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WhiteClover\"/>
    </mc:Choice>
  </mc:AlternateContent>
  <bookViews>
    <workbookView xWindow="0" yWindow="0" windowWidth="23250" windowHeight="10125" activeTab="1"/>
  </bookViews>
  <sheets>
    <sheet name="Notes" sheetId="13" r:id="rId1"/>
    <sheet name="Observed" sheetId="16" r:id="rId2"/>
    <sheet name="ObservedMeans" sheetId="1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5" i="18" l="1"/>
  <c r="P145" i="18"/>
  <c r="Q145" i="18"/>
  <c r="S145" i="18"/>
  <c r="T145" i="18"/>
  <c r="U145" i="18"/>
  <c r="V145" i="18"/>
  <c r="W145" i="18"/>
  <c r="X145" i="18"/>
  <c r="Y145" i="18"/>
  <c r="Z145" i="18"/>
  <c r="AA145" i="18"/>
  <c r="AB145" i="18"/>
  <c r="AC145" i="18"/>
  <c r="AD145" i="18"/>
  <c r="AE145" i="18"/>
  <c r="AF145" i="18"/>
  <c r="AG145" i="18"/>
  <c r="AI145" i="18"/>
  <c r="AJ145" i="18"/>
  <c r="AK145" i="18"/>
  <c r="AL145" i="18"/>
  <c r="AM145" i="18"/>
  <c r="AN145" i="18"/>
  <c r="AO145" i="18"/>
  <c r="AP145" i="18"/>
  <c r="AS145" i="18"/>
  <c r="O146" i="18"/>
  <c r="P146" i="18"/>
  <c r="Q146" i="18"/>
  <c r="S146" i="18"/>
  <c r="T146" i="18"/>
  <c r="U146" i="18"/>
  <c r="V146" i="18"/>
  <c r="W146" i="18"/>
  <c r="X146" i="18"/>
  <c r="Y146" i="18"/>
  <c r="Z146" i="18"/>
  <c r="AA146" i="18"/>
  <c r="AB146" i="18"/>
  <c r="AC146" i="18"/>
  <c r="AD146" i="18"/>
  <c r="AE146" i="18"/>
  <c r="AF146" i="18"/>
  <c r="AG146" i="18"/>
  <c r="AI146" i="18"/>
  <c r="AJ146" i="18"/>
  <c r="AK146" i="18"/>
  <c r="AL146" i="18"/>
  <c r="AM146" i="18"/>
  <c r="AN146" i="18"/>
  <c r="AO146" i="18"/>
  <c r="AP146" i="18"/>
  <c r="AS146" i="18"/>
  <c r="O147" i="18"/>
  <c r="P147" i="18"/>
  <c r="Q147" i="18"/>
  <c r="S147" i="18"/>
  <c r="T147" i="18"/>
  <c r="U147" i="18"/>
  <c r="V147" i="18"/>
  <c r="W147" i="18"/>
  <c r="X147" i="18"/>
  <c r="Y147" i="18"/>
  <c r="Z147" i="18"/>
  <c r="AA147" i="18"/>
  <c r="AB147" i="18"/>
  <c r="AC147" i="18"/>
  <c r="AD147" i="18"/>
  <c r="AE147" i="18"/>
  <c r="AF147" i="18"/>
  <c r="AG147" i="18"/>
  <c r="AI147" i="18"/>
  <c r="AJ147" i="18"/>
  <c r="AK147" i="18"/>
  <c r="AL147" i="18"/>
  <c r="AM147" i="18"/>
  <c r="AN147" i="18"/>
  <c r="AO147" i="18"/>
  <c r="AP147" i="18"/>
  <c r="AS147" i="18"/>
  <c r="O148" i="18"/>
  <c r="P148" i="18"/>
  <c r="Q148" i="18"/>
  <c r="S148" i="18"/>
  <c r="T148" i="18"/>
  <c r="U148" i="18"/>
  <c r="V148" i="18"/>
  <c r="W148" i="18"/>
  <c r="X148" i="18"/>
  <c r="Y148" i="18"/>
  <c r="Z148" i="18"/>
  <c r="AA148" i="18"/>
  <c r="AB148" i="18"/>
  <c r="AC148" i="18"/>
  <c r="AD148" i="18"/>
  <c r="AE148" i="18"/>
  <c r="AF148" i="18"/>
  <c r="AG148" i="18"/>
  <c r="AI148" i="18"/>
  <c r="AJ148" i="18"/>
  <c r="AK148" i="18"/>
  <c r="AL148" i="18"/>
  <c r="AM148" i="18"/>
  <c r="AN148" i="18"/>
  <c r="AO148" i="18"/>
  <c r="AP148" i="18"/>
  <c r="AS148" i="18"/>
  <c r="O149" i="18"/>
  <c r="P149" i="18"/>
  <c r="Q149" i="18"/>
  <c r="S149" i="18"/>
  <c r="T149" i="18"/>
  <c r="U149" i="18"/>
  <c r="V149" i="18"/>
  <c r="W149" i="18"/>
  <c r="X149" i="18"/>
  <c r="Y149" i="18"/>
  <c r="Z149" i="18"/>
  <c r="AA149" i="18"/>
  <c r="AB149" i="18"/>
  <c r="AC149" i="18"/>
  <c r="AD149" i="18"/>
  <c r="AE149" i="18"/>
  <c r="AF149" i="18"/>
  <c r="AG149" i="18"/>
  <c r="AI149" i="18"/>
  <c r="AJ149" i="18"/>
  <c r="AK149" i="18"/>
  <c r="AL149" i="18"/>
  <c r="AM149" i="18"/>
  <c r="AN149" i="18"/>
  <c r="AO149" i="18"/>
  <c r="AP149" i="18"/>
  <c r="AS149" i="18"/>
  <c r="O150" i="18"/>
  <c r="P150" i="18"/>
  <c r="Q150" i="18"/>
  <c r="S150" i="18"/>
  <c r="T150" i="18"/>
  <c r="U150" i="18"/>
  <c r="V150" i="18"/>
  <c r="W150" i="18"/>
  <c r="X150" i="18"/>
  <c r="Y150" i="18"/>
  <c r="Z150" i="18"/>
  <c r="AA150" i="18"/>
  <c r="AB150" i="18"/>
  <c r="AC150" i="18"/>
  <c r="AD150" i="18"/>
  <c r="AE150" i="18"/>
  <c r="AF150" i="18"/>
  <c r="AG150" i="18"/>
  <c r="AI150" i="18"/>
  <c r="AJ150" i="18"/>
  <c r="AK150" i="18"/>
  <c r="AL150" i="18"/>
  <c r="AM150" i="18"/>
  <c r="AN150" i="18"/>
  <c r="AO150" i="18"/>
  <c r="AP150" i="18"/>
  <c r="AS150" i="18"/>
  <c r="O151" i="18"/>
  <c r="P151" i="18"/>
  <c r="Q151" i="18"/>
  <c r="S151" i="18"/>
  <c r="T151" i="18"/>
  <c r="U151" i="18"/>
  <c r="V151" i="18"/>
  <c r="W151" i="18"/>
  <c r="X151" i="18"/>
  <c r="Y151" i="18"/>
  <c r="Z151" i="18"/>
  <c r="AA151" i="18"/>
  <c r="AB151" i="18"/>
  <c r="AC151" i="18"/>
  <c r="AD151" i="18"/>
  <c r="AE151" i="18"/>
  <c r="AF151" i="18"/>
  <c r="AG151" i="18"/>
  <c r="AI151" i="18"/>
  <c r="AJ151" i="18"/>
  <c r="AK151" i="18"/>
  <c r="AL151" i="18"/>
  <c r="AM151" i="18"/>
  <c r="AN151" i="18"/>
  <c r="AO151" i="18"/>
  <c r="AP151" i="18"/>
  <c r="AS151" i="18"/>
  <c r="O152" i="18"/>
  <c r="P152" i="18"/>
  <c r="Q152" i="18"/>
  <c r="S152" i="18"/>
  <c r="T152" i="18"/>
  <c r="U152" i="18"/>
  <c r="V152" i="18"/>
  <c r="W152" i="18"/>
  <c r="X152" i="18"/>
  <c r="Y152" i="18"/>
  <c r="Z152" i="18"/>
  <c r="AA152" i="18"/>
  <c r="AB152" i="18"/>
  <c r="AC152" i="18"/>
  <c r="AD152" i="18"/>
  <c r="AE152" i="18"/>
  <c r="AF152" i="18"/>
  <c r="AG152" i="18"/>
  <c r="AI152" i="18"/>
  <c r="AJ152" i="18"/>
  <c r="AK152" i="18"/>
  <c r="AL152" i="18"/>
  <c r="AM152" i="18"/>
  <c r="AN152" i="18"/>
  <c r="AO152" i="18"/>
  <c r="AP152" i="18"/>
  <c r="AS152" i="18"/>
  <c r="O153" i="18"/>
  <c r="P153" i="18"/>
  <c r="Q153" i="18"/>
  <c r="S153" i="18"/>
  <c r="T153" i="18"/>
  <c r="U153" i="18"/>
  <c r="V153" i="18"/>
  <c r="W153" i="18"/>
  <c r="X153" i="18"/>
  <c r="Y153" i="18"/>
  <c r="Z153" i="18"/>
  <c r="AA153" i="18"/>
  <c r="AB153" i="18"/>
  <c r="AC153" i="18"/>
  <c r="AD153" i="18"/>
  <c r="AE153" i="18"/>
  <c r="AF153" i="18"/>
  <c r="AG153" i="18"/>
  <c r="AI153" i="18"/>
  <c r="AJ153" i="18"/>
  <c r="AK153" i="18"/>
  <c r="AL153" i="18"/>
  <c r="AM153" i="18"/>
  <c r="AN153" i="18"/>
  <c r="AO153" i="18"/>
  <c r="AP153" i="18"/>
  <c r="AS153" i="18"/>
  <c r="O154" i="18"/>
  <c r="P154" i="18"/>
  <c r="Q154" i="18"/>
  <c r="S154" i="18"/>
  <c r="T154" i="18"/>
  <c r="U154" i="18"/>
  <c r="V154" i="18"/>
  <c r="W154" i="18"/>
  <c r="X154" i="18"/>
  <c r="Y154" i="18"/>
  <c r="Z154" i="18"/>
  <c r="AA154" i="18"/>
  <c r="AB154" i="18"/>
  <c r="AC154" i="18"/>
  <c r="AD154" i="18"/>
  <c r="AE154" i="18"/>
  <c r="AF154" i="18"/>
  <c r="AG154" i="18"/>
  <c r="AI154" i="18"/>
  <c r="AJ154" i="18"/>
  <c r="AK154" i="18"/>
  <c r="AL154" i="18"/>
  <c r="AM154" i="18"/>
  <c r="AN154" i="18"/>
  <c r="AO154" i="18"/>
  <c r="AP154" i="18"/>
  <c r="AS154" i="18"/>
  <c r="O155" i="18"/>
  <c r="P155" i="18"/>
  <c r="Q155" i="18"/>
  <c r="S155" i="18"/>
  <c r="T155" i="18"/>
  <c r="U155" i="18"/>
  <c r="V155" i="18"/>
  <c r="W155" i="18"/>
  <c r="X155" i="18"/>
  <c r="Y155" i="18"/>
  <c r="Z155" i="18"/>
  <c r="AA155" i="18"/>
  <c r="AB155" i="18"/>
  <c r="AC155" i="18"/>
  <c r="AD155" i="18"/>
  <c r="AE155" i="18"/>
  <c r="AF155" i="18"/>
  <c r="AG155" i="18"/>
  <c r="AI155" i="18"/>
  <c r="AJ155" i="18"/>
  <c r="AK155" i="18"/>
  <c r="AL155" i="18"/>
  <c r="AM155" i="18"/>
  <c r="AN155" i="18"/>
  <c r="AO155" i="18"/>
  <c r="AP155" i="18"/>
  <c r="AS155" i="18"/>
  <c r="O156" i="18"/>
  <c r="P156" i="18"/>
  <c r="Q156" i="18"/>
  <c r="S156" i="18"/>
  <c r="T156" i="18"/>
  <c r="U156" i="18"/>
  <c r="V156" i="18"/>
  <c r="W156" i="18"/>
  <c r="X156" i="18"/>
  <c r="Y156" i="18"/>
  <c r="Z156" i="18"/>
  <c r="AA156" i="18"/>
  <c r="AB156" i="18"/>
  <c r="AC156" i="18"/>
  <c r="AD156" i="18"/>
  <c r="AE156" i="18"/>
  <c r="AF156" i="18"/>
  <c r="AG156" i="18"/>
  <c r="AI156" i="18"/>
  <c r="AJ156" i="18"/>
  <c r="AK156" i="18"/>
  <c r="AL156" i="18"/>
  <c r="AM156" i="18"/>
  <c r="AN156" i="18"/>
  <c r="AO156" i="18"/>
  <c r="AP156" i="18"/>
  <c r="AS156" i="18"/>
  <c r="O157" i="18"/>
  <c r="P157" i="18"/>
  <c r="Q157" i="18"/>
  <c r="S157" i="18"/>
  <c r="T157" i="18"/>
  <c r="U157" i="18"/>
  <c r="V157" i="18"/>
  <c r="W157" i="18"/>
  <c r="X157" i="18"/>
  <c r="Y157" i="18"/>
  <c r="Z157" i="18"/>
  <c r="AA157" i="18"/>
  <c r="AB157" i="18"/>
  <c r="AC157" i="18"/>
  <c r="AD157" i="18"/>
  <c r="AE157" i="18"/>
  <c r="AF157" i="18"/>
  <c r="AG157" i="18"/>
  <c r="AI157" i="18"/>
  <c r="AJ157" i="18"/>
  <c r="AK157" i="18"/>
  <c r="AL157" i="18"/>
  <c r="AM157" i="18"/>
  <c r="AN157" i="18"/>
  <c r="AO157" i="18"/>
  <c r="AP157" i="18"/>
  <c r="AS157" i="18"/>
  <c r="N122" i="18"/>
  <c r="O122" i="18"/>
  <c r="P122" i="18"/>
  <c r="Q122" i="18"/>
  <c r="S122" i="18"/>
  <c r="T122" i="18"/>
  <c r="U122" i="18"/>
  <c r="V122" i="18"/>
  <c r="W122" i="18"/>
  <c r="X122" i="18"/>
  <c r="Y122" i="18"/>
  <c r="Z122" i="18"/>
  <c r="AA122" i="18"/>
  <c r="AB122" i="18"/>
  <c r="AC122" i="18"/>
  <c r="AD122" i="18"/>
  <c r="AE122" i="18"/>
  <c r="AF122" i="18"/>
  <c r="AG122" i="18"/>
  <c r="AI122" i="18"/>
  <c r="AJ122" i="18"/>
  <c r="AK122" i="18"/>
  <c r="AL122" i="18"/>
  <c r="AM122" i="18"/>
  <c r="AN122" i="18"/>
  <c r="AO122" i="18"/>
  <c r="AP122" i="18"/>
  <c r="AS122" i="18"/>
  <c r="N123" i="18"/>
  <c r="O123" i="18"/>
  <c r="P123" i="18"/>
  <c r="Q123" i="18"/>
  <c r="S123" i="18"/>
  <c r="T123" i="18"/>
  <c r="U123" i="18"/>
  <c r="V123" i="18"/>
  <c r="W123" i="18"/>
  <c r="X123" i="18"/>
  <c r="Y123" i="18"/>
  <c r="Z123" i="18"/>
  <c r="AA123" i="18"/>
  <c r="AB123" i="18"/>
  <c r="AC123" i="18"/>
  <c r="AD123" i="18"/>
  <c r="AE123" i="18"/>
  <c r="AF123" i="18"/>
  <c r="AG123" i="18"/>
  <c r="AI123" i="18"/>
  <c r="AJ123" i="18"/>
  <c r="AK123" i="18"/>
  <c r="AL123" i="18"/>
  <c r="AM123" i="18"/>
  <c r="AN123" i="18"/>
  <c r="AO123" i="18"/>
  <c r="AP123" i="18"/>
  <c r="AS123" i="18"/>
  <c r="N124" i="18"/>
  <c r="O124" i="18"/>
  <c r="P124" i="18"/>
  <c r="Q124" i="18"/>
  <c r="S124" i="18"/>
  <c r="T124" i="18"/>
  <c r="U124" i="18"/>
  <c r="V124" i="18"/>
  <c r="W124" i="18"/>
  <c r="X124" i="18"/>
  <c r="Y124" i="18"/>
  <c r="Z124" i="18"/>
  <c r="AA124" i="18"/>
  <c r="AB124" i="18"/>
  <c r="AC124" i="18"/>
  <c r="AD124" i="18"/>
  <c r="AE124" i="18"/>
  <c r="AF124" i="18"/>
  <c r="AG124" i="18"/>
  <c r="AI124" i="18"/>
  <c r="AJ124" i="18"/>
  <c r="AK124" i="18"/>
  <c r="AL124" i="18"/>
  <c r="AM124" i="18"/>
  <c r="AN124" i="18"/>
  <c r="AO124" i="18"/>
  <c r="AP124" i="18"/>
  <c r="AS124" i="18"/>
  <c r="N125" i="18"/>
  <c r="O125" i="18"/>
  <c r="P125" i="18"/>
  <c r="Q125" i="18"/>
  <c r="S125" i="18"/>
  <c r="T125" i="18"/>
  <c r="U125" i="18"/>
  <c r="V125" i="18"/>
  <c r="W125" i="18"/>
  <c r="X125" i="18"/>
  <c r="Y125" i="18"/>
  <c r="Z125" i="18"/>
  <c r="AA125" i="18"/>
  <c r="AB125" i="18"/>
  <c r="AC125" i="18"/>
  <c r="AD125" i="18"/>
  <c r="AE125" i="18"/>
  <c r="AF125" i="18"/>
  <c r="AG125" i="18"/>
  <c r="AI125" i="18"/>
  <c r="AJ125" i="18"/>
  <c r="AK125" i="18"/>
  <c r="AL125" i="18"/>
  <c r="AM125" i="18"/>
  <c r="AN125" i="18"/>
  <c r="AO125" i="18"/>
  <c r="AP125" i="18"/>
  <c r="AS125" i="18"/>
  <c r="N126" i="18"/>
  <c r="O126" i="18"/>
  <c r="P126" i="18"/>
  <c r="Q126" i="18"/>
  <c r="S126" i="18"/>
  <c r="T126" i="18"/>
  <c r="U126" i="18"/>
  <c r="V126" i="18"/>
  <c r="W126" i="18"/>
  <c r="X126" i="18"/>
  <c r="Y126" i="18"/>
  <c r="Z126" i="18"/>
  <c r="AA126" i="18"/>
  <c r="AB126" i="18"/>
  <c r="AC126" i="18"/>
  <c r="AD126" i="18"/>
  <c r="AE126" i="18"/>
  <c r="AF126" i="18"/>
  <c r="AG126" i="18"/>
  <c r="AI126" i="18"/>
  <c r="AJ126" i="18"/>
  <c r="AK126" i="18"/>
  <c r="AL126" i="18"/>
  <c r="AM126" i="18"/>
  <c r="AN126" i="18"/>
  <c r="AO126" i="18"/>
  <c r="AP126" i="18"/>
  <c r="AS126" i="18"/>
  <c r="N127" i="18"/>
  <c r="O127" i="18"/>
  <c r="P127" i="18"/>
  <c r="Q127" i="18"/>
  <c r="S127" i="18"/>
  <c r="T127" i="18"/>
  <c r="U127" i="18"/>
  <c r="V127" i="18"/>
  <c r="W127" i="18"/>
  <c r="X127" i="18"/>
  <c r="Y127" i="18"/>
  <c r="Z127" i="18"/>
  <c r="AA127" i="18"/>
  <c r="AB127" i="18"/>
  <c r="AC127" i="18"/>
  <c r="AD127" i="18"/>
  <c r="AE127" i="18"/>
  <c r="AF127" i="18"/>
  <c r="AG127" i="18"/>
  <c r="AI127" i="18"/>
  <c r="AJ127" i="18"/>
  <c r="AK127" i="18"/>
  <c r="AL127" i="18"/>
  <c r="AM127" i="18"/>
  <c r="AN127" i="18"/>
  <c r="AO127" i="18"/>
  <c r="AP127" i="18"/>
  <c r="AS127" i="18"/>
  <c r="AM446" i="16"/>
  <c r="AQ122" i="18" s="1"/>
  <c r="AM447" i="16"/>
  <c r="AN447" i="16"/>
  <c r="AM448" i="16"/>
  <c r="AN448" i="16" s="1"/>
  <c r="AM449" i="16"/>
  <c r="AM450" i="16"/>
  <c r="AM451" i="16"/>
  <c r="AN451" i="16" s="1"/>
  <c r="AM452" i="16"/>
  <c r="AN452" i="16" s="1"/>
  <c r="AM453" i="16"/>
  <c r="AM454" i="16"/>
  <c r="AN454" i="16" s="1"/>
  <c r="AM455" i="16"/>
  <c r="AN455" i="16" s="1"/>
  <c r="AM456" i="16"/>
  <c r="AN456" i="16" s="1"/>
  <c r="AM457" i="16"/>
  <c r="AN559" i="16" s="1"/>
  <c r="AM458" i="16"/>
  <c r="AN458" i="16" s="1"/>
  <c r="AM459" i="16"/>
  <c r="AN459" i="16"/>
  <c r="AM460" i="16"/>
  <c r="AN460" i="16" s="1"/>
  <c r="AM461" i="16"/>
  <c r="AM462" i="16"/>
  <c r="AN462" i="16" s="1"/>
  <c r="AM463" i="16"/>
  <c r="AN463" i="16"/>
  <c r="AM464" i="16"/>
  <c r="AN464" i="16" s="1"/>
  <c r="AM465" i="16"/>
  <c r="AM466" i="16"/>
  <c r="AM467" i="16"/>
  <c r="AN467" i="16" s="1"/>
  <c r="AM468" i="16"/>
  <c r="AN468" i="16"/>
  <c r="AM469" i="16"/>
  <c r="AM470" i="16"/>
  <c r="AN470" i="16" s="1"/>
  <c r="AM471" i="16"/>
  <c r="AN471" i="16" s="1"/>
  <c r="AM472" i="16"/>
  <c r="AN472" i="16" s="1"/>
  <c r="AM473" i="16"/>
  <c r="AM474" i="16"/>
  <c r="AN474" i="16" s="1"/>
  <c r="AM475" i="16"/>
  <c r="AN475" i="16" s="1"/>
  <c r="AM476" i="16"/>
  <c r="AN476" i="16"/>
  <c r="AM477" i="16"/>
  <c r="AM478" i="16"/>
  <c r="AN478" i="16" s="1"/>
  <c r="AM479" i="16"/>
  <c r="AN479" i="16"/>
  <c r="AM480" i="16"/>
  <c r="AN480" i="16" s="1"/>
  <c r="AM481" i="16"/>
  <c r="AM482" i="16"/>
  <c r="AM483" i="16"/>
  <c r="AN483" i="16" s="1"/>
  <c r="AM484" i="16"/>
  <c r="AN484" i="16" s="1"/>
  <c r="AM485" i="16"/>
  <c r="AM486" i="16"/>
  <c r="AN486" i="16" s="1"/>
  <c r="AM487" i="16"/>
  <c r="AN487" i="16" s="1"/>
  <c r="AM488" i="16"/>
  <c r="AN488" i="16" s="1"/>
  <c r="AM489" i="16"/>
  <c r="AM490" i="16"/>
  <c r="AN490" i="16" s="1"/>
  <c r="AM491" i="16"/>
  <c r="AN491" i="16" s="1"/>
  <c r="AM492" i="16"/>
  <c r="AN492" i="16" s="1"/>
  <c r="AM493" i="16"/>
  <c r="AM494" i="16"/>
  <c r="AN494" i="16" s="1"/>
  <c r="AM495" i="16"/>
  <c r="AN495" i="16" s="1"/>
  <c r="AM496" i="16"/>
  <c r="AN496" i="16" s="1"/>
  <c r="AM497" i="16"/>
  <c r="AM498" i="16"/>
  <c r="AM499" i="16"/>
  <c r="AN499" i="16" s="1"/>
  <c r="AM500" i="16"/>
  <c r="AN500" i="16" s="1"/>
  <c r="AM501" i="16"/>
  <c r="AM502" i="16"/>
  <c r="AN502" i="16" s="1"/>
  <c r="AM503" i="16"/>
  <c r="AN503" i="16" s="1"/>
  <c r="AM504" i="16"/>
  <c r="AN504" i="16"/>
  <c r="AM505" i="16"/>
  <c r="AM506" i="16"/>
  <c r="AN506" i="16" s="1"/>
  <c r="AM507" i="16"/>
  <c r="AN507" i="16" s="1"/>
  <c r="AM508" i="16"/>
  <c r="AN508" i="16" s="1"/>
  <c r="AM509" i="16"/>
  <c r="AM510" i="16"/>
  <c r="AN510" i="16" s="1"/>
  <c r="AM511" i="16"/>
  <c r="AN511" i="16"/>
  <c r="AM512" i="16"/>
  <c r="AN512" i="16" s="1"/>
  <c r="AM513" i="16"/>
  <c r="AM514" i="16"/>
  <c r="AM515" i="16"/>
  <c r="AN515" i="16"/>
  <c r="AM516" i="16"/>
  <c r="AN516" i="16" s="1"/>
  <c r="AM517" i="16"/>
  <c r="AM518" i="16"/>
  <c r="AN518" i="16" s="1"/>
  <c r="AM519" i="16"/>
  <c r="AN519" i="16" s="1"/>
  <c r="AM520" i="16"/>
  <c r="AN520" i="16" s="1"/>
  <c r="AM521" i="16"/>
  <c r="AM522" i="16"/>
  <c r="AN522" i="16" s="1"/>
  <c r="AM523" i="16"/>
  <c r="AN523" i="16" s="1"/>
  <c r="AM524" i="16"/>
  <c r="AM525" i="16"/>
  <c r="AM526" i="16"/>
  <c r="AM527" i="16"/>
  <c r="AQ149" i="18" s="1"/>
  <c r="AM528" i="16"/>
  <c r="AM529" i="16"/>
  <c r="AM530" i="16"/>
  <c r="AM531" i="16"/>
  <c r="AM532" i="16"/>
  <c r="AM533" i="16"/>
  <c r="AM534" i="16"/>
  <c r="AM535" i="16"/>
  <c r="AN535" i="16" s="1"/>
  <c r="AM536" i="16"/>
  <c r="AM537" i="16"/>
  <c r="AM538" i="16"/>
  <c r="AM539" i="16"/>
  <c r="AM540" i="16"/>
  <c r="AM541" i="16"/>
  <c r="AM542" i="16"/>
  <c r="AN542" i="16" s="1"/>
  <c r="AM543" i="16"/>
  <c r="AN543" i="16" s="1"/>
  <c r="AM544" i="16"/>
  <c r="AM545" i="16"/>
  <c r="AM546" i="16"/>
  <c r="AN546" i="16" s="1"/>
  <c r="AM547" i="16"/>
  <c r="AM548" i="16"/>
  <c r="AM549" i="16"/>
  <c r="AM550" i="16"/>
  <c r="AM551" i="16"/>
  <c r="AM552" i="16"/>
  <c r="AM553" i="16"/>
  <c r="AM554" i="16"/>
  <c r="AM555" i="16"/>
  <c r="AM556" i="16"/>
  <c r="AM557" i="16"/>
  <c r="AM558" i="16"/>
  <c r="AM559" i="16"/>
  <c r="AM560" i="16"/>
  <c r="AM561" i="16"/>
  <c r="AM562" i="16"/>
  <c r="AM563" i="16"/>
  <c r="AM564" i="16"/>
  <c r="AM565" i="16"/>
  <c r="AM566" i="16"/>
  <c r="AM567" i="16"/>
  <c r="AN567" i="16"/>
  <c r="AM568" i="16"/>
  <c r="AM569" i="16"/>
  <c r="AM570" i="16"/>
  <c r="AM571" i="16"/>
  <c r="J524" i="16"/>
  <c r="J525" i="16"/>
  <c r="J526" i="16"/>
  <c r="J527" i="16"/>
  <c r="J528" i="16"/>
  <c r="J529" i="16"/>
  <c r="J530" i="16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58" i="16"/>
  <c r="J559" i="16"/>
  <c r="J560" i="16"/>
  <c r="J561" i="16"/>
  <c r="J562" i="16"/>
  <c r="J563" i="16"/>
  <c r="J564" i="16"/>
  <c r="J565" i="16"/>
  <c r="J566" i="16"/>
  <c r="J567" i="16"/>
  <c r="J568" i="16"/>
  <c r="J569" i="16"/>
  <c r="J570" i="16"/>
  <c r="J571" i="16"/>
  <c r="N536" i="16"/>
  <c r="N528" i="16"/>
  <c r="N542" i="16"/>
  <c r="N543" i="16"/>
  <c r="N550" i="16"/>
  <c r="N551" i="16"/>
  <c r="N555" i="16"/>
  <c r="N559" i="16"/>
  <c r="N566" i="16"/>
  <c r="N567" i="16"/>
  <c r="N571" i="16"/>
  <c r="N525" i="16"/>
  <c r="N453" i="16"/>
  <c r="N457" i="16"/>
  <c r="N461" i="16"/>
  <c r="N465" i="16"/>
  <c r="N469" i="16"/>
  <c r="N524" i="16"/>
  <c r="N530" i="16"/>
  <c r="N539" i="16"/>
  <c r="N547" i="16"/>
  <c r="N552" i="16"/>
  <c r="N558" i="16"/>
  <c r="N563" i="16"/>
  <c r="N568" i="16"/>
  <c r="N570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446" i="16"/>
  <c r="N447" i="16"/>
  <c r="N448" i="16"/>
  <c r="N450" i="16"/>
  <c r="N451" i="16"/>
  <c r="N452" i="16"/>
  <c r="N454" i="16"/>
  <c r="N455" i="16"/>
  <c r="N456" i="16"/>
  <c r="N458" i="16"/>
  <c r="N459" i="16"/>
  <c r="N460" i="16"/>
  <c r="N462" i="16"/>
  <c r="N463" i="16"/>
  <c r="N464" i="16"/>
  <c r="N466" i="16"/>
  <c r="N467" i="16"/>
  <c r="N468" i="16"/>
  <c r="AD524" i="16"/>
  <c r="AD525" i="16"/>
  <c r="AD526" i="16"/>
  <c r="AD527" i="16"/>
  <c r="AD528" i="16"/>
  <c r="AD529" i="16"/>
  <c r="AD530" i="16"/>
  <c r="AD531" i="16"/>
  <c r="AD532" i="16"/>
  <c r="AD533" i="16"/>
  <c r="AD534" i="16"/>
  <c r="AD535" i="16"/>
  <c r="AD536" i="16"/>
  <c r="AD537" i="16"/>
  <c r="AD538" i="16"/>
  <c r="AD539" i="16"/>
  <c r="AD540" i="16"/>
  <c r="AD541" i="16"/>
  <c r="AD542" i="16"/>
  <c r="AD543" i="16"/>
  <c r="AD544" i="16"/>
  <c r="AD545" i="16"/>
  <c r="AD546" i="16"/>
  <c r="AD547" i="16"/>
  <c r="AD548" i="16"/>
  <c r="AD549" i="16"/>
  <c r="AD550" i="16"/>
  <c r="AD551" i="16"/>
  <c r="AD552" i="16"/>
  <c r="AD553" i="16"/>
  <c r="AD554" i="16"/>
  <c r="AD555" i="16"/>
  <c r="AD556" i="16"/>
  <c r="AD557" i="16"/>
  <c r="AD558" i="16"/>
  <c r="AD559" i="16"/>
  <c r="AD560" i="16"/>
  <c r="AD561" i="16"/>
  <c r="AD562" i="16"/>
  <c r="AD563" i="16"/>
  <c r="AD564" i="16"/>
  <c r="AD565" i="16"/>
  <c r="AD566" i="16"/>
  <c r="AD567" i="16"/>
  <c r="AD568" i="16"/>
  <c r="AD569" i="16"/>
  <c r="AD570" i="16"/>
  <c r="AD571" i="16"/>
  <c r="AD469" i="16"/>
  <c r="AD468" i="16"/>
  <c r="AD467" i="16"/>
  <c r="AD466" i="16"/>
  <c r="AD465" i="16"/>
  <c r="AD464" i="16"/>
  <c r="AD463" i="16"/>
  <c r="AD462" i="16"/>
  <c r="AD461" i="16"/>
  <c r="AD460" i="16"/>
  <c r="AD459" i="16"/>
  <c r="AD458" i="16"/>
  <c r="AD457" i="16"/>
  <c r="AD456" i="16"/>
  <c r="AD455" i="16"/>
  <c r="AD454" i="16"/>
  <c r="AD453" i="16"/>
  <c r="AD452" i="16"/>
  <c r="AD451" i="16"/>
  <c r="AD450" i="16"/>
  <c r="AD449" i="16"/>
  <c r="AD448" i="16"/>
  <c r="AD447" i="16"/>
  <c r="AD446" i="16"/>
  <c r="AD445" i="16"/>
  <c r="AD444" i="16"/>
  <c r="AD443" i="16"/>
  <c r="AD442" i="16"/>
  <c r="AD441" i="16"/>
  <c r="AD440" i="16"/>
  <c r="AD439" i="16"/>
  <c r="AD438" i="16"/>
  <c r="AD437" i="16"/>
  <c r="AD436" i="16"/>
  <c r="AD435" i="16"/>
  <c r="AD434" i="16"/>
  <c r="AD433" i="16"/>
  <c r="AD432" i="16"/>
  <c r="AD431" i="16"/>
  <c r="AD430" i="16"/>
  <c r="AD429" i="16"/>
  <c r="AD428" i="16"/>
  <c r="AD427" i="16"/>
  <c r="AD426" i="16"/>
  <c r="AD425" i="16"/>
  <c r="AD424" i="16"/>
  <c r="AD423" i="16"/>
  <c r="AD422" i="16"/>
  <c r="AD421" i="16"/>
  <c r="AD420" i="16"/>
  <c r="AD419" i="16"/>
  <c r="AD418" i="16"/>
  <c r="AD417" i="16"/>
  <c r="AD416" i="16"/>
  <c r="AD415" i="16"/>
  <c r="AD414" i="16"/>
  <c r="AD413" i="16"/>
  <c r="AD412" i="16"/>
  <c r="AD411" i="16"/>
  <c r="AD410" i="16"/>
  <c r="AD409" i="16"/>
  <c r="AD408" i="16"/>
  <c r="AD407" i="16"/>
  <c r="AD406" i="16"/>
  <c r="AD405" i="16"/>
  <c r="AD404" i="16"/>
  <c r="AD403" i="16"/>
  <c r="AD402" i="16"/>
  <c r="AD401" i="16"/>
  <c r="AD400" i="16"/>
  <c r="AD399" i="16"/>
  <c r="AD398" i="16"/>
  <c r="R124" i="18" l="1"/>
  <c r="AN538" i="16"/>
  <c r="AH122" i="18"/>
  <c r="AH147" i="18"/>
  <c r="N147" i="18"/>
  <c r="AH126" i="18"/>
  <c r="AH124" i="18"/>
  <c r="AH149" i="18"/>
  <c r="AO468" i="16"/>
  <c r="R146" i="18"/>
  <c r="N157" i="18"/>
  <c r="N149" i="18"/>
  <c r="AN566" i="16"/>
  <c r="AN562" i="16"/>
  <c r="AQ156" i="18"/>
  <c r="AH123" i="18"/>
  <c r="AH127" i="18"/>
  <c r="AH125" i="18"/>
  <c r="AO459" i="16"/>
  <c r="AH156" i="18"/>
  <c r="AH146" i="18"/>
  <c r="AO456" i="16"/>
  <c r="N152" i="18"/>
  <c r="N148" i="18"/>
  <c r="AQ152" i="18"/>
  <c r="AH154" i="18"/>
  <c r="R122" i="18"/>
  <c r="N146" i="18"/>
  <c r="AH151" i="18"/>
  <c r="N155" i="18"/>
  <c r="AQ154" i="18"/>
  <c r="AQ151" i="18"/>
  <c r="N153" i="18"/>
  <c r="N151" i="18"/>
  <c r="AH148" i="18"/>
  <c r="N156" i="18"/>
  <c r="N150" i="18"/>
  <c r="AQ155" i="18"/>
  <c r="AQ148" i="18"/>
  <c r="AH157" i="18"/>
  <c r="AH153" i="18"/>
  <c r="R145" i="18"/>
  <c r="AN533" i="16"/>
  <c r="AQ147" i="18"/>
  <c r="AO455" i="16"/>
  <c r="AH152" i="18"/>
  <c r="AH150" i="18"/>
  <c r="N154" i="18"/>
  <c r="AN570" i="16"/>
  <c r="AN557" i="16"/>
  <c r="AQ157" i="18"/>
  <c r="AQ153" i="18"/>
  <c r="AQ150" i="18"/>
  <c r="AQ146" i="18"/>
  <c r="AQ126" i="18"/>
  <c r="AQ123" i="18"/>
  <c r="AH155" i="18"/>
  <c r="AQ125" i="18"/>
  <c r="AO467" i="16"/>
  <c r="AQ145" i="18"/>
  <c r="AO460" i="16"/>
  <c r="AO464" i="16"/>
  <c r="AN565" i="16"/>
  <c r="AN541" i="16"/>
  <c r="AN554" i="16"/>
  <c r="AN530" i="16"/>
  <c r="AN526" i="16"/>
  <c r="AN446" i="16"/>
  <c r="AR122" i="18" s="1"/>
  <c r="AT122" i="18" s="1"/>
  <c r="AQ127" i="18"/>
  <c r="AQ124" i="18"/>
  <c r="AO451" i="16"/>
  <c r="AO463" i="16"/>
  <c r="AO447" i="16"/>
  <c r="AN549" i="16"/>
  <c r="R127" i="18"/>
  <c r="R126" i="18"/>
  <c r="R123" i="18"/>
  <c r="AO448" i="16"/>
  <c r="AO452" i="16"/>
  <c r="AO567" i="16"/>
  <c r="AO559" i="16"/>
  <c r="AN550" i="16"/>
  <c r="AO543" i="16"/>
  <c r="AN569" i="16"/>
  <c r="AN545" i="16"/>
  <c r="AN551" i="16"/>
  <c r="AN517" i="16"/>
  <c r="AR145" i="18" s="1"/>
  <c r="AN501" i="16"/>
  <c r="AN485" i="16"/>
  <c r="AN469" i="16"/>
  <c r="AO469" i="16" s="1"/>
  <c r="AN453" i="16"/>
  <c r="AO453" i="16" s="1"/>
  <c r="AN528" i="16"/>
  <c r="AN560" i="16"/>
  <c r="AN536" i="16"/>
  <c r="AO536" i="16" s="1"/>
  <c r="AN513" i="16"/>
  <c r="AN497" i="16"/>
  <c r="AN481" i="16"/>
  <c r="AN465" i="16"/>
  <c r="AO465" i="16" s="1"/>
  <c r="AO462" i="16"/>
  <c r="AN449" i="16"/>
  <c r="AN524" i="16"/>
  <c r="AN571" i="16"/>
  <c r="AO571" i="16" s="1"/>
  <c r="AN563" i="16"/>
  <c r="AO563" i="16" s="1"/>
  <c r="AN558" i="16"/>
  <c r="AO558" i="16" s="1"/>
  <c r="AN555" i="16"/>
  <c r="AO555" i="16" s="1"/>
  <c r="AN547" i="16"/>
  <c r="AO547" i="16" s="1"/>
  <c r="AN539" i="16"/>
  <c r="AO539" i="16" s="1"/>
  <c r="AN534" i="16"/>
  <c r="AN531" i="16"/>
  <c r="AN509" i="16"/>
  <c r="AN493" i="16"/>
  <c r="AN477" i="16"/>
  <c r="AN461" i="16"/>
  <c r="AO461" i="16" s="1"/>
  <c r="AO458" i="16"/>
  <c r="AO566" i="16"/>
  <c r="AN564" i="16"/>
  <c r="AN561" i="16"/>
  <c r="AN556" i="16"/>
  <c r="AN553" i="16"/>
  <c r="AN548" i="16"/>
  <c r="AO542" i="16"/>
  <c r="AN540" i="16"/>
  <c r="AN537" i="16"/>
  <c r="AN532" i="16"/>
  <c r="AN529" i="16"/>
  <c r="AN527" i="16"/>
  <c r="AN525" i="16"/>
  <c r="AR147" i="18" s="1"/>
  <c r="AN521" i="16"/>
  <c r="AN514" i="16"/>
  <c r="AN505" i="16"/>
  <c r="AN498" i="16"/>
  <c r="AN489" i="16"/>
  <c r="AN482" i="16"/>
  <c r="AN473" i="16"/>
  <c r="AN466" i="16"/>
  <c r="AO466" i="16" s="1"/>
  <c r="AN457" i="16"/>
  <c r="AR127" i="18" s="1"/>
  <c r="AO454" i="16"/>
  <c r="AN450" i="16"/>
  <c r="AO570" i="16"/>
  <c r="AN568" i="16"/>
  <c r="AO568" i="16" s="1"/>
  <c r="AN552" i="16"/>
  <c r="AN544" i="16"/>
  <c r="AO530" i="16"/>
  <c r="N564" i="16"/>
  <c r="R156" i="18" s="1"/>
  <c r="N554" i="16"/>
  <c r="N548" i="16"/>
  <c r="N532" i="16"/>
  <c r="N526" i="16"/>
  <c r="N562" i="16"/>
  <c r="AO562" i="16" s="1"/>
  <c r="N556" i="16"/>
  <c r="R154" i="18" s="1"/>
  <c r="N544" i="16"/>
  <c r="N538" i="16"/>
  <c r="AO538" i="16" s="1"/>
  <c r="N560" i="16"/>
  <c r="N546" i="16"/>
  <c r="AO546" i="16" s="1"/>
  <c r="N540" i="16"/>
  <c r="N534" i="16"/>
  <c r="N535" i="16"/>
  <c r="AO535" i="16" s="1"/>
  <c r="N531" i="16"/>
  <c r="N527" i="16"/>
  <c r="N449" i="16"/>
  <c r="R125" i="18" s="1"/>
  <c r="N569" i="16"/>
  <c r="N565" i="16"/>
  <c r="AO565" i="16" s="1"/>
  <c r="N561" i="16"/>
  <c r="N557" i="16"/>
  <c r="AO557" i="16" s="1"/>
  <c r="N553" i="16"/>
  <c r="N549" i="16"/>
  <c r="N545" i="16"/>
  <c r="AO545" i="16" s="1"/>
  <c r="N541" i="16"/>
  <c r="N537" i="16"/>
  <c r="N533" i="16"/>
  <c r="AO533" i="16" s="1"/>
  <c r="N529" i="16"/>
  <c r="AO541" i="16" l="1"/>
  <c r="AO446" i="16"/>
  <c r="AR149" i="18"/>
  <c r="AR125" i="18"/>
  <c r="AT125" i="18" s="1"/>
  <c r="AR124" i="18"/>
  <c r="AT124" i="18" s="1"/>
  <c r="R157" i="18"/>
  <c r="R150" i="18"/>
  <c r="R148" i="18"/>
  <c r="AO457" i="16"/>
  <c r="AR151" i="18"/>
  <c r="R149" i="18"/>
  <c r="AT149" i="18" s="1"/>
  <c r="AT127" i="18"/>
  <c r="AO534" i="16"/>
  <c r="AR123" i="18"/>
  <c r="AT123" i="18" s="1"/>
  <c r="R151" i="18"/>
  <c r="AT151" i="18" s="1"/>
  <c r="AO549" i="16"/>
  <c r="R153" i="18"/>
  <c r="R147" i="18"/>
  <c r="AT147" i="18" s="1"/>
  <c r="R152" i="18"/>
  <c r="AO450" i="16"/>
  <c r="AR126" i="18"/>
  <c r="AT126" i="18" s="1"/>
  <c r="AO525" i="16"/>
  <c r="AR152" i="18"/>
  <c r="AO526" i="16"/>
  <c r="AO560" i="16"/>
  <c r="AO551" i="16"/>
  <c r="AR155" i="18"/>
  <c r="AO550" i="16"/>
  <c r="AR154" i="18"/>
  <c r="AT154" i="18" s="1"/>
  <c r="AR153" i="18"/>
  <c r="AR148" i="18"/>
  <c r="AT148" i="18" s="1"/>
  <c r="AO569" i="16"/>
  <c r="AO554" i="16"/>
  <c r="AO552" i="16"/>
  <c r="AR156" i="18"/>
  <c r="AT156" i="18" s="1"/>
  <c r="AO553" i="16"/>
  <c r="AR157" i="18"/>
  <c r="AO524" i="16"/>
  <c r="AR146" i="18"/>
  <c r="AT146" i="18" s="1"/>
  <c r="AO528" i="16"/>
  <c r="AR150" i="18"/>
  <c r="R155" i="18"/>
  <c r="AO527" i="16"/>
  <c r="AO540" i="16"/>
  <c r="AO544" i="16"/>
  <c r="AO529" i="16"/>
  <c r="AO556" i="16"/>
  <c r="AO531" i="16"/>
  <c r="AO532" i="16"/>
  <c r="AO548" i="16"/>
  <c r="AO561" i="16"/>
  <c r="AO537" i="16"/>
  <c r="AO564" i="16"/>
  <c r="AO449" i="16"/>
  <c r="AT150" i="18" l="1"/>
  <c r="AT157" i="18"/>
  <c r="AT152" i="18"/>
  <c r="AT155" i="18"/>
  <c r="AT153" i="18"/>
  <c r="O3" i="18"/>
  <c r="P3" i="18"/>
  <c r="Q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I3" i="18"/>
  <c r="AJ3" i="18"/>
  <c r="AK3" i="18"/>
  <c r="AL3" i="18"/>
  <c r="AM3" i="18"/>
  <c r="AN3" i="18"/>
  <c r="AO3" i="18"/>
  <c r="AP3" i="18"/>
  <c r="AS3" i="18"/>
  <c r="O4" i="18"/>
  <c r="P4" i="18"/>
  <c r="Q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I4" i="18"/>
  <c r="AJ4" i="18"/>
  <c r="AK4" i="18"/>
  <c r="AL4" i="18"/>
  <c r="AM4" i="18"/>
  <c r="AN4" i="18"/>
  <c r="AO4" i="18"/>
  <c r="AP4" i="18"/>
  <c r="AS4" i="18"/>
  <c r="O5" i="18"/>
  <c r="P5" i="18"/>
  <c r="Q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J5" i="18"/>
  <c r="AK5" i="18"/>
  <c r="AL5" i="18"/>
  <c r="AM5" i="18"/>
  <c r="AN5" i="18"/>
  <c r="AO5" i="18"/>
  <c r="AP5" i="18"/>
  <c r="AS5" i="18"/>
  <c r="O6" i="18"/>
  <c r="P6" i="18"/>
  <c r="Q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I6" i="18"/>
  <c r="AJ6" i="18"/>
  <c r="AK6" i="18"/>
  <c r="AL6" i="18"/>
  <c r="AM6" i="18"/>
  <c r="AN6" i="18"/>
  <c r="AO6" i="18"/>
  <c r="AP6" i="18"/>
  <c r="AS6" i="18"/>
  <c r="O7" i="18"/>
  <c r="P7" i="18"/>
  <c r="Q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I7" i="18"/>
  <c r="AJ7" i="18"/>
  <c r="AK7" i="18"/>
  <c r="AL7" i="18"/>
  <c r="AM7" i="18"/>
  <c r="AN7" i="18"/>
  <c r="AO7" i="18"/>
  <c r="AP7" i="18"/>
  <c r="AS7" i="18"/>
  <c r="O8" i="18"/>
  <c r="P8" i="18"/>
  <c r="Q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I8" i="18"/>
  <c r="AJ8" i="18"/>
  <c r="AK8" i="18"/>
  <c r="AL8" i="18"/>
  <c r="AM8" i="18"/>
  <c r="AN8" i="18"/>
  <c r="AO8" i="18"/>
  <c r="AP8" i="18"/>
  <c r="AS8" i="18"/>
  <c r="O9" i="18"/>
  <c r="P9" i="18"/>
  <c r="Q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I9" i="18"/>
  <c r="AJ9" i="18"/>
  <c r="AK9" i="18"/>
  <c r="AL9" i="18"/>
  <c r="AM9" i="18"/>
  <c r="AN9" i="18"/>
  <c r="AO9" i="18"/>
  <c r="AP9" i="18"/>
  <c r="AS9" i="18"/>
  <c r="O10" i="18"/>
  <c r="P10" i="18"/>
  <c r="Q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AF10" i="18"/>
  <c r="AG10" i="18"/>
  <c r="AI10" i="18"/>
  <c r="AJ10" i="18"/>
  <c r="AK10" i="18"/>
  <c r="AL10" i="18"/>
  <c r="AM10" i="18"/>
  <c r="AN10" i="18"/>
  <c r="AO10" i="18"/>
  <c r="AP10" i="18"/>
  <c r="AS10" i="18"/>
  <c r="O11" i="18"/>
  <c r="P11" i="18"/>
  <c r="Q11" i="18"/>
  <c r="S11" i="18"/>
  <c r="T11" i="18"/>
  <c r="U11" i="18"/>
  <c r="V11" i="18"/>
  <c r="W11" i="18"/>
  <c r="X11" i="18"/>
  <c r="Y11" i="18"/>
  <c r="Z11" i="18"/>
  <c r="AA11" i="18"/>
  <c r="AB11" i="18"/>
  <c r="AC11" i="18"/>
  <c r="AD11" i="18"/>
  <c r="AE11" i="18"/>
  <c r="AF11" i="18"/>
  <c r="AG11" i="18"/>
  <c r="AI11" i="18"/>
  <c r="AJ11" i="18"/>
  <c r="AK11" i="18"/>
  <c r="AL11" i="18"/>
  <c r="AM11" i="18"/>
  <c r="AN11" i="18"/>
  <c r="AO11" i="18"/>
  <c r="AP11" i="18"/>
  <c r="AS11" i="18"/>
  <c r="O12" i="18"/>
  <c r="P12" i="18"/>
  <c r="Q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I12" i="18"/>
  <c r="AJ12" i="18"/>
  <c r="AK12" i="18"/>
  <c r="AL12" i="18"/>
  <c r="AM12" i="18"/>
  <c r="AN12" i="18"/>
  <c r="AO12" i="18"/>
  <c r="AP12" i="18"/>
  <c r="AS12" i="18"/>
  <c r="O13" i="18"/>
  <c r="P13" i="18"/>
  <c r="Q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I13" i="18"/>
  <c r="AJ13" i="18"/>
  <c r="AK13" i="18"/>
  <c r="AL13" i="18"/>
  <c r="AM13" i="18"/>
  <c r="AN13" i="18"/>
  <c r="AO13" i="18"/>
  <c r="AP13" i="18"/>
  <c r="AS13" i="18"/>
  <c r="O14" i="18"/>
  <c r="P14" i="18"/>
  <c r="Q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I14" i="18"/>
  <c r="AJ14" i="18"/>
  <c r="AK14" i="18"/>
  <c r="AL14" i="18"/>
  <c r="AM14" i="18"/>
  <c r="AN14" i="18"/>
  <c r="AO14" i="18"/>
  <c r="AP14" i="18"/>
  <c r="AS14" i="18"/>
  <c r="O15" i="18"/>
  <c r="P15" i="18"/>
  <c r="Q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I15" i="18"/>
  <c r="AJ15" i="18"/>
  <c r="AK15" i="18"/>
  <c r="AL15" i="18"/>
  <c r="AM15" i="18"/>
  <c r="AN15" i="18"/>
  <c r="AO15" i="18"/>
  <c r="AP15" i="18"/>
  <c r="AS15" i="18"/>
  <c r="O16" i="18"/>
  <c r="P16" i="18"/>
  <c r="Q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I16" i="18"/>
  <c r="AJ16" i="18"/>
  <c r="AK16" i="18"/>
  <c r="AL16" i="18"/>
  <c r="AM16" i="18"/>
  <c r="AN16" i="18"/>
  <c r="AO16" i="18"/>
  <c r="AP16" i="18"/>
  <c r="AS16" i="18"/>
  <c r="O17" i="18"/>
  <c r="P17" i="18"/>
  <c r="Q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I17" i="18"/>
  <c r="AJ17" i="18"/>
  <c r="AK17" i="18"/>
  <c r="AL17" i="18"/>
  <c r="AM17" i="18"/>
  <c r="AN17" i="18"/>
  <c r="AO17" i="18"/>
  <c r="AP17" i="18"/>
  <c r="AS17" i="18"/>
  <c r="O18" i="18"/>
  <c r="P18" i="18"/>
  <c r="Q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I18" i="18"/>
  <c r="AJ18" i="18"/>
  <c r="AK18" i="18"/>
  <c r="AL18" i="18"/>
  <c r="AM18" i="18"/>
  <c r="AN18" i="18"/>
  <c r="AO18" i="18"/>
  <c r="AP18" i="18"/>
  <c r="AS18" i="18"/>
  <c r="O19" i="18"/>
  <c r="P19" i="18"/>
  <c r="Q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I19" i="18"/>
  <c r="AJ19" i="18"/>
  <c r="AK19" i="18"/>
  <c r="AL19" i="18"/>
  <c r="AM19" i="18"/>
  <c r="AN19" i="18"/>
  <c r="AO19" i="18"/>
  <c r="AP19" i="18"/>
  <c r="AS19" i="18"/>
  <c r="O20" i="18"/>
  <c r="P20" i="18"/>
  <c r="Q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I20" i="18"/>
  <c r="AJ20" i="18"/>
  <c r="AK20" i="18"/>
  <c r="AL20" i="18"/>
  <c r="AM20" i="18"/>
  <c r="AN20" i="18"/>
  <c r="AO20" i="18"/>
  <c r="AP20" i="18"/>
  <c r="AS20" i="18"/>
  <c r="O21" i="18"/>
  <c r="P21" i="18"/>
  <c r="Q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I21" i="18"/>
  <c r="AJ21" i="18"/>
  <c r="AK21" i="18"/>
  <c r="AL21" i="18"/>
  <c r="AM21" i="18"/>
  <c r="AN21" i="18"/>
  <c r="AO21" i="18"/>
  <c r="AP21" i="18"/>
  <c r="AS21" i="18"/>
  <c r="O22" i="18"/>
  <c r="P22" i="18"/>
  <c r="Q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I22" i="18"/>
  <c r="AJ22" i="18"/>
  <c r="AK22" i="18"/>
  <c r="AL22" i="18"/>
  <c r="AM22" i="18"/>
  <c r="AN22" i="18"/>
  <c r="AO22" i="18"/>
  <c r="AP22" i="18"/>
  <c r="AS22" i="18"/>
  <c r="O23" i="18"/>
  <c r="P23" i="18"/>
  <c r="Q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I23" i="18"/>
  <c r="AJ23" i="18"/>
  <c r="AK23" i="18"/>
  <c r="AL23" i="18"/>
  <c r="AM23" i="18"/>
  <c r="AN23" i="18"/>
  <c r="AO23" i="18"/>
  <c r="AP23" i="18"/>
  <c r="AS23" i="18"/>
  <c r="O24" i="18"/>
  <c r="P24" i="18"/>
  <c r="Q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I24" i="18"/>
  <c r="AJ24" i="18"/>
  <c r="AK24" i="18"/>
  <c r="AL24" i="18"/>
  <c r="AM24" i="18"/>
  <c r="AN24" i="18"/>
  <c r="AO24" i="18"/>
  <c r="AP24" i="18"/>
  <c r="AS24" i="18"/>
  <c r="O25" i="18"/>
  <c r="P25" i="18"/>
  <c r="Q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I25" i="18"/>
  <c r="AJ25" i="18"/>
  <c r="AK25" i="18"/>
  <c r="AL25" i="18"/>
  <c r="AM25" i="18"/>
  <c r="AN25" i="18"/>
  <c r="AO25" i="18"/>
  <c r="AP25" i="18"/>
  <c r="AS25" i="18"/>
  <c r="O26" i="18"/>
  <c r="P26" i="18"/>
  <c r="Q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AG26" i="18"/>
  <c r="AI26" i="18"/>
  <c r="AJ26" i="18"/>
  <c r="AK26" i="18"/>
  <c r="AL26" i="18"/>
  <c r="AM26" i="18"/>
  <c r="AN26" i="18"/>
  <c r="AO26" i="18"/>
  <c r="AP26" i="18"/>
  <c r="AS26" i="18"/>
  <c r="O27" i="18"/>
  <c r="P27" i="18"/>
  <c r="Q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I27" i="18"/>
  <c r="AJ27" i="18"/>
  <c r="AK27" i="18"/>
  <c r="AL27" i="18"/>
  <c r="AM27" i="18"/>
  <c r="AN27" i="18"/>
  <c r="AO27" i="18"/>
  <c r="AP27" i="18"/>
  <c r="AS27" i="18"/>
  <c r="O28" i="18"/>
  <c r="P28" i="18"/>
  <c r="Q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I28" i="18"/>
  <c r="AJ28" i="18"/>
  <c r="AK28" i="18"/>
  <c r="AL28" i="18"/>
  <c r="AM28" i="18"/>
  <c r="AN28" i="18"/>
  <c r="AO28" i="18"/>
  <c r="AP28" i="18"/>
  <c r="AS28" i="18"/>
  <c r="O29" i="18"/>
  <c r="P29" i="18"/>
  <c r="Q29" i="18"/>
  <c r="S29" i="18"/>
  <c r="T29" i="18"/>
  <c r="U29" i="18"/>
  <c r="V29" i="18"/>
  <c r="W29" i="18"/>
  <c r="X29" i="18"/>
  <c r="Y29" i="18"/>
  <c r="Z29" i="18"/>
  <c r="AA29" i="18"/>
  <c r="AB29" i="18"/>
  <c r="AC29" i="18"/>
  <c r="AD29" i="18"/>
  <c r="AE29" i="18"/>
  <c r="AF29" i="18"/>
  <c r="AG29" i="18"/>
  <c r="AI29" i="18"/>
  <c r="AJ29" i="18"/>
  <c r="AK29" i="18"/>
  <c r="AL29" i="18"/>
  <c r="AM29" i="18"/>
  <c r="AN29" i="18"/>
  <c r="AO29" i="18"/>
  <c r="AP29" i="18"/>
  <c r="AS29" i="18"/>
  <c r="O30" i="18"/>
  <c r="P30" i="18"/>
  <c r="Q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AI30" i="18"/>
  <c r="AJ30" i="18"/>
  <c r="AK30" i="18"/>
  <c r="AL30" i="18"/>
  <c r="AM30" i="18"/>
  <c r="AN30" i="18"/>
  <c r="AO30" i="18"/>
  <c r="AP30" i="18"/>
  <c r="AS30" i="18"/>
  <c r="O31" i="18"/>
  <c r="P31" i="18"/>
  <c r="Q31" i="18"/>
  <c r="S31" i="18"/>
  <c r="T31" i="18"/>
  <c r="U31" i="18"/>
  <c r="V31" i="18"/>
  <c r="W31" i="18"/>
  <c r="X31" i="18"/>
  <c r="Y31" i="18"/>
  <c r="Z31" i="18"/>
  <c r="AA31" i="18"/>
  <c r="AB31" i="18"/>
  <c r="AC31" i="18"/>
  <c r="AD31" i="18"/>
  <c r="AE31" i="18"/>
  <c r="AF31" i="18"/>
  <c r="AG31" i="18"/>
  <c r="AI31" i="18"/>
  <c r="AJ31" i="18"/>
  <c r="AK31" i="18"/>
  <c r="AL31" i="18"/>
  <c r="AM31" i="18"/>
  <c r="AN31" i="18"/>
  <c r="AO31" i="18"/>
  <c r="AP31" i="18"/>
  <c r="AS31" i="18"/>
  <c r="O32" i="18"/>
  <c r="P32" i="18"/>
  <c r="Q32" i="18"/>
  <c r="S32" i="18"/>
  <c r="T32" i="18"/>
  <c r="U32" i="18"/>
  <c r="V32" i="18"/>
  <c r="W32" i="18"/>
  <c r="X32" i="18"/>
  <c r="Y32" i="18"/>
  <c r="Z32" i="18"/>
  <c r="AA32" i="18"/>
  <c r="AB32" i="18"/>
  <c r="AC32" i="18"/>
  <c r="AD32" i="18"/>
  <c r="AE32" i="18"/>
  <c r="AF32" i="18"/>
  <c r="AG32" i="18"/>
  <c r="AI32" i="18"/>
  <c r="AJ32" i="18"/>
  <c r="AK32" i="18"/>
  <c r="AL32" i="18"/>
  <c r="AM32" i="18"/>
  <c r="AN32" i="18"/>
  <c r="AO32" i="18"/>
  <c r="AP32" i="18"/>
  <c r="AS32" i="18"/>
  <c r="O33" i="18"/>
  <c r="P33" i="18"/>
  <c r="Q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I33" i="18"/>
  <c r="AJ33" i="18"/>
  <c r="AK33" i="18"/>
  <c r="AL33" i="18"/>
  <c r="AM33" i="18"/>
  <c r="AN33" i="18"/>
  <c r="AO33" i="18"/>
  <c r="AP33" i="18"/>
  <c r="AS33" i="18"/>
  <c r="O34" i="18"/>
  <c r="P34" i="18"/>
  <c r="Q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I34" i="18"/>
  <c r="AJ34" i="18"/>
  <c r="AK34" i="18"/>
  <c r="AL34" i="18"/>
  <c r="AM34" i="18"/>
  <c r="AN34" i="18"/>
  <c r="AO34" i="18"/>
  <c r="AP34" i="18"/>
  <c r="AS34" i="18"/>
  <c r="O35" i="18"/>
  <c r="P35" i="18"/>
  <c r="Q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I35" i="18"/>
  <c r="AJ35" i="18"/>
  <c r="AK35" i="18"/>
  <c r="AL35" i="18"/>
  <c r="AM35" i="18"/>
  <c r="AN35" i="18"/>
  <c r="AO35" i="18"/>
  <c r="AP35" i="18"/>
  <c r="AS35" i="18"/>
  <c r="O36" i="18"/>
  <c r="P36" i="18"/>
  <c r="Q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I36" i="18"/>
  <c r="AJ36" i="18"/>
  <c r="AK36" i="18"/>
  <c r="AL36" i="18"/>
  <c r="AM36" i="18"/>
  <c r="AN36" i="18"/>
  <c r="AO36" i="18"/>
  <c r="AP36" i="18"/>
  <c r="AS36" i="18"/>
  <c r="O37" i="18"/>
  <c r="P37" i="18"/>
  <c r="Q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I37" i="18"/>
  <c r="AJ37" i="18"/>
  <c r="AK37" i="18"/>
  <c r="AL37" i="18"/>
  <c r="AM37" i="18"/>
  <c r="AN37" i="18"/>
  <c r="AO37" i="18"/>
  <c r="AP37" i="18"/>
  <c r="AS37" i="18"/>
  <c r="O38" i="18"/>
  <c r="P38" i="18"/>
  <c r="Q38" i="18"/>
  <c r="S38" i="18"/>
  <c r="T38" i="18"/>
  <c r="U38" i="18"/>
  <c r="V38" i="18"/>
  <c r="W38" i="18"/>
  <c r="X38" i="18"/>
  <c r="Y38" i="18"/>
  <c r="Z38" i="18"/>
  <c r="AA38" i="18"/>
  <c r="AB38" i="18"/>
  <c r="AC38" i="18"/>
  <c r="AD38" i="18"/>
  <c r="AE38" i="18"/>
  <c r="AF38" i="18"/>
  <c r="AG38" i="18"/>
  <c r="AI38" i="18"/>
  <c r="AJ38" i="18"/>
  <c r="AK38" i="18"/>
  <c r="AL38" i="18"/>
  <c r="AM38" i="18"/>
  <c r="AN38" i="18"/>
  <c r="AO38" i="18"/>
  <c r="AP38" i="18"/>
  <c r="AS38" i="18"/>
  <c r="O39" i="18"/>
  <c r="P39" i="18"/>
  <c r="Q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I39" i="18"/>
  <c r="AJ39" i="18"/>
  <c r="AK39" i="18"/>
  <c r="AL39" i="18"/>
  <c r="AM39" i="18"/>
  <c r="AN39" i="18"/>
  <c r="AO39" i="18"/>
  <c r="AP39" i="18"/>
  <c r="AS39" i="18"/>
  <c r="O40" i="18"/>
  <c r="P40" i="18"/>
  <c r="Q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I40" i="18"/>
  <c r="AJ40" i="18"/>
  <c r="AK40" i="18"/>
  <c r="AL40" i="18"/>
  <c r="AM40" i="18"/>
  <c r="AN40" i="18"/>
  <c r="AO40" i="18"/>
  <c r="AP40" i="18"/>
  <c r="AS40" i="18"/>
  <c r="O41" i="18"/>
  <c r="P41" i="18"/>
  <c r="Q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I41" i="18"/>
  <c r="AJ41" i="18"/>
  <c r="AK41" i="18"/>
  <c r="AL41" i="18"/>
  <c r="AM41" i="18"/>
  <c r="AN41" i="18"/>
  <c r="AO41" i="18"/>
  <c r="AP41" i="18"/>
  <c r="AS41" i="18"/>
  <c r="O42" i="18"/>
  <c r="P42" i="18"/>
  <c r="Q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I42" i="18"/>
  <c r="AJ42" i="18"/>
  <c r="AK42" i="18"/>
  <c r="AL42" i="18"/>
  <c r="AM42" i="18"/>
  <c r="AN42" i="18"/>
  <c r="AO42" i="18"/>
  <c r="AP42" i="18"/>
  <c r="AS42" i="18"/>
  <c r="O43" i="18"/>
  <c r="P43" i="18"/>
  <c r="Q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I43" i="18"/>
  <c r="AJ43" i="18"/>
  <c r="AK43" i="18"/>
  <c r="AL43" i="18"/>
  <c r="AM43" i="18"/>
  <c r="AN43" i="18"/>
  <c r="AO43" i="18"/>
  <c r="AP43" i="18"/>
  <c r="AS43" i="18"/>
  <c r="O44" i="18"/>
  <c r="P44" i="18"/>
  <c r="Q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AI44" i="18"/>
  <c r="AJ44" i="18"/>
  <c r="AK44" i="18"/>
  <c r="AL44" i="18"/>
  <c r="AM44" i="18"/>
  <c r="AN44" i="18"/>
  <c r="AO44" i="18"/>
  <c r="AP44" i="18"/>
  <c r="AS44" i="18"/>
  <c r="O45" i="18"/>
  <c r="P45" i="18"/>
  <c r="Q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I45" i="18"/>
  <c r="AJ45" i="18"/>
  <c r="AK45" i="18"/>
  <c r="AL45" i="18"/>
  <c r="AM45" i="18"/>
  <c r="AN45" i="18"/>
  <c r="AO45" i="18"/>
  <c r="AP45" i="18"/>
  <c r="AS45" i="18"/>
  <c r="O46" i="18"/>
  <c r="P46" i="18"/>
  <c r="Q46" i="18"/>
  <c r="S46" i="18"/>
  <c r="T46" i="18"/>
  <c r="U46" i="18"/>
  <c r="V46" i="18"/>
  <c r="W46" i="18"/>
  <c r="X46" i="18"/>
  <c r="Y46" i="18"/>
  <c r="Z46" i="18"/>
  <c r="AA46" i="18"/>
  <c r="AB46" i="18"/>
  <c r="AC46" i="18"/>
  <c r="AD46" i="18"/>
  <c r="AE46" i="18"/>
  <c r="AF46" i="18"/>
  <c r="AG46" i="18"/>
  <c r="AI46" i="18"/>
  <c r="AJ46" i="18"/>
  <c r="AK46" i="18"/>
  <c r="AL46" i="18"/>
  <c r="AM46" i="18"/>
  <c r="AN46" i="18"/>
  <c r="AO46" i="18"/>
  <c r="AP46" i="18"/>
  <c r="AS46" i="18"/>
  <c r="O47" i="18"/>
  <c r="P47" i="18"/>
  <c r="Q47" i="18"/>
  <c r="S47" i="18"/>
  <c r="T47" i="18"/>
  <c r="U47" i="18"/>
  <c r="V47" i="18"/>
  <c r="W47" i="18"/>
  <c r="X47" i="18"/>
  <c r="Y47" i="18"/>
  <c r="Z47" i="18"/>
  <c r="AA47" i="18"/>
  <c r="AB47" i="18"/>
  <c r="AC47" i="18"/>
  <c r="AD47" i="18"/>
  <c r="AE47" i="18"/>
  <c r="AF47" i="18"/>
  <c r="AG47" i="18"/>
  <c r="AI47" i="18"/>
  <c r="AJ47" i="18"/>
  <c r="AK47" i="18"/>
  <c r="AL47" i="18"/>
  <c r="AM47" i="18"/>
  <c r="AN47" i="18"/>
  <c r="AO47" i="18"/>
  <c r="AP47" i="18"/>
  <c r="AS47" i="18"/>
  <c r="O48" i="18"/>
  <c r="P48" i="18"/>
  <c r="Q48" i="18"/>
  <c r="S48" i="18"/>
  <c r="T48" i="18"/>
  <c r="U48" i="18"/>
  <c r="V48" i="18"/>
  <c r="W48" i="18"/>
  <c r="X48" i="18"/>
  <c r="Y48" i="18"/>
  <c r="Z48" i="18"/>
  <c r="AA48" i="18"/>
  <c r="AB48" i="18"/>
  <c r="AC48" i="18"/>
  <c r="AD48" i="18"/>
  <c r="AE48" i="18"/>
  <c r="AF48" i="18"/>
  <c r="AG48" i="18"/>
  <c r="AI48" i="18"/>
  <c r="AJ48" i="18"/>
  <c r="AK48" i="18"/>
  <c r="AL48" i="18"/>
  <c r="AM48" i="18"/>
  <c r="AN48" i="18"/>
  <c r="AO48" i="18"/>
  <c r="AP48" i="18"/>
  <c r="AS48" i="18"/>
  <c r="O49" i="18"/>
  <c r="P49" i="18"/>
  <c r="Q49" i="18"/>
  <c r="S49" i="18"/>
  <c r="T49" i="18"/>
  <c r="U49" i="18"/>
  <c r="V49" i="18"/>
  <c r="W49" i="18"/>
  <c r="X49" i="18"/>
  <c r="Y49" i="18"/>
  <c r="Z49" i="18"/>
  <c r="AA49" i="18"/>
  <c r="AB49" i="18"/>
  <c r="AC49" i="18"/>
  <c r="AD49" i="18"/>
  <c r="AE49" i="18"/>
  <c r="AF49" i="18"/>
  <c r="AG49" i="18"/>
  <c r="AI49" i="18"/>
  <c r="AJ49" i="18"/>
  <c r="AK49" i="18"/>
  <c r="AL49" i="18"/>
  <c r="AM49" i="18"/>
  <c r="AN49" i="18"/>
  <c r="AO49" i="18"/>
  <c r="AP49" i="18"/>
  <c r="AS49" i="18"/>
  <c r="O50" i="18"/>
  <c r="P50" i="18"/>
  <c r="Q50" i="18"/>
  <c r="S50" i="18"/>
  <c r="T50" i="18"/>
  <c r="U50" i="18"/>
  <c r="V50" i="18"/>
  <c r="W50" i="18"/>
  <c r="X50" i="18"/>
  <c r="Y50" i="18"/>
  <c r="Z50" i="18"/>
  <c r="AA50" i="18"/>
  <c r="AB50" i="18"/>
  <c r="AC50" i="18"/>
  <c r="AD50" i="18"/>
  <c r="AE50" i="18"/>
  <c r="AF50" i="18"/>
  <c r="AG50" i="18"/>
  <c r="AI50" i="18"/>
  <c r="AJ50" i="18"/>
  <c r="AK50" i="18"/>
  <c r="AL50" i="18"/>
  <c r="AM50" i="18"/>
  <c r="AN50" i="18"/>
  <c r="AO50" i="18"/>
  <c r="AP50" i="18"/>
  <c r="AS50" i="18"/>
  <c r="O51" i="18"/>
  <c r="P51" i="18"/>
  <c r="Q51" i="18"/>
  <c r="S51" i="18"/>
  <c r="T51" i="18"/>
  <c r="U51" i="18"/>
  <c r="V51" i="18"/>
  <c r="W51" i="18"/>
  <c r="X51" i="18"/>
  <c r="Y51" i="18"/>
  <c r="Z51" i="18"/>
  <c r="AA51" i="18"/>
  <c r="AB51" i="18"/>
  <c r="AC51" i="18"/>
  <c r="AD51" i="18"/>
  <c r="AE51" i="18"/>
  <c r="AF51" i="18"/>
  <c r="AG51" i="18"/>
  <c r="AI51" i="18"/>
  <c r="AJ51" i="18"/>
  <c r="AK51" i="18"/>
  <c r="AL51" i="18"/>
  <c r="AM51" i="18"/>
  <c r="AN51" i="18"/>
  <c r="AO51" i="18"/>
  <c r="AP51" i="18"/>
  <c r="AS51" i="18"/>
  <c r="O52" i="18"/>
  <c r="P52" i="18"/>
  <c r="Q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I52" i="18"/>
  <c r="AJ52" i="18"/>
  <c r="AK52" i="18"/>
  <c r="AL52" i="18"/>
  <c r="AM52" i="18"/>
  <c r="AN52" i="18"/>
  <c r="AO52" i="18"/>
  <c r="AP52" i="18"/>
  <c r="AS52" i="18"/>
  <c r="O53" i="18"/>
  <c r="P53" i="18"/>
  <c r="Q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I53" i="18"/>
  <c r="AJ53" i="18"/>
  <c r="AK53" i="18"/>
  <c r="AL53" i="18"/>
  <c r="AM53" i="18"/>
  <c r="AN53" i="18"/>
  <c r="AO53" i="18"/>
  <c r="AP53" i="18"/>
  <c r="AS53" i="18"/>
  <c r="O54" i="18"/>
  <c r="P54" i="18"/>
  <c r="Q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F54" i="18"/>
  <c r="AG54" i="18"/>
  <c r="AI54" i="18"/>
  <c r="AJ54" i="18"/>
  <c r="AK54" i="18"/>
  <c r="AL54" i="18"/>
  <c r="AM54" i="18"/>
  <c r="AN54" i="18"/>
  <c r="AO54" i="18"/>
  <c r="AP54" i="18"/>
  <c r="AS54" i="18"/>
  <c r="O55" i="18"/>
  <c r="P55" i="18"/>
  <c r="Q55" i="18"/>
  <c r="S55" i="18"/>
  <c r="T55" i="18"/>
  <c r="U55" i="18"/>
  <c r="V55" i="18"/>
  <c r="W55" i="18"/>
  <c r="X55" i="18"/>
  <c r="Y55" i="18"/>
  <c r="Z55" i="18"/>
  <c r="AA55" i="18"/>
  <c r="AB55" i="18"/>
  <c r="AC55" i="18"/>
  <c r="AD55" i="18"/>
  <c r="AE55" i="18"/>
  <c r="AF55" i="18"/>
  <c r="AG55" i="18"/>
  <c r="AI55" i="18"/>
  <c r="AJ55" i="18"/>
  <c r="AK55" i="18"/>
  <c r="AL55" i="18"/>
  <c r="AM55" i="18"/>
  <c r="AN55" i="18"/>
  <c r="AO55" i="18"/>
  <c r="AP55" i="18"/>
  <c r="AS55" i="18"/>
  <c r="O56" i="18"/>
  <c r="P56" i="18"/>
  <c r="Q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AI56" i="18"/>
  <c r="AJ56" i="18"/>
  <c r="AK56" i="18"/>
  <c r="AL56" i="18"/>
  <c r="AM56" i="18"/>
  <c r="AN56" i="18"/>
  <c r="AO56" i="18"/>
  <c r="AP56" i="18"/>
  <c r="AS56" i="18"/>
  <c r="O57" i="18"/>
  <c r="P57" i="18"/>
  <c r="Q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AI57" i="18"/>
  <c r="AJ57" i="18"/>
  <c r="AK57" i="18"/>
  <c r="AL57" i="18"/>
  <c r="AM57" i="18"/>
  <c r="AN57" i="18"/>
  <c r="AO57" i="18"/>
  <c r="AP57" i="18"/>
  <c r="AS57" i="18"/>
  <c r="O58" i="18"/>
  <c r="P58" i="18"/>
  <c r="Q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AI58" i="18"/>
  <c r="AJ58" i="18"/>
  <c r="AK58" i="18"/>
  <c r="AL58" i="18"/>
  <c r="AM58" i="18"/>
  <c r="AN58" i="18"/>
  <c r="AO58" i="18"/>
  <c r="AP58" i="18"/>
  <c r="AS58" i="18"/>
  <c r="O59" i="18"/>
  <c r="P59" i="18"/>
  <c r="Q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AI59" i="18"/>
  <c r="AJ59" i="18"/>
  <c r="AK59" i="18"/>
  <c r="AL59" i="18"/>
  <c r="AM59" i="18"/>
  <c r="AN59" i="18"/>
  <c r="AO59" i="18"/>
  <c r="AP59" i="18"/>
  <c r="AS59" i="18"/>
  <c r="O60" i="18"/>
  <c r="P60" i="18"/>
  <c r="Q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I60" i="18"/>
  <c r="AJ60" i="18"/>
  <c r="AK60" i="18"/>
  <c r="AL60" i="18"/>
  <c r="AM60" i="18"/>
  <c r="AN60" i="18"/>
  <c r="AO60" i="18"/>
  <c r="AP60" i="18"/>
  <c r="AS60" i="18"/>
  <c r="O61" i="18"/>
  <c r="P61" i="18"/>
  <c r="Q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I61" i="18"/>
  <c r="AJ61" i="18"/>
  <c r="AK61" i="18"/>
  <c r="AL61" i="18"/>
  <c r="AM61" i="18"/>
  <c r="AN61" i="18"/>
  <c r="AO61" i="18"/>
  <c r="AP61" i="18"/>
  <c r="AS61" i="18"/>
  <c r="O62" i="18"/>
  <c r="P62" i="18"/>
  <c r="Q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I62" i="18"/>
  <c r="AJ62" i="18"/>
  <c r="AK62" i="18"/>
  <c r="AL62" i="18"/>
  <c r="AM62" i="18"/>
  <c r="AN62" i="18"/>
  <c r="AO62" i="18"/>
  <c r="AP62" i="18"/>
  <c r="AS62" i="18"/>
  <c r="O63" i="18"/>
  <c r="P63" i="18"/>
  <c r="Q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I63" i="18"/>
  <c r="AJ63" i="18"/>
  <c r="AK63" i="18"/>
  <c r="AL63" i="18"/>
  <c r="AM63" i="18"/>
  <c r="AN63" i="18"/>
  <c r="AO63" i="18"/>
  <c r="AP63" i="18"/>
  <c r="AS63" i="18"/>
  <c r="O64" i="18"/>
  <c r="P64" i="18"/>
  <c r="Q64" i="18"/>
  <c r="S64" i="18"/>
  <c r="T64" i="18"/>
  <c r="U64" i="18"/>
  <c r="V64" i="18"/>
  <c r="W64" i="18"/>
  <c r="X64" i="18"/>
  <c r="Y64" i="18"/>
  <c r="Z64" i="18"/>
  <c r="AA64" i="18"/>
  <c r="AB64" i="18"/>
  <c r="AC64" i="18"/>
  <c r="AD64" i="18"/>
  <c r="AE64" i="18"/>
  <c r="AF64" i="18"/>
  <c r="AG64" i="18"/>
  <c r="AI64" i="18"/>
  <c r="AJ64" i="18"/>
  <c r="AK64" i="18"/>
  <c r="AL64" i="18"/>
  <c r="AM64" i="18"/>
  <c r="AN64" i="18"/>
  <c r="AO64" i="18"/>
  <c r="AP64" i="18"/>
  <c r="AS64" i="18"/>
  <c r="O65" i="18"/>
  <c r="P65" i="18"/>
  <c r="Q65" i="18"/>
  <c r="S65" i="18"/>
  <c r="T65" i="18"/>
  <c r="U65" i="18"/>
  <c r="V65" i="18"/>
  <c r="W65" i="18"/>
  <c r="X65" i="18"/>
  <c r="Y65" i="18"/>
  <c r="Z65" i="18"/>
  <c r="AA65" i="18"/>
  <c r="AB65" i="18"/>
  <c r="AC65" i="18"/>
  <c r="AD65" i="18"/>
  <c r="AE65" i="18"/>
  <c r="AF65" i="18"/>
  <c r="AG65" i="18"/>
  <c r="AI65" i="18"/>
  <c r="AJ65" i="18"/>
  <c r="AK65" i="18"/>
  <c r="AL65" i="18"/>
  <c r="AM65" i="18"/>
  <c r="AN65" i="18"/>
  <c r="AO65" i="18"/>
  <c r="AP65" i="18"/>
  <c r="AS65" i="18"/>
  <c r="O66" i="18"/>
  <c r="P66" i="18"/>
  <c r="Q66" i="18"/>
  <c r="S66" i="18"/>
  <c r="T66" i="18"/>
  <c r="U66" i="18"/>
  <c r="V66" i="18"/>
  <c r="W66" i="18"/>
  <c r="X66" i="18"/>
  <c r="Y66" i="18"/>
  <c r="Z66" i="18"/>
  <c r="AA66" i="18"/>
  <c r="AB66" i="18"/>
  <c r="AC66" i="18"/>
  <c r="AD66" i="18"/>
  <c r="AE66" i="18"/>
  <c r="AF66" i="18"/>
  <c r="AG66" i="18"/>
  <c r="AI66" i="18"/>
  <c r="AJ66" i="18"/>
  <c r="AK66" i="18"/>
  <c r="AL66" i="18"/>
  <c r="AM66" i="18"/>
  <c r="AN66" i="18"/>
  <c r="AO66" i="18"/>
  <c r="AP66" i="18"/>
  <c r="AS66" i="18"/>
  <c r="O67" i="18"/>
  <c r="P67" i="18"/>
  <c r="Q67" i="18"/>
  <c r="S67" i="18"/>
  <c r="T67" i="18"/>
  <c r="U67" i="18"/>
  <c r="V67" i="18"/>
  <c r="W67" i="18"/>
  <c r="X67" i="18"/>
  <c r="Y67" i="18"/>
  <c r="Z67" i="18"/>
  <c r="AA67" i="18"/>
  <c r="AB67" i="18"/>
  <c r="AC67" i="18"/>
  <c r="AD67" i="18"/>
  <c r="AE67" i="18"/>
  <c r="AF67" i="18"/>
  <c r="AG67" i="18"/>
  <c r="AI67" i="18"/>
  <c r="AJ67" i="18"/>
  <c r="AK67" i="18"/>
  <c r="AL67" i="18"/>
  <c r="AM67" i="18"/>
  <c r="AN67" i="18"/>
  <c r="AO67" i="18"/>
  <c r="AP67" i="18"/>
  <c r="AS67" i="18"/>
  <c r="O68" i="18"/>
  <c r="P68" i="18"/>
  <c r="Q68" i="18"/>
  <c r="S68" i="18"/>
  <c r="T68" i="18"/>
  <c r="U68" i="18"/>
  <c r="V68" i="18"/>
  <c r="W68" i="18"/>
  <c r="X68" i="18"/>
  <c r="Y68" i="18"/>
  <c r="Z68" i="18"/>
  <c r="AA68" i="18"/>
  <c r="AB68" i="18"/>
  <c r="AC68" i="18"/>
  <c r="AD68" i="18"/>
  <c r="AE68" i="18"/>
  <c r="AF68" i="18"/>
  <c r="AG68" i="18"/>
  <c r="AI68" i="18"/>
  <c r="AJ68" i="18"/>
  <c r="AK68" i="18"/>
  <c r="AL68" i="18"/>
  <c r="AM68" i="18"/>
  <c r="AN68" i="18"/>
  <c r="AO68" i="18"/>
  <c r="AP68" i="18"/>
  <c r="AS68" i="18"/>
  <c r="O69" i="18"/>
  <c r="P69" i="18"/>
  <c r="Q69" i="18"/>
  <c r="S69" i="18"/>
  <c r="T69" i="18"/>
  <c r="U69" i="18"/>
  <c r="V69" i="18"/>
  <c r="W69" i="18"/>
  <c r="X69" i="18"/>
  <c r="Y69" i="18"/>
  <c r="Z69" i="18"/>
  <c r="AA69" i="18"/>
  <c r="AB69" i="18"/>
  <c r="AC69" i="18"/>
  <c r="AD69" i="18"/>
  <c r="AE69" i="18"/>
  <c r="AF69" i="18"/>
  <c r="AG69" i="18"/>
  <c r="AI69" i="18"/>
  <c r="AJ69" i="18"/>
  <c r="AK69" i="18"/>
  <c r="AL69" i="18"/>
  <c r="AM69" i="18"/>
  <c r="AN69" i="18"/>
  <c r="AO69" i="18"/>
  <c r="AP69" i="18"/>
  <c r="AS69" i="18"/>
  <c r="O70" i="18"/>
  <c r="P70" i="18"/>
  <c r="Q70" i="18"/>
  <c r="S70" i="18"/>
  <c r="T70" i="18"/>
  <c r="U70" i="18"/>
  <c r="V70" i="18"/>
  <c r="W70" i="18"/>
  <c r="X70" i="18"/>
  <c r="Y70" i="18"/>
  <c r="Z70" i="18"/>
  <c r="AA70" i="18"/>
  <c r="AB70" i="18"/>
  <c r="AC70" i="18"/>
  <c r="AD70" i="18"/>
  <c r="AE70" i="18"/>
  <c r="AF70" i="18"/>
  <c r="AG70" i="18"/>
  <c r="AI70" i="18"/>
  <c r="AJ70" i="18"/>
  <c r="AK70" i="18"/>
  <c r="AL70" i="18"/>
  <c r="AM70" i="18"/>
  <c r="AN70" i="18"/>
  <c r="AO70" i="18"/>
  <c r="AP70" i="18"/>
  <c r="AS70" i="18"/>
  <c r="O71" i="18"/>
  <c r="P71" i="18"/>
  <c r="Q71" i="18"/>
  <c r="S71" i="18"/>
  <c r="T71" i="18"/>
  <c r="U71" i="18"/>
  <c r="V71" i="18"/>
  <c r="W71" i="18"/>
  <c r="X71" i="18"/>
  <c r="Y71" i="18"/>
  <c r="Z71" i="18"/>
  <c r="AA71" i="18"/>
  <c r="AB71" i="18"/>
  <c r="AC71" i="18"/>
  <c r="AD71" i="18"/>
  <c r="AE71" i="18"/>
  <c r="AF71" i="18"/>
  <c r="AG71" i="18"/>
  <c r="AI71" i="18"/>
  <c r="AJ71" i="18"/>
  <c r="AK71" i="18"/>
  <c r="AL71" i="18"/>
  <c r="AM71" i="18"/>
  <c r="AN71" i="18"/>
  <c r="AO71" i="18"/>
  <c r="AP71" i="18"/>
  <c r="AS71" i="18"/>
  <c r="O72" i="18"/>
  <c r="P72" i="18"/>
  <c r="Q72" i="18"/>
  <c r="S72" i="18"/>
  <c r="T72" i="18"/>
  <c r="U72" i="18"/>
  <c r="V72" i="18"/>
  <c r="W72" i="18"/>
  <c r="X72" i="18"/>
  <c r="Y72" i="18"/>
  <c r="Z72" i="18"/>
  <c r="AA72" i="18"/>
  <c r="AB72" i="18"/>
  <c r="AC72" i="18"/>
  <c r="AD72" i="18"/>
  <c r="AE72" i="18"/>
  <c r="AF72" i="18"/>
  <c r="AG72" i="18"/>
  <c r="AI72" i="18"/>
  <c r="AJ72" i="18"/>
  <c r="AK72" i="18"/>
  <c r="AL72" i="18"/>
  <c r="AM72" i="18"/>
  <c r="AN72" i="18"/>
  <c r="AO72" i="18"/>
  <c r="AP72" i="18"/>
  <c r="AS72" i="18"/>
  <c r="O73" i="18"/>
  <c r="P73" i="18"/>
  <c r="Q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F73" i="18"/>
  <c r="AG73" i="18"/>
  <c r="AI73" i="18"/>
  <c r="AJ73" i="18"/>
  <c r="AK73" i="18"/>
  <c r="AL73" i="18"/>
  <c r="AM73" i="18"/>
  <c r="AN73" i="18"/>
  <c r="AO73" i="18"/>
  <c r="AP73" i="18"/>
  <c r="AS73" i="18"/>
  <c r="O74" i="18"/>
  <c r="P74" i="18"/>
  <c r="Q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I74" i="18"/>
  <c r="AJ74" i="18"/>
  <c r="AK74" i="18"/>
  <c r="AL74" i="18"/>
  <c r="AM74" i="18"/>
  <c r="AN74" i="18"/>
  <c r="AO74" i="18"/>
  <c r="AP74" i="18"/>
  <c r="AS74" i="18"/>
  <c r="O75" i="18"/>
  <c r="P75" i="18"/>
  <c r="Q75" i="18"/>
  <c r="S75" i="18"/>
  <c r="T75" i="18"/>
  <c r="U75" i="18"/>
  <c r="V75" i="18"/>
  <c r="W75" i="18"/>
  <c r="X75" i="18"/>
  <c r="Y75" i="18"/>
  <c r="Z75" i="18"/>
  <c r="AA75" i="18"/>
  <c r="AB75" i="18"/>
  <c r="AC75" i="18"/>
  <c r="AD75" i="18"/>
  <c r="AE75" i="18"/>
  <c r="AF75" i="18"/>
  <c r="AG75" i="18"/>
  <c r="AI75" i="18"/>
  <c r="AJ75" i="18"/>
  <c r="AK75" i="18"/>
  <c r="AL75" i="18"/>
  <c r="AM75" i="18"/>
  <c r="AN75" i="18"/>
  <c r="AO75" i="18"/>
  <c r="AP75" i="18"/>
  <c r="AS75" i="18"/>
  <c r="O76" i="18"/>
  <c r="P76" i="18"/>
  <c r="Q76" i="18"/>
  <c r="S76" i="18"/>
  <c r="T76" i="18"/>
  <c r="U76" i="18"/>
  <c r="V76" i="18"/>
  <c r="W76" i="18"/>
  <c r="X76" i="18"/>
  <c r="Y76" i="18"/>
  <c r="Z76" i="18"/>
  <c r="AA76" i="18"/>
  <c r="AB76" i="18"/>
  <c r="AC76" i="18"/>
  <c r="AD76" i="18"/>
  <c r="AE76" i="18"/>
  <c r="AF76" i="18"/>
  <c r="AG76" i="18"/>
  <c r="AI76" i="18"/>
  <c r="AJ76" i="18"/>
  <c r="AK76" i="18"/>
  <c r="AL76" i="18"/>
  <c r="AM76" i="18"/>
  <c r="AN76" i="18"/>
  <c r="AO76" i="18"/>
  <c r="AP76" i="18"/>
  <c r="AS76" i="18"/>
  <c r="O77" i="18"/>
  <c r="P77" i="18"/>
  <c r="Q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I77" i="18"/>
  <c r="AJ77" i="18"/>
  <c r="AK77" i="18"/>
  <c r="AL77" i="18"/>
  <c r="AM77" i="18"/>
  <c r="AN77" i="18"/>
  <c r="AO77" i="18"/>
  <c r="AP77" i="18"/>
  <c r="AS77" i="18"/>
  <c r="O78" i="18"/>
  <c r="P78" i="18"/>
  <c r="Q78" i="18"/>
  <c r="S78" i="18"/>
  <c r="T78" i="18"/>
  <c r="U78" i="18"/>
  <c r="V78" i="18"/>
  <c r="W78" i="18"/>
  <c r="X78" i="18"/>
  <c r="Y78" i="18"/>
  <c r="Z78" i="18"/>
  <c r="AA78" i="18"/>
  <c r="AB78" i="18"/>
  <c r="AC78" i="18"/>
  <c r="AD78" i="18"/>
  <c r="AE78" i="18"/>
  <c r="AF78" i="18"/>
  <c r="AG78" i="18"/>
  <c r="AI78" i="18"/>
  <c r="AJ78" i="18"/>
  <c r="AK78" i="18"/>
  <c r="AL78" i="18"/>
  <c r="AM78" i="18"/>
  <c r="AN78" i="18"/>
  <c r="AO78" i="18"/>
  <c r="AP78" i="18"/>
  <c r="AS78" i="18"/>
  <c r="O79" i="18"/>
  <c r="P79" i="18"/>
  <c r="Q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I79" i="18"/>
  <c r="AJ79" i="18"/>
  <c r="AK79" i="18"/>
  <c r="AL79" i="18"/>
  <c r="AM79" i="18"/>
  <c r="AN79" i="18"/>
  <c r="AO79" i="18"/>
  <c r="AP79" i="18"/>
  <c r="AS79" i="18"/>
  <c r="O80" i="18"/>
  <c r="P80" i="18"/>
  <c r="Q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I80" i="18"/>
  <c r="AJ80" i="18"/>
  <c r="AK80" i="18"/>
  <c r="AL80" i="18"/>
  <c r="AM80" i="18"/>
  <c r="AN80" i="18"/>
  <c r="AO80" i="18"/>
  <c r="AP80" i="18"/>
  <c r="AS80" i="18"/>
  <c r="O81" i="18"/>
  <c r="P81" i="18"/>
  <c r="Q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I81" i="18"/>
  <c r="AJ81" i="18"/>
  <c r="AK81" i="18"/>
  <c r="AL81" i="18"/>
  <c r="AM81" i="18"/>
  <c r="AN81" i="18"/>
  <c r="AO81" i="18"/>
  <c r="AP81" i="18"/>
  <c r="AS81" i="18"/>
  <c r="O82" i="18"/>
  <c r="P82" i="18"/>
  <c r="Q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I82" i="18"/>
  <c r="AJ82" i="18"/>
  <c r="AK82" i="18"/>
  <c r="AL82" i="18"/>
  <c r="AM82" i="18"/>
  <c r="AN82" i="18"/>
  <c r="AO82" i="18"/>
  <c r="AP82" i="18"/>
  <c r="AS82" i="18"/>
  <c r="O83" i="18"/>
  <c r="P83" i="18"/>
  <c r="Q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I83" i="18"/>
  <c r="AJ83" i="18"/>
  <c r="AK83" i="18"/>
  <c r="AL83" i="18"/>
  <c r="AM83" i="18"/>
  <c r="AN83" i="18"/>
  <c r="AO83" i="18"/>
  <c r="AP83" i="18"/>
  <c r="AS83" i="18"/>
  <c r="O84" i="18"/>
  <c r="P84" i="18"/>
  <c r="Q84" i="18"/>
  <c r="S84" i="18"/>
  <c r="T84" i="18"/>
  <c r="U84" i="18"/>
  <c r="V84" i="18"/>
  <c r="W84" i="18"/>
  <c r="X84" i="18"/>
  <c r="Y84" i="18"/>
  <c r="Z84" i="18"/>
  <c r="AA84" i="18"/>
  <c r="AB84" i="18"/>
  <c r="AC84" i="18"/>
  <c r="AD84" i="18"/>
  <c r="AE84" i="18"/>
  <c r="AF84" i="18"/>
  <c r="AG84" i="18"/>
  <c r="AI84" i="18"/>
  <c r="AJ84" i="18"/>
  <c r="AK84" i="18"/>
  <c r="AL84" i="18"/>
  <c r="AM84" i="18"/>
  <c r="AN84" i="18"/>
  <c r="AO84" i="18"/>
  <c r="AP84" i="18"/>
  <c r="AS84" i="18"/>
  <c r="O85" i="18"/>
  <c r="P85" i="18"/>
  <c r="Q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I85" i="18"/>
  <c r="AJ85" i="18"/>
  <c r="AK85" i="18"/>
  <c r="AL85" i="18"/>
  <c r="AM85" i="18"/>
  <c r="AN85" i="18"/>
  <c r="AO85" i="18"/>
  <c r="AP85" i="18"/>
  <c r="AS85" i="18"/>
  <c r="O86" i="18"/>
  <c r="P86" i="18"/>
  <c r="Q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I86" i="18"/>
  <c r="AJ86" i="18"/>
  <c r="AK86" i="18"/>
  <c r="AL86" i="18"/>
  <c r="AM86" i="18"/>
  <c r="AN86" i="18"/>
  <c r="AO86" i="18"/>
  <c r="AP86" i="18"/>
  <c r="AS86" i="18"/>
  <c r="O87" i="18"/>
  <c r="P87" i="18"/>
  <c r="Q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I87" i="18"/>
  <c r="AJ87" i="18"/>
  <c r="AK87" i="18"/>
  <c r="AL87" i="18"/>
  <c r="AM87" i="18"/>
  <c r="AN87" i="18"/>
  <c r="AO87" i="18"/>
  <c r="AP87" i="18"/>
  <c r="AS87" i="18"/>
  <c r="O88" i="18"/>
  <c r="P88" i="18"/>
  <c r="Q88" i="18"/>
  <c r="S88" i="18"/>
  <c r="T88" i="18"/>
  <c r="U88" i="18"/>
  <c r="V88" i="18"/>
  <c r="W88" i="18"/>
  <c r="X88" i="18"/>
  <c r="Y88" i="18"/>
  <c r="Z88" i="18"/>
  <c r="AA88" i="18"/>
  <c r="AB88" i="18"/>
  <c r="AC88" i="18"/>
  <c r="AD88" i="18"/>
  <c r="AE88" i="18"/>
  <c r="AF88" i="18"/>
  <c r="AG88" i="18"/>
  <c r="AI88" i="18"/>
  <c r="AJ88" i="18"/>
  <c r="AK88" i="18"/>
  <c r="AL88" i="18"/>
  <c r="AM88" i="18"/>
  <c r="AN88" i="18"/>
  <c r="AO88" i="18"/>
  <c r="AP88" i="18"/>
  <c r="AS88" i="18"/>
  <c r="O89" i="18"/>
  <c r="P89" i="18"/>
  <c r="Q89" i="18"/>
  <c r="S89" i="18"/>
  <c r="T89" i="18"/>
  <c r="U89" i="18"/>
  <c r="V89" i="18"/>
  <c r="W89" i="18"/>
  <c r="X89" i="18"/>
  <c r="Y89" i="18"/>
  <c r="Z89" i="18"/>
  <c r="AA89" i="18"/>
  <c r="AB89" i="18"/>
  <c r="AC89" i="18"/>
  <c r="AD89" i="18"/>
  <c r="AE89" i="18"/>
  <c r="AF89" i="18"/>
  <c r="AG89" i="18"/>
  <c r="AI89" i="18"/>
  <c r="AJ89" i="18"/>
  <c r="AK89" i="18"/>
  <c r="AL89" i="18"/>
  <c r="AM89" i="18"/>
  <c r="AN89" i="18"/>
  <c r="AO89" i="18"/>
  <c r="AP89" i="18"/>
  <c r="AS89" i="18"/>
  <c r="O90" i="18"/>
  <c r="P90" i="18"/>
  <c r="Q90" i="18"/>
  <c r="S90" i="18"/>
  <c r="T90" i="18"/>
  <c r="U90" i="18"/>
  <c r="V90" i="18"/>
  <c r="W90" i="18"/>
  <c r="X90" i="18"/>
  <c r="Y90" i="18"/>
  <c r="Z90" i="18"/>
  <c r="AA90" i="18"/>
  <c r="AB90" i="18"/>
  <c r="AC90" i="18"/>
  <c r="AD90" i="18"/>
  <c r="AE90" i="18"/>
  <c r="AF90" i="18"/>
  <c r="AG90" i="18"/>
  <c r="AI90" i="18"/>
  <c r="AJ90" i="18"/>
  <c r="AK90" i="18"/>
  <c r="AL90" i="18"/>
  <c r="AM90" i="18"/>
  <c r="AN90" i="18"/>
  <c r="AO90" i="18"/>
  <c r="AP90" i="18"/>
  <c r="AS90" i="18"/>
  <c r="O91" i="18"/>
  <c r="P91" i="18"/>
  <c r="Q91" i="18"/>
  <c r="S91" i="18"/>
  <c r="T91" i="18"/>
  <c r="U91" i="18"/>
  <c r="V91" i="18"/>
  <c r="W91" i="18"/>
  <c r="X91" i="18"/>
  <c r="Y91" i="18"/>
  <c r="Z91" i="18"/>
  <c r="AA91" i="18"/>
  <c r="AB91" i="18"/>
  <c r="AC91" i="18"/>
  <c r="AD91" i="18"/>
  <c r="AE91" i="18"/>
  <c r="AF91" i="18"/>
  <c r="AG91" i="18"/>
  <c r="AI91" i="18"/>
  <c r="AJ91" i="18"/>
  <c r="AK91" i="18"/>
  <c r="AL91" i="18"/>
  <c r="AM91" i="18"/>
  <c r="AN91" i="18"/>
  <c r="AO91" i="18"/>
  <c r="AP91" i="18"/>
  <c r="AS91" i="18"/>
  <c r="O92" i="18"/>
  <c r="P92" i="18"/>
  <c r="Q92" i="18"/>
  <c r="S92" i="18"/>
  <c r="T92" i="18"/>
  <c r="U92" i="18"/>
  <c r="V92" i="18"/>
  <c r="W92" i="18"/>
  <c r="X92" i="18"/>
  <c r="Y92" i="18"/>
  <c r="Z92" i="18"/>
  <c r="AA92" i="18"/>
  <c r="AB92" i="18"/>
  <c r="AC92" i="18"/>
  <c r="AD92" i="18"/>
  <c r="AE92" i="18"/>
  <c r="AF92" i="18"/>
  <c r="AG92" i="18"/>
  <c r="AI92" i="18"/>
  <c r="AJ92" i="18"/>
  <c r="AK92" i="18"/>
  <c r="AL92" i="18"/>
  <c r="AM92" i="18"/>
  <c r="AN92" i="18"/>
  <c r="AO92" i="18"/>
  <c r="AP92" i="18"/>
  <c r="AS92" i="18"/>
  <c r="O93" i="18"/>
  <c r="P93" i="18"/>
  <c r="Q93" i="18"/>
  <c r="S93" i="18"/>
  <c r="T93" i="18"/>
  <c r="U93" i="18"/>
  <c r="V93" i="18"/>
  <c r="W93" i="18"/>
  <c r="X93" i="18"/>
  <c r="Y93" i="18"/>
  <c r="Z93" i="18"/>
  <c r="AA93" i="18"/>
  <c r="AB93" i="18"/>
  <c r="AC93" i="18"/>
  <c r="AD93" i="18"/>
  <c r="AE93" i="18"/>
  <c r="AF93" i="18"/>
  <c r="AG93" i="18"/>
  <c r="AI93" i="18"/>
  <c r="AJ93" i="18"/>
  <c r="AK93" i="18"/>
  <c r="AL93" i="18"/>
  <c r="AM93" i="18"/>
  <c r="AN93" i="18"/>
  <c r="AO93" i="18"/>
  <c r="AP93" i="18"/>
  <c r="AS93" i="18"/>
  <c r="O94" i="18"/>
  <c r="P94" i="18"/>
  <c r="Q94" i="18"/>
  <c r="S94" i="18"/>
  <c r="T94" i="18"/>
  <c r="U94" i="18"/>
  <c r="V94" i="18"/>
  <c r="W94" i="18"/>
  <c r="X94" i="18"/>
  <c r="Y94" i="18"/>
  <c r="Z94" i="18"/>
  <c r="AA94" i="18"/>
  <c r="AB94" i="18"/>
  <c r="AC94" i="18"/>
  <c r="AD94" i="18"/>
  <c r="AE94" i="18"/>
  <c r="AF94" i="18"/>
  <c r="AG94" i="18"/>
  <c r="AI94" i="18"/>
  <c r="AJ94" i="18"/>
  <c r="AK94" i="18"/>
  <c r="AL94" i="18"/>
  <c r="AM94" i="18"/>
  <c r="AN94" i="18"/>
  <c r="AO94" i="18"/>
  <c r="AP94" i="18"/>
  <c r="AS94" i="18"/>
  <c r="O95" i="18"/>
  <c r="P95" i="18"/>
  <c r="Q95" i="18"/>
  <c r="S95" i="18"/>
  <c r="T95" i="18"/>
  <c r="U95" i="18"/>
  <c r="V95" i="18"/>
  <c r="W95" i="18"/>
  <c r="X95" i="18"/>
  <c r="Y95" i="18"/>
  <c r="Z95" i="18"/>
  <c r="AA95" i="18"/>
  <c r="AB95" i="18"/>
  <c r="AC95" i="18"/>
  <c r="AD95" i="18"/>
  <c r="AE95" i="18"/>
  <c r="AF95" i="18"/>
  <c r="AG95" i="18"/>
  <c r="AI95" i="18"/>
  <c r="AJ95" i="18"/>
  <c r="AK95" i="18"/>
  <c r="AL95" i="18"/>
  <c r="AM95" i="18"/>
  <c r="AN95" i="18"/>
  <c r="AO95" i="18"/>
  <c r="AP95" i="18"/>
  <c r="AS95" i="18"/>
  <c r="O96" i="18"/>
  <c r="P96" i="18"/>
  <c r="Q96" i="18"/>
  <c r="S96" i="18"/>
  <c r="T96" i="18"/>
  <c r="U96" i="18"/>
  <c r="V96" i="18"/>
  <c r="W96" i="18"/>
  <c r="X96" i="18"/>
  <c r="Y96" i="18"/>
  <c r="Z96" i="18"/>
  <c r="AA96" i="18"/>
  <c r="AB96" i="18"/>
  <c r="AC96" i="18"/>
  <c r="AD96" i="18"/>
  <c r="AE96" i="18"/>
  <c r="AF96" i="18"/>
  <c r="AG96" i="18"/>
  <c r="AI96" i="18"/>
  <c r="AJ96" i="18"/>
  <c r="AK96" i="18"/>
  <c r="AL96" i="18"/>
  <c r="AM96" i="18"/>
  <c r="AN96" i="18"/>
  <c r="AO96" i="18"/>
  <c r="AP96" i="18"/>
  <c r="AS96" i="18"/>
  <c r="O97" i="18"/>
  <c r="P97" i="18"/>
  <c r="Q97" i="18"/>
  <c r="S97" i="18"/>
  <c r="T97" i="18"/>
  <c r="U97" i="18"/>
  <c r="V97" i="18"/>
  <c r="W97" i="18"/>
  <c r="X97" i="18"/>
  <c r="Y97" i="18"/>
  <c r="Z97" i="18"/>
  <c r="AA97" i="18"/>
  <c r="AB97" i="18"/>
  <c r="AC97" i="18"/>
  <c r="AD97" i="18"/>
  <c r="AE97" i="18"/>
  <c r="AF97" i="18"/>
  <c r="AG97" i="18"/>
  <c r="AI97" i="18"/>
  <c r="AJ97" i="18"/>
  <c r="AK97" i="18"/>
  <c r="AL97" i="18"/>
  <c r="AM97" i="18"/>
  <c r="AN97" i="18"/>
  <c r="AO97" i="18"/>
  <c r="AP97" i="18"/>
  <c r="AS97" i="18"/>
  <c r="O98" i="18"/>
  <c r="P98" i="18"/>
  <c r="Q98" i="18"/>
  <c r="S98" i="18"/>
  <c r="T98" i="18"/>
  <c r="U98" i="18"/>
  <c r="V98" i="18"/>
  <c r="W98" i="18"/>
  <c r="X98" i="18"/>
  <c r="Y98" i="18"/>
  <c r="Z98" i="18"/>
  <c r="AA98" i="18"/>
  <c r="AB98" i="18"/>
  <c r="AC98" i="18"/>
  <c r="AD98" i="18"/>
  <c r="AE98" i="18"/>
  <c r="AF98" i="18"/>
  <c r="AG98" i="18"/>
  <c r="AI98" i="18"/>
  <c r="AJ98" i="18"/>
  <c r="AK98" i="18"/>
  <c r="AL98" i="18"/>
  <c r="AM98" i="18"/>
  <c r="AN98" i="18"/>
  <c r="AO98" i="18"/>
  <c r="AP98" i="18"/>
  <c r="AS98" i="18"/>
  <c r="O99" i="18"/>
  <c r="P99" i="18"/>
  <c r="Q99" i="18"/>
  <c r="S99" i="18"/>
  <c r="T99" i="18"/>
  <c r="U99" i="18"/>
  <c r="V99" i="18"/>
  <c r="W99" i="18"/>
  <c r="X99" i="18"/>
  <c r="Y99" i="18"/>
  <c r="Z99" i="18"/>
  <c r="AA99" i="18"/>
  <c r="AB99" i="18"/>
  <c r="AC99" i="18"/>
  <c r="AD99" i="18"/>
  <c r="AE99" i="18"/>
  <c r="AF99" i="18"/>
  <c r="AG99" i="18"/>
  <c r="AJ99" i="18"/>
  <c r="AK99" i="18"/>
  <c r="AL99" i="18"/>
  <c r="AM99" i="18"/>
  <c r="AN99" i="18"/>
  <c r="AO99" i="18"/>
  <c r="AP99" i="18"/>
  <c r="AS99" i="18"/>
  <c r="O100" i="18"/>
  <c r="P100" i="18"/>
  <c r="Q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I100" i="18"/>
  <c r="AJ100" i="18"/>
  <c r="AK100" i="18"/>
  <c r="AL100" i="18"/>
  <c r="AM100" i="18"/>
  <c r="AN100" i="18"/>
  <c r="AO100" i="18"/>
  <c r="AP100" i="18"/>
  <c r="AS100" i="18"/>
  <c r="O101" i="18"/>
  <c r="P101" i="18"/>
  <c r="Q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I101" i="18"/>
  <c r="AJ101" i="18"/>
  <c r="AK101" i="18"/>
  <c r="AL101" i="18"/>
  <c r="AM101" i="18"/>
  <c r="AN101" i="18"/>
  <c r="AO101" i="18"/>
  <c r="AP101" i="18"/>
  <c r="AS101" i="18"/>
  <c r="O102" i="18"/>
  <c r="P102" i="18"/>
  <c r="Q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I102" i="18"/>
  <c r="AJ102" i="18"/>
  <c r="AK102" i="18"/>
  <c r="AL102" i="18"/>
  <c r="AM102" i="18"/>
  <c r="AN102" i="18"/>
  <c r="AO102" i="18"/>
  <c r="AP102" i="18"/>
  <c r="AS102" i="18"/>
  <c r="O103" i="18"/>
  <c r="P103" i="18"/>
  <c r="Q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I103" i="18"/>
  <c r="AJ103" i="18"/>
  <c r="AK103" i="18"/>
  <c r="AL103" i="18"/>
  <c r="AM103" i="18"/>
  <c r="AN103" i="18"/>
  <c r="AO103" i="18"/>
  <c r="AP103" i="18"/>
  <c r="AS103" i="18"/>
  <c r="O104" i="18"/>
  <c r="P104" i="18"/>
  <c r="Q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AI104" i="18"/>
  <c r="AJ104" i="18"/>
  <c r="AK104" i="18"/>
  <c r="AL104" i="18"/>
  <c r="AM104" i="18"/>
  <c r="AN104" i="18"/>
  <c r="AO104" i="18"/>
  <c r="AP104" i="18"/>
  <c r="AS104" i="18"/>
  <c r="O105" i="18"/>
  <c r="P105" i="18"/>
  <c r="Q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AI105" i="18"/>
  <c r="AJ105" i="18"/>
  <c r="AK105" i="18"/>
  <c r="AL105" i="18"/>
  <c r="AM105" i="18"/>
  <c r="AN105" i="18"/>
  <c r="AO105" i="18"/>
  <c r="AP105" i="18"/>
  <c r="AS105" i="18"/>
  <c r="O106" i="18"/>
  <c r="P106" i="18"/>
  <c r="Q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AI106" i="18"/>
  <c r="AJ106" i="18"/>
  <c r="AK106" i="18"/>
  <c r="AL106" i="18"/>
  <c r="AM106" i="18"/>
  <c r="AN106" i="18"/>
  <c r="AO106" i="18"/>
  <c r="AP106" i="18"/>
  <c r="AS106" i="18"/>
  <c r="O107" i="18"/>
  <c r="P107" i="18"/>
  <c r="Q107" i="18"/>
  <c r="S107" i="18"/>
  <c r="T107" i="18"/>
  <c r="U107" i="18"/>
  <c r="V107" i="18"/>
  <c r="W107" i="18"/>
  <c r="X107" i="18"/>
  <c r="Y107" i="18"/>
  <c r="Z107" i="18"/>
  <c r="AA107" i="18"/>
  <c r="AB107" i="18"/>
  <c r="AC107" i="18"/>
  <c r="AD107" i="18"/>
  <c r="AE107" i="18"/>
  <c r="AF107" i="18"/>
  <c r="AG107" i="18"/>
  <c r="AI107" i="18"/>
  <c r="AJ107" i="18"/>
  <c r="AK107" i="18"/>
  <c r="AL107" i="18"/>
  <c r="AM107" i="18"/>
  <c r="AN107" i="18"/>
  <c r="AO107" i="18"/>
  <c r="AP107" i="18"/>
  <c r="AS107" i="18"/>
  <c r="O108" i="18"/>
  <c r="P108" i="18"/>
  <c r="Q108" i="18"/>
  <c r="S108" i="18"/>
  <c r="T108" i="18"/>
  <c r="U108" i="18"/>
  <c r="V108" i="18"/>
  <c r="W108" i="18"/>
  <c r="X108" i="18"/>
  <c r="Y108" i="18"/>
  <c r="Z108" i="18"/>
  <c r="AA108" i="18"/>
  <c r="AB108" i="18"/>
  <c r="AC108" i="18"/>
  <c r="AD108" i="18"/>
  <c r="AE108" i="18"/>
  <c r="AF108" i="18"/>
  <c r="AG108" i="18"/>
  <c r="AI108" i="18"/>
  <c r="AJ108" i="18"/>
  <c r="AK108" i="18"/>
  <c r="AL108" i="18"/>
  <c r="AM108" i="18"/>
  <c r="AN108" i="18"/>
  <c r="AO108" i="18"/>
  <c r="AP108" i="18"/>
  <c r="AS108" i="18"/>
  <c r="O109" i="18"/>
  <c r="P109" i="18"/>
  <c r="Q109" i="18"/>
  <c r="S109" i="18"/>
  <c r="T109" i="18"/>
  <c r="U109" i="18"/>
  <c r="V109" i="18"/>
  <c r="W109" i="18"/>
  <c r="X109" i="18"/>
  <c r="Y109" i="18"/>
  <c r="Z109" i="18"/>
  <c r="AA109" i="18"/>
  <c r="AB109" i="18"/>
  <c r="AC109" i="18"/>
  <c r="AD109" i="18"/>
  <c r="AE109" i="18"/>
  <c r="AF109" i="18"/>
  <c r="AG109" i="18"/>
  <c r="AI109" i="18"/>
  <c r="AJ109" i="18"/>
  <c r="AK109" i="18"/>
  <c r="AL109" i="18"/>
  <c r="AM109" i="18"/>
  <c r="AN109" i="18"/>
  <c r="AO109" i="18"/>
  <c r="AP109" i="18"/>
  <c r="AS109" i="18"/>
  <c r="O110" i="18"/>
  <c r="P110" i="18"/>
  <c r="Q110" i="18"/>
  <c r="S110" i="18"/>
  <c r="T110" i="18"/>
  <c r="U110" i="18"/>
  <c r="V110" i="18"/>
  <c r="W110" i="18"/>
  <c r="X110" i="18"/>
  <c r="Y110" i="18"/>
  <c r="Z110" i="18"/>
  <c r="AA110" i="18"/>
  <c r="AB110" i="18"/>
  <c r="AC110" i="18"/>
  <c r="AD110" i="18"/>
  <c r="AE110" i="18"/>
  <c r="AF110" i="18"/>
  <c r="AG110" i="18"/>
  <c r="AI110" i="18"/>
  <c r="AJ110" i="18"/>
  <c r="AK110" i="18"/>
  <c r="AL110" i="18"/>
  <c r="AM110" i="18"/>
  <c r="AN110" i="18"/>
  <c r="AO110" i="18"/>
  <c r="AP110" i="18"/>
  <c r="AS110" i="18"/>
  <c r="O111" i="18"/>
  <c r="P111" i="18"/>
  <c r="Q111" i="18"/>
  <c r="S111" i="18"/>
  <c r="T111" i="18"/>
  <c r="U111" i="18"/>
  <c r="V111" i="18"/>
  <c r="W111" i="18"/>
  <c r="X111" i="18"/>
  <c r="Y111" i="18"/>
  <c r="Z111" i="18"/>
  <c r="AA111" i="18"/>
  <c r="AB111" i="18"/>
  <c r="AC111" i="18"/>
  <c r="AD111" i="18"/>
  <c r="AE111" i="18"/>
  <c r="AF111" i="18"/>
  <c r="AG111" i="18"/>
  <c r="AI111" i="18"/>
  <c r="AJ111" i="18"/>
  <c r="AK111" i="18"/>
  <c r="AL111" i="18"/>
  <c r="AM111" i="18"/>
  <c r="AN111" i="18"/>
  <c r="AO111" i="18"/>
  <c r="AP111" i="18"/>
  <c r="AS111" i="18"/>
  <c r="O112" i="18"/>
  <c r="P112" i="18"/>
  <c r="Q112" i="18"/>
  <c r="S112" i="18"/>
  <c r="T112" i="18"/>
  <c r="U112" i="18"/>
  <c r="V112" i="18"/>
  <c r="W112" i="18"/>
  <c r="X112" i="18"/>
  <c r="Y112" i="18"/>
  <c r="Z112" i="18"/>
  <c r="AA112" i="18"/>
  <c r="AB112" i="18"/>
  <c r="AC112" i="18"/>
  <c r="AD112" i="18"/>
  <c r="AE112" i="18"/>
  <c r="AF112" i="18"/>
  <c r="AG112" i="18"/>
  <c r="AI112" i="18"/>
  <c r="AJ112" i="18"/>
  <c r="AK112" i="18"/>
  <c r="AL112" i="18"/>
  <c r="AM112" i="18"/>
  <c r="AN112" i="18"/>
  <c r="AO112" i="18"/>
  <c r="AP112" i="18"/>
  <c r="AS112" i="18"/>
  <c r="O113" i="18"/>
  <c r="P113" i="18"/>
  <c r="Q113" i="18"/>
  <c r="S113" i="18"/>
  <c r="T113" i="18"/>
  <c r="U113" i="18"/>
  <c r="V113" i="18"/>
  <c r="W113" i="18"/>
  <c r="X113" i="18"/>
  <c r="Y113" i="18"/>
  <c r="Z113" i="18"/>
  <c r="AA113" i="18"/>
  <c r="AB113" i="18"/>
  <c r="AC113" i="18"/>
  <c r="AD113" i="18"/>
  <c r="AE113" i="18"/>
  <c r="AF113" i="18"/>
  <c r="AG113" i="18"/>
  <c r="AI113" i="18"/>
  <c r="AJ113" i="18"/>
  <c r="AK113" i="18"/>
  <c r="AL113" i="18"/>
  <c r="AM113" i="18"/>
  <c r="AN113" i="18"/>
  <c r="AO113" i="18"/>
  <c r="AP113" i="18"/>
  <c r="AS113" i="18"/>
  <c r="O114" i="18"/>
  <c r="P114" i="18"/>
  <c r="Q114" i="18"/>
  <c r="S114" i="18"/>
  <c r="T114" i="18"/>
  <c r="U114" i="18"/>
  <c r="V114" i="18"/>
  <c r="W114" i="18"/>
  <c r="X114" i="18"/>
  <c r="Y114" i="18"/>
  <c r="Z114" i="18"/>
  <c r="AA114" i="18"/>
  <c r="AB114" i="18"/>
  <c r="AC114" i="18"/>
  <c r="AD114" i="18"/>
  <c r="AE114" i="18"/>
  <c r="AF114" i="18"/>
  <c r="AG114" i="18"/>
  <c r="AI114" i="18"/>
  <c r="AJ114" i="18"/>
  <c r="AK114" i="18"/>
  <c r="AL114" i="18"/>
  <c r="AM114" i="18"/>
  <c r="AN114" i="18"/>
  <c r="AO114" i="18"/>
  <c r="AP114" i="18"/>
  <c r="AS114" i="18"/>
  <c r="O115" i="18"/>
  <c r="P115" i="18"/>
  <c r="Q115" i="18"/>
  <c r="S115" i="18"/>
  <c r="T115" i="18"/>
  <c r="U115" i="18"/>
  <c r="V115" i="18"/>
  <c r="W115" i="18"/>
  <c r="X115" i="18"/>
  <c r="Y115" i="18"/>
  <c r="Z115" i="18"/>
  <c r="AA115" i="18"/>
  <c r="AB115" i="18"/>
  <c r="AC115" i="18"/>
  <c r="AD115" i="18"/>
  <c r="AE115" i="18"/>
  <c r="AF115" i="18"/>
  <c r="AG115" i="18"/>
  <c r="AI115" i="18"/>
  <c r="AJ115" i="18"/>
  <c r="AK115" i="18"/>
  <c r="AL115" i="18"/>
  <c r="AM115" i="18"/>
  <c r="AN115" i="18"/>
  <c r="AO115" i="18"/>
  <c r="AP115" i="18"/>
  <c r="AS115" i="18"/>
  <c r="O116" i="18"/>
  <c r="P116" i="18"/>
  <c r="Q116" i="18"/>
  <c r="S116" i="18"/>
  <c r="T116" i="18"/>
  <c r="U116" i="18"/>
  <c r="V116" i="18"/>
  <c r="W116" i="18"/>
  <c r="X116" i="18"/>
  <c r="Y116" i="18"/>
  <c r="Z116" i="18"/>
  <c r="AA116" i="18"/>
  <c r="AB116" i="18"/>
  <c r="AC116" i="18"/>
  <c r="AD116" i="18"/>
  <c r="AE116" i="18"/>
  <c r="AF116" i="18"/>
  <c r="AG116" i="18"/>
  <c r="AI116" i="18"/>
  <c r="AJ116" i="18"/>
  <c r="AK116" i="18"/>
  <c r="AL116" i="18"/>
  <c r="AM116" i="18"/>
  <c r="AN116" i="18"/>
  <c r="AO116" i="18"/>
  <c r="AP116" i="18"/>
  <c r="AS116" i="18"/>
  <c r="O117" i="18"/>
  <c r="P117" i="18"/>
  <c r="Q117" i="18"/>
  <c r="S117" i="18"/>
  <c r="T117" i="18"/>
  <c r="U117" i="18"/>
  <c r="V117" i="18"/>
  <c r="W117" i="18"/>
  <c r="X117" i="18"/>
  <c r="Y117" i="18"/>
  <c r="Z117" i="18"/>
  <c r="AA117" i="18"/>
  <c r="AB117" i="18"/>
  <c r="AC117" i="18"/>
  <c r="AD117" i="18"/>
  <c r="AE117" i="18"/>
  <c r="AF117" i="18"/>
  <c r="AG117" i="18"/>
  <c r="AI117" i="18"/>
  <c r="AJ117" i="18"/>
  <c r="AK117" i="18"/>
  <c r="AL117" i="18"/>
  <c r="AM117" i="18"/>
  <c r="AN117" i="18"/>
  <c r="AO117" i="18"/>
  <c r="AP117" i="18"/>
  <c r="AS117" i="18"/>
  <c r="O118" i="18"/>
  <c r="P118" i="18"/>
  <c r="Q118" i="18"/>
  <c r="S118" i="18"/>
  <c r="T118" i="18"/>
  <c r="U118" i="18"/>
  <c r="V118" i="18"/>
  <c r="W118" i="18"/>
  <c r="X118" i="18"/>
  <c r="Y118" i="18"/>
  <c r="Z118" i="18"/>
  <c r="AA118" i="18"/>
  <c r="AB118" i="18"/>
  <c r="AC118" i="18"/>
  <c r="AD118" i="18"/>
  <c r="AE118" i="18"/>
  <c r="AF118" i="18"/>
  <c r="AG118" i="18"/>
  <c r="AI118" i="18"/>
  <c r="AJ118" i="18"/>
  <c r="AK118" i="18"/>
  <c r="AL118" i="18"/>
  <c r="AM118" i="18"/>
  <c r="AN118" i="18"/>
  <c r="AO118" i="18"/>
  <c r="AP118" i="18"/>
  <c r="AS118" i="18"/>
  <c r="O119" i="18"/>
  <c r="P119" i="18"/>
  <c r="Q119" i="18"/>
  <c r="S119" i="18"/>
  <c r="T119" i="18"/>
  <c r="U119" i="18"/>
  <c r="V119" i="18"/>
  <c r="W119" i="18"/>
  <c r="X119" i="18"/>
  <c r="Y119" i="18"/>
  <c r="Z119" i="18"/>
  <c r="AA119" i="18"/>
  <c r="AB119" i="18"/>
  <c r="AC119" i="18"/>
  <c r="AD119" i="18"/>
  <c r="AE119" i="18"/>
  <c r="AF119" i="18"/>
  <c r="AG119" i="18"/>
  <c r="AI119" i="18"/>
  <c r="AJ119" i="18"/>
  <c r="AK119" i="18"/>
  <c r="AL119" i="18"/>
  <c r="AM119" i="18"/>
  <c r="AN119" i="18"/>
  <c r="AO119" i="18"/>
  <c r="AP119" i="18"/>
  <c r="AS119" i="18"/>
  <c r="O120" i="18"/>
  <c r="P120" i="18"/>
  <c r="Q120" i="18"/>
  <c r="S120" i="18"/>
  <c r="T120" i="18"/>
  <c r="U120" i="18"/>
  <c r="V120" i="18"/>
  <c r="W120" i="18"/>
  <c r="X120" i="18"/>
  <c r="Y120" i="18"/>
  <c r="Z120" i="18"/>
  <c r="AA120" i="18"/>
  <c r="AB120" i="18"/>
  <c r="AC120" i="18"/>
  <c r="AD120" i="18"/>
  <c r="AE120" i="18"/>
  <c r="AF120" i="18"/>
  <c r="AG120" i="18"/>
  <c r="AI120" i="18"/>
  <c r="AJ120" i="18"/>
  <c r="AK120" i="18"/>
  <c r="AL120" i="18"/>
  <c r="AM120" i="18"/>
  <c r="AN120" i="18"/>
  <c r="AO120" i="18"/>
  <c r="AP120" i="18"/>
  <c r="AS120" i="18"/>
  <c r="O121" i="18"/>
  <c r="P121" i="18"/>
  <c r="Q121" i="18"/>
  <c r="S121" i="18"/>
  <c r="T121" i="18"/>
  <c r="U121" i="18"/>
  <c r="V121" i="18"/>
  <c r="W121" i="18"/>
  <c r="X121" i="18"/>
  <c r="Y121" i="18"/>
  <c r="Z121" i="18"/>
  <c r="AA121" i="18"/>
  <c r="AB121" i="18"/>
  <c r="AC121" i="18"/>
  <c r="AD121" i="18"/>
  <c r="AE121" i="18"/>
  <c r="AF121" i="18"/>
  <c r="AG121" i="18"/>
  <c r="AI121" i="18"/>
  <c r="AJ121" i="18"/>
  <c r="AK121" i="18"/>
  <c r="AL121" i="18"/>
  <c r="AM121" i="18"/>
  <c r="AN121" i="18"/>
  <c r="AO121" i="18"/>
  <c r="AP121" i="18"/>
  <c r="AS121" i="18"/>
  <c r="O128" i="18"/>
  <c r="P128" i="18"/>
  <c r="Q128" i="18"/>
  <c r="S128" i="18"/>
  <c r="T128" i="18"/>
  <c r="U128" i="18"/>
  <c r="V128" i="18"/>
  <c r="W128" i="18"/>
  <c r="X128" i="18"/>
  <c r="Y128" i="18"/>
  <c r="Z128" i="18"/>
  <c r="AA128" i="18"/>
  <c r="AB128" i="18"/>
  <c r="AC128" i="18"/>
  <c r="AD128" i="18"/>
  <c r="AE128" i="18"/>
  <c r="AF128" i="18"/>
  <c r="AG128" i="18"/>
  <c r="AI128" i="18"/>
  <c r="AJ128" i="18"/>
  <c r="AK128" i="18"/>
  <c r="AL128" i="18"/>
  <c r="AM128" i="18"/>
  <c r="AN128" i="18"/>
  <c r="AO128" i="18"/>
  <c r="AP128" i="18"/>
  <c r="AS128" i="18"/>
  <c r="O129" i="18"/>
  <c r="P129" i="18"/>
  <c r="Q129" i="18"/>
  <c r="S129" i="18"/>
  <c r="T129" i="18"/>
  <c r="U129" i="18"/>
  <c r="V129" i="18"/>
  <c r="W129" i="18"/>
  <c r="X129" i="18"/>
  <c r="Y129" i="18"/>
  <c r="Z129" i="18"/>
  <c r="AA129" i="18"/>
  <c r="AB129" i="18"/>
  <c r="AC129" i="18"/>
  <c r="AD129" i="18"/>
  <c r="AE129" i="18"/>
  <c r="AF129" i="18"/>
  <c r="AG129" i="18"/>
  <c r="AI129" i="18"/>
  <c r="AJ129" i="18"/>
  <c r="AK129" i="18"/>
  <c r="AL129" i="18"/>
  <c r="AM129" i="18"/>
  <c r="AN129" i="18"/>
  <c r="AO129" i="18"/>
  <c r="AP129" i="18"/>
  <c r="AS129" i="18"/>
  <c r="O130" i="18"/>
  <c r="P130" i="18"/>
  <c r="Q130" i="18"/>
  <c r="S130" i="18"/>
  <c r="T130" i="18"/>
  <c r="U130" i="18"/>
  <c r="V130" i="18"/>
  <c r="W130" i="18"/>
  <c r="X130" i="18"/>
  <c r="Y130" i="18"/>
  <c r="Z130" i="18"/>
  <c r="AA130" i="18"/>
  <c r="AB130" i="18"/>
  <c r="AC130" i="18"/>
  <c r="AD130" i="18"/>
  <c r="AE130" i="18"/>
  <c r="AF130" i="18"/>
  <c r="AG130" i="18"/>
  <c r="AI130" i="18"/>
  <c r="AJ130" i="18"/>
  <c r="AK130" i="18"/>
  <c r="AL130" i="18"/>
  <c r="AM130" i="18"/>
  <c r="AN130" i="18"/>
  <c r="AO130" i="18"/>
  <c r="AP130" i="18"/>
  <c r="AS130" i="18"/>
  <c r="O131" i="18"/>
  <c r="P131" i="18"/>
  <c r="Q131" i="18"/>
  <c r="S131" i="18"/>
  <c r="T131" i="18"/>
  <c r="U131" i="18"/>
  <c r="V131" i="18"/>
  <c r="W131" i="18"/>
  <c r="X131" i="18"/>
  <c r="Y131" i="18"/>
  <c r="Z131" i="18"/>
  <c r="AA131" i="18"/>
  <c r="AB131" i="18"/>
  <c r="AC131" i="18"/>
  <c r="AD131" i="18"/>
  <c r="AE131" i="18"/>
  <c r="AF131" i="18"/>
  <c r="AG131" i="18"/>
  <c r="AI131" i="18"/>
  <c r="AJ131" i="18"/>
  <c r="AK131" i="18"/>
  <c r="AL131" i="18"/>
  <c r="AM131" i="18"/>
  <c r="AN131" i="18"/>
  <c r="AO131" i="18"/>
  <c r="AP131" i="18"/>
  <c r="AS131" i="18"/>
  <c r="O132" i="18"/>
  <c r="P132" i="18"/>
  <c r="Q132" i="18"/>
  <c r="S132" i="18"/>
  <c r="T132" i="18"/>
  <c r="U132" i="18"/>
  <c r="V132" i="18"/>
  <c r="W132" i="18"/>
  <c r="X132" i="18"/>
  <c r="Y132" i="18"/>
  <c r="Z132" i="18"/>
  <c r="AA132" i="18"/>
  <c r="AB132" i="18"/>
  <c r="AC132" i="18"/>
  <c r="AD132" i="18"/>
  <c r="AE132" i="18"/>
  <c r="AF132" i="18"/>
  <c r="AG132" i="18"/>
  <c r="AI132" i="18"/>
  <c r="AJ132" i="18"/>
  <c r="AK132" i="18"/>
  <c r="AL132" i="18"/>
  <c r="AM132" i="18"/>
  <c r="AN132" i="18"/>
  <c r="AO132" i="18"/>
  <c r="AP132" i="18"/>
  <c r="AS132" i="18"/>
  <c r="O133" i="18"/>
  <c r="P133" i="18"/>
  <c r="Q133" i="18"/>
  <c r="S133" i="18"/>
  <c r="T133" i="18"/>
  <c r="U133" i="18"/>
  <c r="V133" i="18"/>
  <c r="W133" i="18"/>
  <c r="X133" i="18"/>
  <c r="Y133" i="18"/>
  <c r="Z133" i="18"/>
  <c r="AA133" i="18"/>
  <c r="AB133" i="18"/>
  <c r="AC133" i="18"/>
  <c r="AD133" i="18"/>
  <c r="AE133" i="18"/>
  <c r="AF133" i="18"/>
  <c r="AG133" i="18"/>
  <c r="AI133" i="18"/>
  <c r="AJ133" i="18"/>
  <c r="AK133" i="18"/>
  <c r="AL133" i="18"/>
  <c r="AM133" i="18"/>
  <c r="AN133" i="18"/>
  <c r="AO133" i="18"/>
  <c r="AP133" i="18"/>
  <c r="AS133" i="18"/>
  <c r="O134" i="18"/>
  <c r="P134" i="18"/>
  <c r="Q134" i="18"/>
  <c r="S134" i="18"/>
  <c r="T134" i="18"/>
  <c r="U134" i="18"/>
  <c r="V134" i="18"/>
  <c r="W134" i="18"/>
  <c r="X134" i="18"/>
  <c r="Y134" i="18"/>
  <c r="Z134" i="18"/>
  <c r="AA134" i="18"/>
  <c r="AB134" i="18"/>
  <c r="AC134" i="18"/>
  <c r="AD134" i="18"/>
  <c r="AE134" i="18"/>
  <c r="AF134" i="18"/>
  <c r="AG134" i="18"/>
  <c r="AI134" i="18"/>
  <c r="AJ134" i="18"/>
  <c r="AK134" i="18"/>
  <c r="AL134" i="18"/>
  <c r="AM134" i="18"/>
  <c r="AN134" i="18"/>
  <c r="AO134" i="18"/>
  <c r="AP134" i="18"/>
  <c r="AS134" i="18"/>
  <c r="O135" i="18"/>
  <c r="P135" i="18"/>
  <c r="Q135" i="18"/>
  <c r="S135" i="18"/>
  <c r="T135" i="18"/>
  <c r="U135" i="18"/>
  <c r="V135" i="18"/>
  <c r="W135" i="18"/>
  <c r="X135" i="18"/>
  <c r="Y135" i="18"/>
  <c r="Z135" i="18"/>
  <c r="AA135" i="18"/>
  <c r="AB135" i="18"/>
  <c r="AC135" i="18"/>
  <c r="AD135" i="18"/>
  <c r="AE135" i="18"/>
  <c r="AF135" i="18"/>
  <c r="AG135" i="18"/>
  <c r="AI135" i="18"/>
  <c r="AJ135" i="18"/>
  <c r="AK135" i="18"/>
  <c r="AL135" i="18"/>
  <c r="AM135" i="18"/>
  <c r="AN135" i="18"/>
  <c r="AO135" i="18"/>
  <c r="AP135" i="18"/>
  <c r="AS135" i="18"/>
  <c r="O136" i="18"/>
  <c r="P136" i="18"/>
  <c r="Q136" i="18"/>
  <c r="S136" i="18"/>
  <c r="T136" i="18"/>
  <c r="U136" i="18"/>
  <c r="V136" i="18"/>
  <c r="W136" i="18"/>
  <c r="X136" i="18"/>
  <c r="Y136" i="18"/>
  <c r="Z136" i="18"/>
  <c r="AA136" i="18"/>
  <c r="AB136" i="18"/>
  <c r="AC136" i="18"/>
  <c r="AD136" i="18"/>
  <c r="AE136" i="18"/>
  <c r="AF136" i="18"/>
  <c r="AG136" i="18"/>
  <c r="AI136" i="18"/>
  <c r="AJ136" i="18"/>
  <c r="AK136" i="18"/>
  <c r="AL136" i="18"/>
  <c r="AM136" i="18"/>
  <c r="AN136" i="18"/>
  <c r="AO136" i="18"/>
  <c r="AP136" i="18"/>
  <c r="AS136" i="18"/>
  <c r="O137" i="18"/>
  <c r="P137" i="18"/>
  <c r="Q137" i="18"/>
  <c r="S137" i="18"/>
  <c r="T137" i="18"/>
  <c r="U137" i="18"/>
  <c r="V137" i="18"/>
  <c r="W137" i="18"/>
  <c r="X137" i="18"/>
  <c r="Y137" i="18"/>
  <c r="Z137" i="18"/>
  <c r="AA137" i="18"/>
  <c r="AB137" i="18"/>
  <c r="AC137" i="18"/>
  <c r="AD137" i="18"/>
  <c r="AE137" i="18"/>
  <c r="AF137" i="18"/>
  <c r="AG137" i="18"/>
  <c r="AI137" i="18"/>
  <c r="AJ137" i="18"/>
  <c r="AK137" i="18"/>
  <c r="AL137" i="18"/>
  <c r="AM137" i="18"/>
  <c r="AN137" i="18"/>
  <c r="AO137" i="18"/>
  <c r="AP137" i="18"/>
  <c r="AS137" i="18"/>
  <c r="O138" i="18"/>
  <c r="P138" i="18"/>
  <c r="Q138" i="18"/>
  <c r="S138" i="18"/>
  <c r="T138" i="18"/>
  <c r="U138" i="18"/>
  <c r="V138" i="18"/>
  <c r="W138" i="18"/>
  <c r="X138" i="18"/>
  <c r="Y138" i="18"/>
  <c r="Z138" i="18"/>
  <c r="AA138" i="18"/>
  <c r="AB138" i="18"/>
  <c r="AC138" i="18"/>
  <c r="AD138" i="18"/>
  <c r="AE138" i="18"/>
  <c r="AF138" i="18"/>
  <c r="AG138" i="18"/>
  <c r="AI138" i="18"/>
  <c r="AJ138" i="18"/>
  <c r="AK138" i="18"/>
  <c r="AL138" i="18"/>
  <c r="AM138" i="18"/>
  <c r="AN138" i="18"/>
  <c r="AO138" i="18"/>
  <c r="AP138" i="18"/>
  <c r="AS138" i="18"/>
  <c r="O139" i="18"/>
  <c r="P139" i="18"/>
  <c r="Q139" i="18"/>
  <c r="S139" i="18"/>
  <c r="T139" i="18"/>
  <c r="U139" i="18"/>
  <c r="V139" i="18"/>
  <c r="W139" i="18"/>
  <c r="X139" i="18"/>
  <c r="Y139" i="18"/>
  <c r="Z139" i="18"/>
  <c r="AA139" i="18"/>
  <c r="AB139" i="18"/>
  <c r="AC139" i="18"/>
  <c r="AD139" i="18"/>
  <c r="AE139" i="18"/>
  <c r="AF139" i="18"/>
  <c r="AG139" i="18"/>
  <c r="AI139" i="18"/>
  <c r="AJ139" i="18"/>
  <c r="AK139" i="18"/>
  <c r="AL139" i="18"/>
  <c r="AM139" i="18"/>
  <c r="AN139" i="18"/>
  <c r="AO139" i="18"/>
  <c r="AP139" i="18"/>
  <c r="AS139" i="18"/>
  <c r="O140" i="18"/>
  <c r="P140" i="18"/>
  <c r="Q140" i="18"/>
  <c r="S140" i="18"/>
  <c r="T140" i="18"/>
  <c r="U140" i="18"/>
  <c r="V140" i="18"/>
  <c r="W140" i="18"/>
  <c r="X140" i="18"/>
  <c r="Y140" i="18"/>
  <c r="Z140" i="18"/>
  <c r="AA140" i="18"/>
  <c r="AB140" i="18"/>
  <c r="AC140" i="18"/>
  <c r="AD140" i="18"/>
  <c r="AE140" i="18"/>
  <c r="AF140" i="18"/>
  <c r="AG140" i="18"/>
  <c r="AI140" i="18"/>
  <c r="AJ140" i="18"/>
  <c r="AK140" i="18"/>
  <c r="AL140" i="18"/>
  <c r="AM140" i="18"/>
  <c r="AN140" i="18"/>
  <c r="AO140" i="18"/>
  <c r="AP140" i="18"/>
  <c r="AS140" i="18"/>
  <c r="O141" i="18"/>
  <c r="P141" i="18"/>
  <c r="Q141" i="18"/>
  <c r="S141" i="18"/>
  <c r="T141" i="18"/>
  <c r="U141" i="18"/>
  <c r="V141" i="18"/>
  <c r="W141" i="18"/>
  <c r="X141" i="18"/>
  <c r="Y141" i="18"/>
  <c r="Z141" i="18"/>
  <c r="AA141" i="18"/>
  <c r="AB141" i="18"/>
  <c r="AC141" i="18"/>
  <c r="AD141" i="18"/>
  <c r="AE141" i="18"/>
  <c r="AF141" i="18"/>
  <c r="AG141" i="18"/>
  <c r="AI141" i="18"/>
  <c r="AJ141" i="18"/>
  <c r="AK141" i="18"/>
  <c r="AL141" i="18"/>
  <c r="AM141" i="18"/>
  <c r="AN141" i="18"/>
  <c r="AO141" i="18"/>
  <c r="AP141" i="18"/>
  <c r="AS141" i="18"/>
  <c r="O142" i="18"/>
  <c r="P142" i="18"/>
  <c r="Q142" i="18"/>
  <c r="S142" i="18"/>
  <c r="T142" i="18"/>
  <c r="U142" i="18"/>
  <c r="V142" i="18"/>
  <c r="W142" i="18"/>
  <c r="X142" i="18"/>
  <c r="Y142" i="18"/>
  <c r="Z142" i="18"/>
  <c r="AA142" i="18"/>
  <c r="AB142" i="18"/>
  <c r="AC142" i="18"/>
  <c r="AD142" i="18"/>
  <c r="AE142" i="18"/>
  <c r="AF142" i="18"/>
  <c r="AG142" i="18"/>
  <c r="AI142" i="18"/>
  <c r="AJ142" i="18"/>
  <c r="AK142" i="18"/>
  <c r="AL142" i="18"/>
  <c r="AM142" i="18"/>
  <c r="AN142" i="18"/>
  <c r="AO142" i="18"/>
  <c r="AP142" i="18"/>
  <c r="AS142" i="18"/>
  <c r="O143" i="18"/>
  <c r="P143" i="18"/>
  <c r="Q143" i="18"/>
  <c r="S143" i="18"/>
  <c r="T143" i="18"/>
  <c r="U143" i="18"/>
  <c r="V143" i="18"/>
  <c r="W143" i="18"/>
  <c r="X143" i="18"/>
  <c r="Y143" i="18"/>
  <c r="Z143" i="18"/>
  <c r="AA143" i="18"/>
  <c r="AB143" i="18"/>
  <c r="AC143" i="18"/>
  <c r="AD143" i="18"/>
  <c r="AE143" i="18"/>
  <c r="AF143" i="18"/>
  <c r="AG143" i="18"/>
  <c r="AI143" i="18"/>
  <c r="AJ143" i="18"/>
  <c r="AK143" i="18"/>
  <c r="AL143" i="18"/>
  <c r="AM143" i="18"/>
  <c r="AN143" i="18"/>
  <c r="AO143" i="18"/>
  <c r="AP143" i="18"/>
  <c r="AS143" i="18"/>
  <c r="O144" i="18"/>
  <c r="P144" i="18"/>
  <c r="Q144" i="18"/>
  <c r="S144" i="18"/>
  <c r="T144" i="18"/>
  <c r="U144" i="18"/>
  <c r="V144" i="18"/>
  <c r="W144" i="18"/>
  <c r="X144" i="18"/>
  <c r="Y144" i="18"/>
  <c r="Z144" i="18"/>
  <c r="AA144" i="18"/>
  <c r="AB144" i="18"/>
  <c r="AC144" i="18"/>
  <c r="AD144" i="18"/>
  <c r="AE144" i="18"/>
  <c r="AF144" i="18"/>
  <c r="AG144" i="18"/>
  <c r="AI144" i="18"/>
  <c r="AJ144" i="18"/>
  <c r="AK144" i="18"/>
  <c r="AL144" i="18"/>
  <c r="AM144" i="18"/>
  <c r="AN144" i="18"/>
  <c r="AO144" i="18"/>
  <c r="AP144" i="18"/>
  <c r="AS144" i="18"/>
  <c r="O185" i="18"/>
  <c r="P185" i="18"/>
  <c r="Q185" i="18"/>
  <c r="S185" i="18"/>
  <c r="T185" i="18"/>
  <c r="U185" i="18"/>
  <c r="V185" i="18"/>
  <c r="W185" i="18"/>
  <c r="X185" i="18"/>
  <c r="Y185" i="18"/>
  <c r="Z185" i="18"/>
  <c r="AA185" i="18"/>
  <c r="AB185" i="18"/>
  <c r="AC185" i="18"/>
  <c r="AD185" i="18"/>
  <c r="AE185" i="18"/>
  <c r="AF185" i="18"/>
  <c r="AG185" i="18"/>
  <c r="AI185" i="18"/>
  <c r="AJ185" i="18"/>
  <c r="AK185" i="18"/>
  <c r="AL185" i="18"/>
  <c r="AM185" i="18"/>
  <c r="AN185" i="18"/>
  <c r="AO185" i="18"/>
  <c r="AP185" i="18"/>
  <c r="AS185" i="18"/>
  <c r="O186" i="18"/>
  <c r="P186" i="18"/>
  <c r="Q186" i="18"/>
  <c r="S186" i="18"/>
  <c r="T186" i="18"/>
  <c r="U186" i="18"/>
  <c r="V186" i="18"/>
  <c r="W186" i="18"/>
  <c r="X186" i="18"/>
  <c r="Y186" i="18"/>
  <c r="Z186" i="18"/>
  <c r="AA186" i="18"/>
  <c r="AB186" i="18"/>
  <c r="AC186" i="18"/>
  <c r="AD186" i="18"/>
  <c r="AE186" i="18"/>
  <c r="AF186" i="18"/>
  <c r="AG186" i="18"/>
  <c r="AI186" i="18"/>
  <c r="AJ186" i="18"/>
  <c r="AK186" i="18"/>
  <c r="AL186" i="18"/>
  <c r="AM186" i="18"/>
  <c r="AN186" i="18"/>
  <c r="AO186" i="18"/>
  <c r="AP186" i="18"/>
  <c r="AS186" i="18"/>
  <c r="O187" i="18"/>
  <c r="P187" i="18"/>
  <c r="Q187" i="18"/>
  <c r="S187" i="18"/>
  <c r="T187" i="18"/>
  <c r="U187" i="18"/>
  <c r="V187" i="18"/>
  <c r="W187" i="18"/>
  <c r="X187" i="18"/>
  <c r="Y187" i="18"/>
  <c r="Z187" i="18"/>
  <c r="AA187" i="18"/>
  <c r="AB187" i="18"/>
  <c r="AC187" i="18"/>
  <c r="AD187" i="18"/>
  <c r="AE187" i="18"/>
  <c r="AF187" i="18"/>
  <c r="AG187" i="18"/>
  <c r="AI187" i="18"/>
  <c r="AJ187" i="18"/>
  <c r="AK187" i="18"/>
  <c r="AL187" i="18"/>
  <c r="AM187" i="18"/>
  <c r="AN187" i="18"/>
  <c r="AO187" i="18"/>
  <c r="AP187" i="18"/>
  <c r="AS187" i="18"/>
  <c r="O188" i="18"/>
  <c r="P188" i="18"/>
  <c r="Q188" i="18"/>
  <c r="S188" i="18"/>
  <c r="T188" i="18"/>
  <c r="U188" i="18"/>
  <c r="V188" i="18"/>
  <c r="W188" i="18"/>
  <c r="X188" i="18"/>
  <c r="Y188" i="18"/>
  <c r="Z188" i="18"/>
  <c r="AA188" i="18"/>
  <c r="AB188" i="18"/>
  <c r="AC188" i="18"/>
  <c r="AD188" i="18"/>
  <c r="AE188" i="18"/>
  <c r="AF188" i="18"/>
  <c r="AG188" i="18"/>
  <c r="AI188" i="18"/>
  <c r="AJ188" i="18"/>
  <c r="AK188" i="18"/>
  <c r="AL188" i="18"/>
  <c r="AM188" i="18"/>
  <c r="AN188" i="18"/>
  <c r="AO188" i="18"/>
  <c r="AP188" i="18"/>
  <c r="AS188" i="18"/>
  <c r="O189" i="18"/>
  <c r="P189" i="18"/>
  <c r="Q189" i="18"/>
  <c r="S189" i="18"/>
  <c r="T189" i="18"/>
  <c r="U189" i="18"/>
  <c r="V189" i="18"/>
  <c r="W189" i="18"/>
  <c r="X189" i="18"/>
  <c r="Y189" i="18"/>
  <c r="Z189" i="18"/>
  <c r="AA189" i="18"/>
  <c r="AB189" i="18"/>
  <c r="AC189" i="18"/>
  <c r="AD189" i="18"/>
  <c r="AE189" i="18"/>
  <c r="AF189" i="18"/>
  <c r="AG189" i="18"/>
  <c r="AI189" i="18"/>
  <c r="AJ189" i="18"/>
  <c r="AK189" i="18"/>
  <c r="AL189" i="18"/>
  <c r="AM189" i="18"/>
  <c r="AN189" i="18"/>
  <c r="AO189" i="18"/>
  <c r="AP189" i="18"/>
  <c r="AS189" i="18"/>
  <c r="O190" i="18"/>
  <c r="P190" i="18"/>
  <c r="Q190" i="18"/>
  <c r="S190" i="18"/>
  <c r="T190" i="18"/>
  <c r="U190" i="18"/>
  <c r="V190" i="18"/>
  <c r="W190" i="18"/>
  <c r="X190" i="18"/>
  <c r="Y190" i="18"/>
  <c r="Z190" i="18"/>
  <c r="AA190" i="18"/>
  <c r="AB190" i="18"/>
  <c r="AC190" i="18"/>
  <c r="AD190" i="18"/>
  <c r="AE190" i="18"/>
  <c r="AF190" i="18"/>
  <c r="AG190" i="18"/>
  <c r="AI190" i="18"/>
  <c r="AJ190" i="18"/>
  <c r="AK190" i="18"/>
  <c r="AL190" i="18"/>
  <c r="AM190" i="18"/>
  <c r="AN190" i="18"/>
  <c r="AO190" i="18"/>
  <c r="AP190" i="18"/>
  <c r="AS190" i="18"/>
  <c r="O191" i="18"/>
  <c r="P191" i="18"/>
  <c r="Q191" i="18"/>
  <c r="S191" i="18"/>
  <c r="T191" i="18"/>
  <c r="U191" i="18"/>
  <c r="V191" i="18"/>
  <c r="W191" i="18"/>
  <c r="X191" i="18"/>
  <c r="Y191" i="18"/>
  <c r="Z191" i="18"/>
  <c r="AA191" i="18"/>
  <c r="AB191" i="18"/>
  <c r="AC191" i="18"/>
  <c r="AD191" i="18"/>
  <c r="AE191" i="18"/>
  <c r="AF191" i="18"/>
  <c r="AG191" i="18"/>
  <c r="AI191" i="18"/>
  <c r="AJ191" i="18"/>
  <c r="AK191" i="18"/>
  <c r="AL191" i="18"/>
  <c r="AM191" i="18"/>
  <c r="AN191" i="18"/>
  <c r="AO191" i="18"/>
  <c r="AP191" i="18"/>
  <c r="AS191" i="18"/>
  <c r="O192" i="18"/>
  <c r="P192" i="18"/>
  <c r="Q192" i="18"/>
  <c r="S192" i="18"/>
  <c r="T192" i="18"/>
  <c r="U192" i="18"/>
  <c r="V192" i="18"/>
  <c r="W192" i="18"/>
  <c r="X192" i="18"/>
  <c r="Y192" i="18"/>
  <c r="Z192" i="18"/>
  <c r="AA192" i="18"/>
  <c r="AB192" i="18"/>
  <c r="AC192" i="18"/>
  <c r="AD192" i="18"/>
  <c r="AE192" i="18"/>
  <c r="AF192" i="18"/>
  <c r="AG192" i="18"/>
  <c r="AI192" i="18"/>
  <c r="AJ192" i="18"/>
  <c r="AK192" i="18"/>
  <c r="AL192" i="18"/>
  <c r="AM192" i="18"/>
  <c r="AN192" i="18"/>
  <c r="AO192" i="18"/>
  <c r="AP192" i="18"/>
  <c r="AS192" i="18"/>
  <c r="O193" i="18"/>
  <c r="P193" i="18"/>
  <c r="Q193" i="18"/>
  <c r="S193" i="18"/>
  <c r="T193" i="18"/>
  <c r="U193" i="18"/>
  <c r="V193" i="18"/>
  <c r="W193" i="18"/>
  <c r="X193" i="18"/>
  <c r="Y193" i="18"/>
  <c r="Z193" i="18"/>
  <c r="AA193" i="18"/>
  <c r="AB193" i="18"/>
  <c r="AC193" i="18"/>
  <c r="AD193" i="18"/>
  <c r="AE193" i="18"/>
  <c r="AF193" i="18"/>
  <c r="AG193" i="18"/>
  <c r="AI193" i="18"/>
  <c r="AJ193" i="18"/>
  <c r="AK193" i="18"/>
  <c r="AL193" i="18"/>
  <c r="AM193" i="18"/>
  <c r="AN193" i="18"/>
  <c r="AO193" i="18"/>
  <c r="AP193" i="18"/>
  <c r="AS193" i="18"/>
  <c r="O194" i="18"/>
  <c r="P194" i="18"/>
  <c r="Q194" i="18"/>
  <c r="S194" i="18"/>
  <c r="T194" i="18"/>
  <c r="U194" i="18"/>
  <c r="V194" i="18"/>
  <c r="W194" i="18"/>
  <c r="X194" i="18"/>
  <c r="Y194" i="18"/>
  <c r="Z194" i="18"/>
  <c r="AA194" i="18"/>
  <c r="AB194" i="18"/>
  <c r="AC194" i="18"/>
  <c r="AD194" i="18"/>
  <c r="AE194" i="18"/>
  <c r="AF194" i="18"/>
  <c r="AG194" i="18"/>
  <c r="AI194" i="18"/>
  <c r="AJ194" i="18"/>
  <c r="AK194" i="18"/>
  <c r="AL194" i="18"/>
  <c r="AM194" i="18"/>
  <c r="AN194" i="18"/>
  <c r="AO194" i="18"/>
  <c r="AP194" i="18"/>
  <c r="AS194" i="18"/>
  <c r="O195" i="18"/>
  <c r="P195" i="18"/>
  <c r="Q195" i="18"/>
  <c r="S195" i="18"/>
  <c r="T195" i="18"/>
  <c r="U195" i="18"/>
  <c r="V195" i="18"/>
  <c r="W195" i="18"/>
  <c r="X195" i="18"/>
  <c r="Y195" i="18"/>
  <c r="Z195" i="18"/>
  <c r="AA195" i="18"/>
  <c r="AB195" i="18"/>
  <c r="AC195" i="18"/>
  <c r="AD195" i="18"/>
  <c r="AE195" i="18"/>
  <c r="AF195" i="18"/>
  <c r="AG195" i="18"/>
  <c r="AI195" i="18"/>
  <c r="AJ195" i="18"/>
  <c r="AK195" i="18"/>
  <c r="AL195" i="18"/>
  <c r="AM195" i="18"/>
  <c r="AN195" i="18"/>
  <c r="AO195" i="18"/>
  <c r="AP195" i="18"/>
  <c r="AS195" i="18"/>
  <c r="O196" i="18"/>
  <c r="P196" i="18"/>
  <c r="Q196" i="18"/>
  <c r="S196" i="18"/>
  <c r="T196" i="18"/>
  <c r="U196" i="18"/>
  <c r="V196" i="18"/>
  <c r="W196" i="18"/>
  <c r="X196" i="18"/>
  <c r="Y196" i="18"/>
  <c r="Z196" i="18"/>
  <c r="AA196" i="18"/>
  <c r="AB196" i="18"/>
  <c r="AC196" i="18"/>
  <c r="AD196" i="18"/>
  <c r="AE196" i="18"/>
  <c r="AF196" i="18"/>
  <c r="AG196" i="18"/>
  <c r="AI196" i="18"/>
  <c r="AJ196" i="18"/>
  <c r="AK196" i="18"/>
  <c r="AL196" i="18"/>
  <c r="AM196" i="18"/>
  <c r="AN196" i="18"/>
  <c r="AO196" i="18"/>
  <c r="AP196" i="18"/>
  <c r="AS196" i="18"/>
  <c r="O197" i="18"/>
  <c r="P197" i="18"/>
  <c r="Q197" i="18"/>
  <c r="S197" i="18"/>
  <c r="T197" i="18"/>
  <c r="U197" i="18"/>
  <c r="V197" i="18"/>
  <c r="W197" i="18"/>
  <c r="X197" i="18"/>
  <c r="Y197" i="18"/>
  <c r="Z197" i="18"/>
  <c r="AA197" i="18"/>
  <c r="AB197" i="18"/>
  <c r="AC197" i="18"/>
  <c r="AD197" i="18"/>
  <c r="AE197" i="18"/>
  <c r="AF197" i="18"/>
  <c r="AG197" i="18"/>
  <c r="AI197" i="18"/>
  <c r="AJ197" i="18"/>
  <c r="AK197" i="18"/>
  <c r="AL197" i="18"/>
  <c r="AM197" i="18"/>
  <c r="AN197" i="18"/>
  <c r="AO197" i="18"/>
  <c r="AP197" i="18"/>
  <c r="AS197" i="18"/>
  <c r="O198" i="18"/>
  <c r="P198" i="18"/>
  <c r="Q198" i="18"/>
  <c r="S198" i="18"/>
  <c r="T198" i="18"/>
  <c r="U198" i="18"/>
  <c r="V198" i="18"/>
  <c r="W198" i="18"/>
  <c r="X198" i="18"/>
  <c r="Y198" i="18"/>
  <c r="Z198" i="18"/>
  <c r="AA198" i="18"/>
  <c r="AB198" i="18"/>
  <c r="AC198" i="18"/>
  <c r="AD198" i="18"/>
  <c r="AE198" i="18"/>
  <c r="AF198" i="18"/>
  <c r="AG198" i="18"/>
  <c r="AI198" i="18"/>
  <c r="AJ198" i="18"/>
  <c r="AK198" i="18"/>
  <c r="AL198" i="18"/>
  <c r="AM198" i="18"/>
  <c r="AN198" i="18"/>
  <c r="AO198" i="18"/>
  <c r="AP198" i="18"/>
  <c r="AS198" i="18"/>
  <c r="O199" i="18"/>
  <c r="P199" i="18"/>
  <c r="Q199" i="18"/>
  <c r="S199" i="18"/>
  <c r="T199" i="18"/>
  <c r="U199" i="18"/>
  <c r="V199" i="18"/>
  <c r="W199" i="18"/>
  <c r="X199" i="18"/>
  <c r="Y199" i="18"/>
  <c r="Z199" i="18"/>
  <c r="AA199" i="18"/>
  <c r="AB199" i="18"/>
  <c r="AC199" i="18"/>
  <c r="AD199" i="18"/>
  <c r="AE199" i="18"/>
  <c r="AF199" i="18"/>
  <c r="AG199" i="18"/>
  <c r="AI199" i="18"/>
  <c r="AJ199" i="18"/>
  <c r="AK199" i="18"/>
  <c r="AL199" i="18"/>
  <c r="AM199" i="18"/>
  <c r="AN199" i="18"/>
  <c r="AO199" i="18"/>
  <c r="AP199" i="18"/>
  <c r="AS199" i="18"/>
  <c r="O200" i="18"/>
  <c r="P200" i="18"/>
  <c r="Q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I200" i="18"/>
  <c r="AJ200" i="18"/>
  <c r="AK200" i="18"/>
  <c r="AL200" i="18"/>
  <c r="AM200" i="18"/>
  <c r="AN200" i="18"/>
  <c r="AO200" i="18"/>
  <c r="AP200" i="18"/>
  <c r="AS200" i="18"/>
  <c r="O201" i="18"/>
  <c r="P201" i="18"/>
  <c r="Q201" i="18"/>
  <c r="S201" i="18"/>
  <c r="T201" i="18"/>
  <c r="U201" i="18"/>
  <c r="V201" i="18"/>
  <c r="W201" i="18"/>
  <c r="X201" i="18"/>
  <c r="Y201" i="18"/>
  <c r="Z201" i="18"/>
  <c r="AA201" i="18"/>
  <c r="AB201" i="18"/>
  <c r="AC201" i="18"/>
  <c r="AD201" i="18"/>
  <c r="AE201" i="18"/>
  <c r="AF201" i="18"/>
  <c r="AG201" i="18"/>
  <c r="AI201" i="18"/>
  <c r="AJ201" i="18"/>
  <c r="AK201" i="18"/>
  <c r="AL201" i="18"/>
  <c r="AM201" i="18"/>
  <c r="AN201" i="18"/>
  <c r="AO201" i="18"/>
  <c r="AP201" i="18"/>
  <c r="AS201" i="18"/>
  <c r="O202" i="18"/>
  <c r="P202" i="18"/>
  <c r="Q202" i="18"/>
  <c r="S202" i="18"/>
  <c r="T202" i="18"/>
  <c r="U202" i="18"/>
  <c r="V202" i="18"/>
  <c r="W202" i="18"/>
  <c r="X202" i="18"/>
  <c r="Y202" i="18"/>
  <c r="Z202" i="18"/>
  <c r="AA202" i="18"/>
  <c r="AB202" i="18"/>
  <c r="AC202" i="18"/>
  <c r="AD202" i="18"/>
  <c r="AE202" i="18"/>
  <c r="AF202" i="18"/>
  <c r="AG202" i="18"/>
  <c r="AI202" i="18"/>
  <c r="AJ202" i="18"/>
  <c r="AK202" i="18"/>
  <c r="AL202" i="18"/>
  <c r="AM202" i="18"/>
  <c r="AN202" i="18"/>
  <c r="AO202" i="18"/>
  <c r="AP202" i="18"/>
  <c r="AS202" i="18"/>
  <c r="O203" i="18"/>
  <c r="P203" i="18"/>
  <c r="S203" i="18"/>
  <c r="T203" i="18"/>
  <c r="U203" i="18"/>
  <c r="V203" i="18"/>
  <c r="W203" i="18"/>
  <c r="X203" i="18"/>
  <c r="Y203" i="18"/>
  <c r="Z203" i="18"/>
  <c r="AA203" i="18"/>
  <c r="AB203" i="18"/>
  <c r="AC203" i="18"/>
  <c r="AD203" i="18"/>
  <c r="AE203" i="18"/>
  <c r="AF203" i="18"/>
  <c r="AG203" i="18"/>
  <c r="AJ203" i="18"/>
  <c r="AK203" i="18"/>
  <c r="AL203" i="18"/>
  <c r="AM203" i="18"/>
  <c r="AN203" i="18"/>
  <c r="AO203" i="18"/>
  <c r="AP203" i="18"/>
  <c r="AS203" i="18"/>
  <c r="O204" i="18"/>
  <c r="P204" i="18"/>
  <c r="S204" i="18"/>
  <c r="T204" i="18"/>
  <c r="U204" i="18"/>
  <c r="V204" i="18"/>
  <c r="W204" i="18"/>
  <c r="X204" i="18"/>
  <c r="Y204" i="18"/>
  <c r="Z204" i="18"/>
  <c r="AA204" i="18"/>
  <c r="AB204" i="18"/>
  <c r="AC204" i="18"/>
  <c r="AD204" i="18"/>
  <c r="AE204" i="18"/>
  <c r="AF204" i="18"/>
  <c r="AG204" i="18"/>
  <c r="AJ204" i="18"/>
  <c r="AK204" i="18"/>
  <c r="AL204" i="18"/>
  <c r="AM204" i="18"/>
  <c r="AN204" i="18"/>
  <c r="AO204" i="18"/>
  <c r="AP204" i="18"/>
  <c r="AS204" i="18"/>
  <c r="O205" i="18"/>
  <c r="P205" i="18"/>
  <c r="S205" i="18"/>
  <c r="T205" i="18"/>
  <c r="U205" i="18"/>
  <c r="V205" i="18"/>
  <c r="W205" i="18"/>
  <c r="X205" i="18"/>
  <c r="Y205" i="18"/>
  <c r="Z205" i="18"/>
  <c r="AA205" i="18"/>
  <c r="AB205" i="18"/>
  <c r="AC205" i="18"/>
  <c r="AD205" i="18"/>
  <c r="AE205" i="18"/>
  <c r="AF205" i="18"/>
  <c r="AG205" i="18"/>
  <c r="AJ205" i="18"/>
  <c r="AK205" i="18"/>
  <c r="AL205" i="18"/>
  <c r="AM205" i="18"/>
  <c r="AN205" i="18"/>
  <c r="AO205" i="18"/>
  <c r="AP205" i="18"/>
  <c r="AS205" i="18"/>
  <c r="O206" i="18"/>
  <c r="P206" i="18"/>
  <c r="S206" i="18"/>
  <c r="T206" i="18"/>
  <c r="U206" i="18"/>
  <c r="V206" i="18"/>
  <c r="W206" i="18"/>
  <c r="X206" i="18"/>
  <c r="Y206" i="18"/>
  <c r="Z206" i="18"/>
  <c r="AA206" i="18"/>
  <c r="AB206" i="18"/>
  <c r="AC206" i="18"/>
  <c r="AD206" i="18"/>
  <c r="AE206" i="18"/>
  <c r="AF206" i="18"/>
  <c r="AG206" i="18"/>
  <c r="AJ206" i="18"/>
  <c r="AK206" i="18"/>
  <c r="AL206" i="18"/>
  <c r="AM206" i="18"/>
  <c r="AN206" i="18"/>
  <c r="AO206" i="18"/>
  <c r="AP206" i="18"/>
  <c r="AS206" i="18"/>
  <c r="O207" i="18"/>
  <c r="P207" i="18"/>
  <c r="S207" i="18"/>
  <c r="T207" i="18"/>
  <c r="U207" i="18"/>
  <c r="V207" i="18"/>
  <c r="W207" i="18"/>
  <c r="X207" i="18"/>
  <c r="Y207" i="18"/>
  <c r="Z207" i="18"/>
  <c r="AA207" i="18"/>
  <c r="AB207" i="18"/>
  <c r="AC207" i="18"/>
  <c r="AD207" i="18"/>
  <c r="AE207" i="18"/>
  <c r="AF207" i="18"/>
  <c r="AG207" i="18"/>
  <c r="AJ207" i="18"/>
  <c r="AK207" i="18"/>
  <c r="AL207" i="18"/>
  <c r="AM207" i="18"/>
  <c r="AN207" i="18"/>
  <c r="AO207" i="18"/>
  <c r="AP207" i="18"/>
  <c r="AS207" i="18"/>
  <c r="O208" i="18"/>
  <c r="P208" i="18"/>
  <c r="S208" i="18"/>
  <c r="T208" i="18"/>
  <c r="U208" i="18"/>
  <c r="V208" i="18"/>
  <c r="W208" i="18"/>
  <c r="X208" i="18"/>
  <c r="Y208" i="18"/>
  <c r="Z208" i="18"/>
  <c r="AA208" i="18"/>
  <c r="AB208" i="18"/>
  <c r="AC208" i="18"/>
  <c r="AD208" i="18"/>
  <c r="AE208" i="18"/>
  <c r="AF208" i="18"/>
  <c r="AG208" i="18"/>
  <c r="AJ208" i="18"/>
  <c r="AK208" i="18"/>
  <c r="AL208" i="18"/>
  <c r="AM208" i="18"/>
  <c r="AN208" i="18"/>
  <c r="AO208" i="18"/>
  <c r="AP208" i="18"/>
  <c r="AS208" i="18"/>
  <c r="O209" i="18"/>
  <c r="P209" i="18"/>
  <c r="Q209" i="18"/>
  <c r="S209" i="18"/>
  <c r="T209" i="18"/>
  <c r="U209" i="18"/>
  <c r="V209" i="18"/>
  <c r="W209" i="18"/>
  <c r="X209" i="18"/>
  <c r="Y209" i="18"/>
  <c r="Z209" i="18"/>
  <c r="AA209" i="18"/>
  <c r="AB209" i="18"/>
  <c r="AC209" i="18"/>
  <c r="AD209" i="18"/>
  <c r="AE209" i="18"/>
  <c r="AF209" i="18"/>
  <c r="AG209" i="18"/>
  <c r="AI209" i="18"/>
  <c r="AJ209" i="18"/>
  <c r="AK209" i="18"/>
  <c r="AL209" i="18"/>
  <c r="AM209" i="18"/>
  <c r="AN209" i="18"/>
  <c r="AO209" i="18"/>
  <c r="AP209" i="18"/>
  <c r="AS209" i="18"/>
  <c r="O210" i="18"/>
  <c r="P210" i="18"/>
  <c r="Q210" i="18"/>
  <c r="S210" i="18"/>
  <c r="T210" i="18"/>
  <c r="U210" i="18"/>
  <c r="V210" i="18"/>
  <c r="W210" i="18"/>
  <c r="X210" i="18"/>
  <c r="Y210" i="18"/>
  <c r="Z210" i="18"/>
  <c r="AA210" i="18"/>
  <c r="AB210" i="18"/>
  <c r="AC210" i="18"/>
  <c r="AD210" i="18"/>
  <c r="AE210" i="18"/>
  <c r="AF210" i="18"/>
  <c r="AG210" i="18"/>
  <c r="AI210" i="18"/>
  <c r="AJ210" i="18"/>
  <c r="AK210" i="18"/>
  <c r="AL210" i="18"/>
  <c r="AM210" i="18"/>
  <c r="AN210" i="18"/>
  <c r="AO210" i="18"/>
  <c r="AP210" i="18"/>
  <c r="AS210" i="18"/>
  <c r="O211" i="18"/>
  <c r="P211" i="18"/>
  <c r="Q211" i="18"/>
  <c r="S211" i="18"/>
  <c r="T211" i="18"/>
  <c r="U211" i="18"/>
  <c r="V211" i="18"/>
  <c r="W211" i="18"/>
  <c r="X211" i="18"/>
  <c r="Y211" i="18"/>
  <c r="Z211" i="18"/>
  <c r="AA211" i="18"/>
  <c r="AB211" i="18"/>
  <c r="AC211" i="18"/>
  <c r="AD211" i="18"/>
  <c r="AE211" i="18"/>
  <c r="AF211" i="18"/>
  <c r="AG211" i="18"/>
  <c r="AI211" i="18"/>
  <c r="AJ211" i="18"/>
  <c r="AK211" i="18"/>
  <c r="AL211" i="18"/>
  <c r="AM211" i="18"/>
  <c r="AN211" i="18"/>
  <c r="AO211" i="18"/>
  <c r="AP211" i="18"/>
  <c r="AS211" i="18"/>
  <c r="O212" i="18"/>
  <c r="P212" i="18"/>
  <c r="Q212" i="18"/>
  <c r="S212" i="18"/>
  <c r="T212" i="18"/>
  <c r="U212" i="18"/>
  <c r="V212" i="18"/>
  <c r="W212" i="18"/>
  <c r="X212" i="18"/>
  <c r="Y212" i="18"/>
  <c r="Z212" i="18"/>
  <c r="AA212" i="18"/>
  <c r="AB212" i="18"/>
  <c r="AC212" i="18"/>
  <c r="AD212" i="18"/>
  <c r="AE212" i="18"/>
  <c r="AF212" i="18"/>
  <c r="AG212" i="18"/>
  <c r="AI212" i="18"/>
  <c r="AJ212" i="18"/>
  <c r="AK212" i="18"/>
  <c r="AL212" i="18"/>
  <c r="AM212" i="18"/>
  <c r="AN212" i="18"/>
  <c r="AO212" i="18"/>
  <c r="AP212" i="18"/>
  <c r="AS212" i="18"/>
  <c r="O213" i="18"/>
  <c r="P213" i="18"/>
  <c r="Q213" i="18"/>
  <c r="S213" i="18"/>
  <c r="T213" i="18"/>
  <c r="U213" i="18"/>
  <c r="V213" i="18"/>
  <c r="W213" i="18"/>
  <c r="X213" i="18"/>
  <c r="Y213" i="18"/>
  <c r="Z213" i="18"/>
  <c r="AA213" i="18"/>
  <c r="AB213" i="18"/>
  <c r="AC213" i="18"/>
  <c r="AD213" i="18"/>
  <c r="AE213" i="18"/>
  <c r="AF213" i="18"/>
  <c r="AG213" i="18"/>
  <c r="AI213" i="18"/>
  <c r="AJ213" i="18"/>
  <c r="AK213" i="18"/>
  <c r="AL213" i="18"/>
  <c r="AM213" i="18"/>
  <c r="AN213" i="18"/>
  <c r="AO213" i="18"/>
  <c r="AP213" i="18"/>
  <c r="AS213" i="18"/>
  <c r="O214" i="18"/>
  <c r="P214" i="18"/>
  <c r="Q214" i="18"/>
  <c r="S214" i="18"/>
  <c r="T214" i="18"/>
  <c r="U214" i="18"/>
  <c r="V214" i="18"/>
  <c r="W214" i="18"/>
  <c r="X214" i="18"/>
  <c r="Y214" i="18"/>
  <c r="Z214" i="18"/>
  <c r="AA214" i="18"/>
  <c r="AB214" i="18"/>
  <c r="AC214" i="18"/>
  <c r="AD214" i="18"/>
  <c r="AE214" i="18"/>
  <c r="AF214" i="18"/>
  <c r="AG214" i="18"/>
  <c r="AI214" i="18"/>
  <c r="AJ214" i="18"/>
  <c r="AK214" i="18"/>
  <c r="AL214" i="18"/>
  <c r="AM214" i="18"/>
  <c r="AN214" i="18"/>
  <c r="AO214" i="18"/>
  <c r="AP214" i="18"/>
  <c r="AS214" i="18"/>
  <c r="O215" i="18"/>
  <c r="P215" i="18"/>
  <c r="Q215" i="18"/>
  <c r="S215" i="18"/>
  <c r="T215" i="18"/>
  <c r="U215" i="18"/>
  <c r="V215" i="18"/>
  <c r="W215" i="18"/>
  <c r="X215" i="18"/>
  <c r="Y215" i="18"/>
  <c r="Z215" i="18"/>
  <c r="AA215" i="18"/>
  <c r="AB215" i="18"/>
  <c r="AC215" i="18"/>
  <c r="AD215" i="18"/>
  <c r="AE215" i="18"/>
  <c r="AF215" i="18"/>
  <c r="AG215" i="18"/>
  <c r="AI215" i="18"/>
  <c r="AJ215" i="18"/>
  <c r="AK215" i="18"/>
  <c r="AL215" i="18"/>
  <c r="AM215" i="18"/>
  <c r="AN215" i="18"/>
  <c r="AO215" i="18"/>
  <c r="AP215" i="18"/>
  <c r="AS215" i="18"/>
  <c r="O216" i="18"/>
  <c r="P216" i="18"/>
  <c r="Q216" i="18"/>
  <c r="S216" i="18"/>
  <c r="T216" i="18"/>
  <c r="U216" i="18"/>
  <c r="V216" i="18"/>
  <c r="W216" i="18"/>
  <c r="X216" i="18"/>
  <c r="Y216" i="18"/>
  <c r="Z216" i="18"/>
  <c r="AA216" i="18"/>
  <c r="AB216" i="18"/>
  <c r="AC216" i="18"/>
  <c r="AD216" i="18"/>
  <c r="AE216" i="18"/>
  <c r="AF216" i="18"/>
  <c r="AG216" i="18"/>
  <c r="AI216" i="18"/>
  <c r="AJ216" i="18"/>
  <c r="AK216" i="18"/>
  <c r="AL216" i="18"/>
  <c r="AM216" i="18"/>
  <c r="AN216" i="18"/>
  <c r="AO216" i="18"/>
  <c r="AP216" i="18"/>
  <c r="AS216" i="18"/>
  <c r="O217" i="18"/>
  <c r="P217" i="18"/>
  <c r="Q217" i="18"/>
  <c r="S217" i="18"/>
  <c r="T217" i="18"/>
  <c r="U217" i="18"/>
  <c r="V217" i="18"/>
  <c r="W217" i="18"/>
  <c r="X217" i="18"/>
  <c r="Y217" i="18"/>
  <c r="Z217" i="18"/>
  <c r="AA217" i="18"/>
  <c r="AB217" i="18"/>
  <c r="AC217" i="18"/>
  <c r="AD217" i="18"/>
  <c r="AE217" i="18"/>
  <c r="AF217" i="18"/>
  <c r="AG217" i="18"/>
  <c r="AI217" i="18"/>
  <c r="AJ217" i="18"/>
  <c r="AK217" i="18"/>
  <c r="AL217" i="18"/>
  <c r="AM217" i="18"/>
  <c r="AN217" i="18"/>
  <c r="AO217" i="18"/>
  <c r="AP217" i="18"/>
  <c r="AS217" i="18"/>
  <c r="O218" i="18"/>
  <c r="P218" i="18"/>
  <c r="Q218" i="18"/>
  <c r="S218" i="18"/>
  <c r="T218" i="18"/>
  <c r="U218" i="18"/>
  <c r="V218" i="18"/>
  <c r="W218" i="18"/>
  <c r="X218" i="18"/>
  <c r="Y218" i="18"/>
  <c r="Z218" i="18"/>
  <c r="AA218" i="18"/>
  <c r="AB218" i="18"/>
  <c r="AC218" i="18"/>
  <c r="AD218" i="18"/>
  <c r="AE218" i="18"/>
  <c r="AF218" i="18"/>
  <c r="AG218" i="18"/>
  <c r="AI218" i="18"/>
  <c r="AJ218" i="18"/>
  <c r="AK218" i="18"/>
  <c r="AL218" i="18"/>
  <c r="AM218" i="18"/>
  <c r="AN218" i="18"/>
  <c r="AO218" i="18"/>
  <c r="AP218" i="18"/>
  <c r="AS218" i="18"/>
  <c r="O219" i="18"/>
  <c r="P219" i="18"/>
  <c r="Q219" i="18"/>
  <c r="S219" i="18"/>
  <c r="T219" i="18"/>
  <c r="U219" i="18"/>
  <c r="V219" i="18"/>
  <c r="W219" i="18"/>
  <c r="X219" i="18"/>
  <c r="Y219" i="18"/>
  <c r="Z219" i="18"/>
  <c r="AA219" i="18"/>
  <c r="AB219" i="18"/>
  <c r="AC219" i="18"/>
  <c r="AD219" i="18"/>
  <c r="AE219" i="18"/>
  <c r="AF219" i="18"/>
  <c r="AG219" i="18"/>
  <c r="AI219" i="18"/>
  <c r="AJ219" i="18"/>
  <c r="AK219" i="18"/>
  <c r="AL219" i="18"/>
  <c r="AM219" i="18"/>
  <c r="AN219" i="18"/>
  <c r="AO219" i="18"/>
  <c r="AP219" i="18"/>
  <c r="AS219" i="18"/>
  <c r="O220" i="18"/>
  <c r="P220" i="18"/>
  <c r="Q220" i="18"/>
  <c r="S220" i="18"/>
  <c r="T220" i="18"/>
  <c r="U220" i="18"/>
  <c r="V220" i="18"/>
  <c r="W220" i="18"/>
  <c r="X220" i="18"/>
  <c r="Y220" i="18"/>
  <c r="Z220" i="18"/>
  <c r="AA220" i="18"/>
  <c r="AB220" i="18"/>
  <c r="AC220" i="18"/>
  <c r="AD220" i="18"/>
  <c r="AE220" i="18"/>
  <c r="AF220" i="18"/>
  <c r="AG220" i="18"/>
  <c r="AI220" i="18"/>
  <c r="AJ220" i="18"/>
  <c r="AK220" i="18"/>
  <c r="AL220" i="18"/>
  <c r="AM220" i="18"/>
  <c r="AN220" i="18"/>
  <c r="AO220" i="18"/>
  <c r="AP220" i="18"/>
  <c r="AS220" i="18"/>
  <c r="O221" i="18"/>
  <c r="P221" i="18"/>
  <c r="Q221" i="18"/>
  <c r="S221" i="18"/>
  <c r="T221" i="18"/>
  <c r="U221" i="18"/>
  <c r="V221" i="18"/>
  <c r="W221" i="18"/>
  <c r="X221" i="18"/>
  <c r="Y221" i="18"/>
  <c r="Z221" i="18"/>
  <c r="AA221" i="18"/>
  <c r="AB221" i="18"/>
  <c r="AC221" i="18"/>
  <c r="AD221" i="18"/>
  <c r="AE221" i="18"/>
  <c r="AF221" i="18"/>
  <c r="AG221" i="18"/>
  <c r="AI221" i="18"/>
  <c r="AJ221" i="18"/>
  <c r="AK221" i="18"/>
  <c r="AL221" i="18"/>
  <c r="AM221" i="18"/>
  <c r="AN221" i="18"/>
  <c r="AO221" i="18"/>
  <c r="AP221" i="18"/>
  <c r="AS221" i="18"/>
  <c r="O222" i="18"/>
  <c r="P222" i="18"/>
  <c r="Q222" i="18"/>
  <c r="S222" i="18"/>
  <c r="T222" i="18"/>
  <c r="U222" i="18"/>
  <c r="V222" i="18"/>
  <c r="W222" i="18"/>
  <c r="X222" i="18"/>
  <c r="Y222" i="18"/>
  <c r="Z222" i="18"/>
  <c r="AA222" i="18"/>
  <c r="AB222" i="18"/>
  <c r="AC222" i="18"/>
  <c r="AD222" i="18"/>
  <c r="AE222" i="18"/>
  <c r="AF222" i="18"/>
  <c r="AG222" i="18"/>
  <c r="AI222" i="18"/>
  <c r="AJ222" i="18"/>
  <c r="AK222" i="18"/>
  <c r="AL222" i="18"/>
  <c r="AM222" i="18"/>
  <c r="AN222" i="18"/>
  <c r="AO222" i="18"/>
  <c r="AP222" i="18"/>
  <c r="AS222" i="18"/>
  <c r="O223" i="18"/>
  <c r="P223" i="18"/>
  <c r="Q223" i="18"/>
  <c r="S223" i="18"/>
  <c r="T223" i="18"/>
  <c r="U223" i="18"/>
  <c r="V223" i="18"/>
  <c r="W223" i="18"/>
  <c r="X223" i="18"/>
  <c r="Y223" i="18"/>
  <c r="Z223" i="18"/>
  <c r="AA223" i="18"/>
  <c r="AB223" i="18"/>
  <c r="AC223" i="18"/>
  <c r="AD223" i="18"/>
  <c r="AE223" i="18"/>
  <c r="AF223" i="18"/>
  <c r="AG223" i="18"/>
  <c r="AI223" i="18"/>
  <c r="AJ223" i="18"/>
  <c r="AK223" i="18"/>
  <c r="AL223" i="18"/>
  <c r="AM223" i="18"/>
  <c r="AN223" i="18"/>
  <c r="AO223" i="18"/>
  <c r="AP223" i="18"/>
  <c r="AS223" i="18"/>
  <c r="O224" i="18"/>
  <c r="P224" i="18"/>
  <c r="Q224" i="18"/>
  <c r="S224" i="18"/>
  <c r="T224" i="18"/>
  <c r="U224" i="18"/>
  <c r="V224" i="18"/>
  <c r="W224" i="18"/>
  <c r="X224" i="18"/>
  <c r="Y224" i="18"/>
  <c r="Z224" i="18"/>
  <c r="AA224" i="18"/>
  <c r="AB224" i="18"/>
  <c r="AC224" i="18"/>
  <c r="AD224" i="18"/>
  <c r="AE224" i="18"/>
  <c r="AF224" i="18"/>
  <c r="AG224" i="18"/>
  <c r="AI224" i="18"/>
  <c r="AJ224" i="18"/>
  <c r="AK224" i="18"/>
  <c r="AL224" i="18"/>
  <c r="AM224" i="18"/>
  <c r="AN224" i="18"/>
  <c r="AO224" i="18"/>
  <c r="AP224" i="18"/>
  <c r="AS224" i="18"/>
  <c r="O225" i="18"/>
  <c r="P225" i="18"/>
  <c r="Q225" i="18"/>
  <c r="S225" i="18"/>
  <c r="T225" i="18"/>
  <c r="U225" i="18"/>
  <c r="V225" i="18"/>
  <c r="W225" i="18"/>
  <c r="X225" i="18"/>
  <c r="Y225" i="18"/>
  <c r="Z225" i="18"/>
  <c r="AA225" i="18"/>
  <c r="AB225" i="18"/>
  <c r="AC225" i="18"/>
  <c r="AD225" i="18"/>
  <c r="AE225" i="18"/>
  <c r="AF225" i="18"/>
  <c r="AG225" i="18"/>
  <c r="AI225" i="18"/>
  <c r="AJ225" i="18"/>
  <c r="AK225" i="18"/>
  <c r="AL225" i="18"/>
  <c r="AM225" i="18"/>
  <c r="AN225" i="18"/>
  <c r="AO225" i="18"/>
  <c r="AP225" i="18"/>
  <c r="AS225" i="18"/>
  <c r="O226" i="18"/>
  <c r="P226" i="18"/>
  <c r="Q226" i="18"/>
  <c r="S226" i="18"/>
  <c r="T226" i="18"/>
  <c r="U226" i="18"/>
  <c r="V226" i="18"/>
  <c r="W226" i="18"/>
  <c r="X226" i="18"/>
  <c r="Y226" i="18"/>
  <c r="Z226" i="18"/>
  <c r="AA226" i="18"/>
  <c r="AB226" i="18"/>
  <c r="AC226" i="18"/>
  <c r="AD226" i="18"/>
  <c r="AE226" i="18"/>
  <c r="AF226" i="18"/>
  <c r="AG226" i="18"/>
  <c r="AI226" i="18"/>
  <c r="AJ226" i="18"/>
  <c r="AK226" i="18"/>
  <c r="AL226" i="18"/>
  <c r="AM226" i="18"/>
  <c r="AN226" i="18"/>
  <c r="AO226" i="18"/>
  <c r="AP226" i="18"/>
  <c r="AS226" i="18"/>
  <c r="O227" i="18"/>
  <c r="P227" i="18"/>
  <c r="Q227" i="18"/>
  <c r="S227" i="18"/>
  <c r="T227" i="18"/>
  <c r="U227" i="18"/>
  <c r="V227" i="18"/>
  <c r="W227" i="18"/>
  <c r="X227" i="18"/>
  <c r="Y227" i="18"/>
  <c r="Z227" i="18"/>
  <c r="AA227" i="18"/>
  <c r="AB227" i="18"/>
  <c r="AC227" i="18"/>
  <c r="AD227" i="18"/>
  <c r="AE227" i="18"/>
  <c r="AF227" i="18"/>
  <c r="AG227" i="18"/>
  <c r="AI227" i="18"/>
  <c r="AJ227" i="18"/>
  <c r="AK227" i="18"/>
  <c r="AL227" i="18"/>
  <c r="AM227" i="18"/>
  <c r="AN227" i="18"/>
  <c r="AO227" i="18"/>
  <c r="AP227" i="18"/>
  <c r="AS227" i="18"/>
  <c r="O228" i="18"/>
  <c r="P228" i="18"/>
  <c r="Q228" i="18"/>
  <c r="S228" i="18"/>
  <c r="T228" i="18"/>
  <c r="U228" i="18"/>
  <c r="V228" i="18"/>
  <c r="W228" i="18"/>
  <c r="X228" i="18"/>
  <c r="Y228" i="18"/>
  <c r="Z228" i="18"/>
  <c r="AA228" i="18"/>
  <c r="AB228" i="18"/>
  <c r="AC228" i="18"/>
  <c r="AD228" i="18"/>
  <c r="AE228" i="18"/>
  <c r="AF228" i="18"/>
  <c r="AG228" i="18"/>
  <c r="AI228" i="18"/>
  <c r="AJ228" i="18"/>
  <c r="AK228" i="18"/>
  <c r="AL228" i="18"/>
  <c r="AM228" i="18"/>
  <c r="AN228" i="18"/>
  <c r="AO228" i="18"/>
  <c r="AP228" i="18"/>
  <c r="AS228" i="18"/>
  <c r="O229" i="18"/>
  <c r="P229" i="18"/>
  <c r="Q229" i="18"/>
  <c r="S229" i="18"/>
  <c r="T229" i="18"/>
  <c r="U229" i="18"/>
  <c r="V229" i="18"/>
  <c r="W229" i="18"/>
  <c r="X229" i="18"/>
  <c r="Y229" i="18"/>
  <c r="Z229" i="18"/>
  <c r="AA229" i="18"/>
  <c r="AB229" i="18"/>
  <c r="AC229" i="18"/>
  <c r="AD229" i="18"/>
  <c r="AE229" i="18"/>
  <c r="AF229" i="18"/>
  <c r="AG229" i="18"/>
  <c r="AI229" i="18"/>
  <c r="AJ229" i="18"/>
  <c r="AK229" i="18"/>
  <c r="AL229" i="18"/>
  <c r="AM229" i="18"/>
  <c r="AN229" i="18"/>
  <c r="AO229" i="18"/>
  <c r="AP229" i="18"/>
  <c r="AS229" i="18"/>
  <c r="O230" i="18"/>
  <c r="P230" i="18"/>
  <c r="Q230" i="18"/>
  <c r="S230" i="18"/>
  <c r="T230" i="18"/>
  <c r="U230" i="18"/>
  <c r="V230" i="18"/>
  <c r="W230" i="18"/>
  <c r="X230" i="18"/>
  <c r="Y230" i="18"/>
  <c r="Z230" i="18"/>
  <c r="AA230" i="18"/>
  <c r="AB230" i="18"/>
  <c r="AC230" i="18"/>
  <c r="AD230" i="18"/>
  <c r="AE230" i="18"/>
  <c r="AF230" i="18"/>
  <c r="AG230" i="18"/>
  <c r="AI230" i="18"/>
  <c r="AJ230" i="18"/>
  <c r="AK230" i="18"/>
  <c r="AL230" i="18"/>
  <c r="AM230" i="18"/>
  <c r="AN230" i="18"/>
  <c r="AO230" i="18"/>
  <c r="AP230" i="18"/>
  <c r="AS230" i="18"/>
  <c r="O231" i="18"/>
  <c r="P231" i="18"/>
  <c r="Q231" i="18"/>
  <c r="S231" i="18"/>
  <c r="T231" i="18"/>
  <c r="U231" i="18"/>
  <c r="V231" i="18"/>
  <c r="W231" i="18"/>
  <c r="X231" i="18"/>
  <c r="Y231" i="18"/>
  <c r="Z231" i="18"/>
  <c r="AA231" i="18"/>
  <c r="AB231" i="18"/>
  <c r="AC231" i="18"/>
  <c r="AD231" i="18"/>
  <c r="AE231" i="18"/>
  <c r="AF231" i="18"/>
  <c r="AG231" i="18"/>
  <c r="AI231" i="18"/>
  <c r="AJ231" i="18"/>
  <c r="AK231" i="18"/>
  <c r="AL231" i="18"/>
  <c r="AM231" i="18"/>
  <c r="AN231" i="18"/>
  <c r="AO231" i="18"/>
  <c r="AP231" i="18"/>
  <c r="AS231" i="18"/>
  <c r="O232" i="18"/>
  <c r="P232" i="18"/>
  <c r="Q232" i="18"/>
  <c r="S232" i="18"/>
  <c r="T232" i="18"/>
  <c r="U232" i="18"/>
  <c r="V232" i="18"/>
  <c r="W232" i="18"/>
  <c r="X232" i="18"/>
  <c r="Y232" i="18"/>
  <c r="Z232" i="18"/>
  <c r="AA232" i="18"/>
  <c r="AB232" i="18"/>
  <c r="AC232" i="18"/>
  <c r="AD232" i="18"/>
  <c r="AE232" i="18"/>
  <c r="AF232" i="18"/>
  <c r="AG232" i="18"/>
  <c r="AI232" i="18"/>
  <c r="AJ232" i="18"/>
  <c r="AK232" i="18"/>
  <c r="AL232" i="18"/>
  <c r="AM232" i="18"/>
  <c r="AN232" i="18"/>
  <c r="AO232" i="18"/>
  <c r="AP232" i="18"/>
  <c r="AS232" i="18"/>
  <c r="O233" i="18"/>
  <c r="P233" i="18"/>
  <c r="Q233" i="18"/>
  <c r="S233" i="18"/>
  <c r="T233" i="18"/>
  <c r="U233" i="18"/>
  <c r="V233" i="18"/>
  <c r="W233" i="18"/>
  <c r="X233" i="18"/>
  <c r="Y233" i="18"/>
  <c r="Z233" i="18"/>
  <c r="AA233" i="18"/>
  <c r="AB233" i="18"/>
  <c r="AC233" i="18"/>
  <c r="AD233" i="18"/>
  <c r="AE233" i="18"/>
  <c r="AF233" i="18"/>
  <c r="AG233" i="18"/>
  <c r="AI233" i="18"/>
  <c r="AJ233" i="18"/>
  <c r="AK233" i="18"/>
  <c r="AL233" i="18"/>
  <c r="AM233" i="18"/>
  <c r="AN233" i="18"/>
  <c r="AO233" i="18"/>
  <c r="AP233" i="18"/>
  <c r="AS233" i="18"/>
  <c r="O234" i="18"/>
  <c r="P234" i="18"/>
  <c r="Q234" i="18"/>
  <c r="S234" i="18"/>
  <c r="T234" i="18"/>
  <c r="U234" i="18"/>
  <c r="V234" i="18"/>
  <c r="W234" i="18"/>
  <c r="X234" i="18"/>
  <c r="Y234" i="18"/>
  <c r="Z234" i="18"/>
  <c r="AA234" i="18"/>
  <c r="AB234" i="18"/>
  <c r="AC234" i="18"/>
  <c r="AD234" i="18"/>
  <c r="AE234" i="18"/>
  <c r="AF234" i="18"/>
  <c r="AG234" i="18"/>
  <c r="AI234" i="18"/>
  <c r="AJ234" i="18"/>
  <c r="AK234" i="18"/>
  <c r="AL234" i="18"/>
  <c r="AM234" i="18"/>
  <c r="AN234" i="18"/>
  <c r="AO234" i="18"/>
  <c r="AP234" i="18"/>
  <c r="AS234" i="18"/>
  <c r="O235" i="18"/>
  <c r="P235" i="18"/>
  <c r="Q235" i="18"/>
  <c r="S235" i="18"/>
  <c r="T235" i="18"/>
  <c r="U235" i="18"/>
  <c r="V235" i="18"/>
  <c r="W235" i="18"/>
  <c r="X235" i="18"/>
  <c r="Y235" i="18"/>
  <c r="Z235" i="18"/>
  <c r="AA235" i="18"/>
  <c r="AB235" i="18"/>
  <c r="AC235" i="18"/>
  <c r="AD235" i="18"/>
  <c r="AE235" i="18"/>
  <c r="AF235" i="18"/>
  <c r="AG235" i="18"/>
  <c r="AI235" i="18"/>
  <c r="AJ235" i="18"/>
  <c r="AK235" i="18"/>
  <c r="AL235" i="18"/>
  <c r="AM235" i="18"/>
  <c r="AN235" i="18"/>
  <c r="AO235" i="18"/>
  <c r="AP235" i="18"/>
  <c r="AS235" i="18"/>
  <c r="O236" i="18"/>
  <c r="P236" i="18"/>
  <c r="Q236" i="18"/>
  <c r="S236" i="18"/>
  <c r="T236" i="18"/>
  <c r="U236" i="18"/>
  <c r="V236" i="18"/>
  <c r="W236" i="18"/>
  <c r="X236" i="18"/>
  <c r="Y236" i="18"/>
  <c r="Z236" i="18"/>
  <c r="AA236" i="18"/>
  <c r="AB236" i="18"/>
  <c r="AC236" i="18"/>
  <c r="AD236" i="18"/>
  <c r="AE236" i="18"/>
  <c r="AF236" i="18"/>
  <c r="AG236" i="18"/>
  <c r="AI236" i="18"/>
  <c r="AJ236" i="18"/>
  <c r="AK236" i="18"/>
  <c r="AL236" i="18"/>
  <c r="AM236" i="18"/>
  <c r="AN236" i="18"/>
  <c r="AO236" i="18"/>
  <c r="AP236" i="18"/>
  <c r="AS236" i="18"/>
  <c r="O237" i="18"/>
  <c r="P237" i="18"/>
  <c r="Q237" i="18"/>
  <c r="S237" i="18"/>
  <c r="T237" i="18"/>
  <c r="U237" i="18"/>
  <c r="V237" i="18"/>
  <c r="W237" i="18"/>
  <c r="X237" i="18"/>
  <c r="Y237" i="18"/>
  <c r="Z237" i="18"/>
  <c r="AA237" i="18"/>
  <c r="AB237" i="18"/>
  <c r="AC237" i="18"/>
  <c r="AD237" i="18"/>
  <c r="AE237" i="18"/>
  <c r="AF237" i="18"/>
  <c r="AG237" i="18"/>
  <c r="AI237" i="18"/>
  <c r="AJ237" i="18"/>
  <c r="AK237" i="18"/>
  <c r="AL237" i="18"/>
  <c r="AM237" i="18"/>
  <c r="AN237" i="18"/>
  <c r="AO237" i="18"/>
  <c r="AP237" i="18"/>
  <c r="AS237" i="18"/>
  <c r="O238" i="18"/>
  <c r="P238" i="18"/>
  <c r="Q238" i="18"/>
  <c r="S238" i="18"/>
  <c r="T238" i="18"/>
  <c r="U238" i="18"/>
  <c r="V238" i="18"/>
  <c r="W238" i="18"/>
  <c r="X238" i="18"/>
  <c r="Y238" i="18"/>
  <c r="Z238" i="18"/>
  <c r="AA238" i="18"/>
  <c r="AB238" i="18"/>
  <c r="AC238" i="18"/>
  <c r="AD238" i="18"/>
  <c r="AE238" i="18"/>
  <c r="AF238" i="18"/>
  <c r="AG238" i="18"/>
  <c r="AI238" i="18"/>
  <c r="AJ238" i="18"/>
  <c r="AK238" i="18"/>
  <c r="AL238" i="18"/>
  <c r="AM238" i="18"/>
  <c r="AN238" i="18"/>
  <c r="AO238" i="18"/>
  <c r="AP238" i="18"/>
  <c r="AS238" i="18"/>
  <c r="O239" i="18"/>
  <c r="P239" i="18"/>
  <c r="Q239" i="18"/>
  <c r="S239" i="18"/>
  <c r="T239" i="18"/>
  <c r="U239" i="18"/>
  <c r="V239" i="18"/>
  <c r="W239" i="18"/>
  <c r="X239" i="18"/>
  <c r="Y239" i="18"/>
  <c r="Z239" i="18"/>
  <c r="AA239" i="18"/>
  <c r="AB239" i="18"/>
  <c r="AC239" i="18"/>
  <c r="AD239" i="18"/>
  <c r="AE239" i="18"/>
  <c r="AF239" i="18"/>
  <c r="AG239" i="18"/>
  <c r="AI239" i="18"/>
  <c r="AJ239" i="18"/>
  <c r="AK239" i="18"/>
  <c r="AL239" i="18"/>
  <c r="AM239" i="18"/>
  <c r="AN239" i="18"/>
  <c r="AO239" i="18"/>
  <c r="AP239" i="18"/>
  <c r="AS239" i="18"/>
  <c r="O240" i="18"/>
  <c r="P240" i="18"/>
  <c r="Q240" i="18"/>
  <c r="S240" i="18"/>
  <c r="T240" i="18"/>
  <c r="U240" i="18"/>
  <c r="V240" i="18"/>
  <c r="W240" i="18"/>
  <c r="X240" i="18"/>
  <c r="Y240" i="18"/>
  <c r="Z240" i="18"/>
  <c r="AA240" i="18"/>
  <c r="AB240" i="18"/>
  <c r="AC240" i="18"/>
  <c r="AD240" i="18"/>
  <c r="AE240" i="18"/>
  <c r="AF240" i="18"/>
  <c r="AG240" i="18"/>
  <c r="AI240" i="18"/>
  <c r="AJ240" i="18"/>
  <c r="AK240" i="18"/>
  <c r="AL240" i="18"/>
  <c r="AM240" i="18"/>
  <c r="AN240" i="18"/>
  <c r="AO240" i="18"/>
  <c r="AP240" i="18"/>
  <c r="AS240" i="18"/>
  <c r="O241" i="18"/>
  <c r="P241" i="18"/>
  <c r="Q241" i="18"/>
  <c r="S241" i="18"/>
  <c r="T241" i="18"/>
  <c r="U241" i="18"/>
  <c r="V241" i="18"/>
  <c r="W241" i="18"/>
  <c r="X241" i="18"/>
  <c r="Y241" i="18"/>
  <c r="Z241" i="18"/>
  <c r="AA241" i="18"/>
  <c r="AB241" i="18"/>
  <c r="AC241" i="18"/>
  <c r="AD241" i="18"/>
  <c r="AE241" i="18"/>
  <c r="AF241" i="18"/>
  <c r="AG241" i="18"/>
  <c r="AI241" i="18"/>
  <c r="AJ241" i="18"/>
  <c r="AK241" i="18"/>
  <c r="AL241" i="18"/>
  <c r="AM241" i="18"/>
  <c r="AN241" i="18"/>
  <c r="AO241" i="18"/>
  <c r="AP241" i="18"/>
  <c r="AS241" i="18"/>
  <c r="O242" i="18"/>
  <c r="P242" i="18"/>
  <c r="Q242" i="18"/>
  <c r="S242" i="18"/>
  <c r="T242" i="18"/>
  <c r="U242" i="18"/>
  <c r="V242" i="18"/>
  <c r="W242" i="18"/>
  <c r="X242" i="18"/>
  <c r="Y242" i="18"/>
  <c r="Z242" i="18"/>
  <c r="AA242" i="18"/>
  <c r="AB242" i="18"/>
  <c r="AC242" i="18"/>
  <c r="AD242" i="18"/>
  <c r="AE242" i="18"/>
  <c r="AF242" i="18"/>
  <c r="AG242" i="18"/>
  <c r="AI242" i="18"/>
  <c r="AJ242" i="18"/>
  <c r="AK242" i="18"/>
  <c r="AL242" i="18"/>
  <c r="AM242" i="18"/>
  <c r="AN242" i="18"/>
  <c r="AO242" i="18"/>
  <c r="AP242" i="18"/>
  <c r="AS242" i="18"/>
  <c r="O243" i="18"/>
  <c r="P243" i="18"/>
  <c r="Q243" i="18"/>
  <c r="S243" i="18"/>
  <c r="T243" i="18"/>
  <c r="U243" i="18"/>
  <c r="V243" i="18"/>
  <c r="W243" i="18"/>
  <c r="X243" i="18"/>
  <c r="Y243" i="18"/>
  <c r="Z243" i="18"/>
  <c r="AA243" i="18"/>
  <c r="AB243" i="18"/>
  <c r="AC243" i="18"/>
  <c r="AD243" i="18"/>
  <c r="AE243" i="18"/>
  <c r="AF243" i="18"/>
  <c r="AG243" i="18"/>
  <c r="AI243" i="18"/>
  <c r="AJ243" i="18"/>
  <c r="AK243" i="18"/>
  <c r="AL243" i="18"/>
  <c r="AM243" i="18"/>
  <c r="AN243" i="18"/>
  <c r="AO243" i="18"/>
  <c r="AP243" i="18"/>
  <c r="AS243" i="18"/>
  <c r="O244" i="18"/>
  <c r="P244" i="18"/>
  <c r="Q244" i="18"/>
  <c r="S244" i="18"/>
  <c r="T244" i="18"/>
  <c r="U244" i="18"/>
  <c r="V244" i="18"/>
  <c r="W244" i="18"/>
  <c r="X244" i="18"/>
  <c r="Y244" i="18"/>
  <c r="Z244" i="18"/>
  <c r="AA244" i="18"/>
  <c r="AB244" i="18"/>
  <c r="AC244" i="18"/>
  <c r="AD244" i="18"/>
  <c r="AE244" i="18"/>
  <c r="AF244" i="18"/>
  <c r="AG244" i="18"/>
  <c r="AI244" i="18"/>
  <c r="AJ244" i="18"/>
  <c r="AK244" i="18"/>
  <c r="AL244" i="18"/>
  <c r="AM244" i="18"/>
  <c r="AN244" i="18"/>
  <c r="AO244" i="18"/>
  <c r="AP244" i="18"/>
  <c r="AS244" i="18"/>
  <c r="O245" i="18"/>
  <c r="P245" i="18"/>
  <c r="Q245" i="18"/>
  <c r="S245" i="18"/>
  <c r="T245" i="18"/>
  <c r="U245" i="18"/>
  <c r="V245" i="18"/>
  <c r="W245" i="18"/>
  <c r="X245" i="18"/>
  <c r="Y245" i="18"/>
  <c r="Z245" i="18"/>
  <c r="AA245" i="18"/>
  <c r="AB245" i="18"/>
  <c r="AC245" i="18"/>
  <c r="AD245" i="18"/>
  <c r="AE245" i="18"/>
  <c r="AF245" i="18"/>
  <c r="AG245" i="18"/>
  <c r="AI245" i="18"/>
  <c r="AJ245" i="18"/>
  <c r="AK245" i="18"/>
  <c r="AL245" i="18"/>
  <c r="AM245" i="18"/>
  <c r="AN245" i="18"/>
  <c r="AO245" i="18"/>
  <c r="AP245" i="18"/>
  <c r="AS245" i="18"/>
  <c r="O246" i="18"/>
  <c r="P246" i="18"/>
  <c r="Q246" i="18"/>
  <c r="S246" i="18"/>
  <c r="T246" i="18"/>
  <c r="U246" i="18"/>
  <c r="V246" i="18"/>
  <c r="W246" i="18"/>
  <c r="X246" i="18"/>
  <c r="Y246" i="18"/>
  <c r="Z246" i="18"/>
  <c r="AA246" i="18"/>
  <c r="AB246" i="18"/>
  <c r="AC246" i="18"/>
  <c r="AD246" i="18"/>
  <c r="AE246" i="18"/>
  <c r="AF246" i="18"/>
  <c r="AG246" i="18"/>
  <c r="AI246" i="18"/>
  <c r="AJ246" i="18"/>
  <c r="AK246" i="18"/>
  <c r="AL246" i="18"/>
  <c r="AM246" i="18"/>
  <c r="AN246" i="18"/>
  <c r="AO246" i="18"/>
  <c r="AP246" i="18"/>
  <c r="AS246" i="18"/>
  <c r="O247" i="18"/>
  <c r="P247" i="18"/>
  <c r="Q247" i="18"/>
  <c r="S247" i="18"/>
  <c r="T247" i="18"/>
  <c r="U247" i="18"/>
  <c r="V247" i="18"/>
  <c r="W247" i="18"/>
  <c r="X247" i="18"/>
  <c r="Y247" i="18"/>
  <c r="Z247" i="18"/>
  <c r="AA247" i="18"/>
  <c r="AB247" i="18"/>
  <c r="AC247" i="18"/>
  <c r="AD247" i="18"/>
  <c r="AE247" i="18"/>
  <c r="AF247" i="18"/>
  <c r="AG247" i="18"/>
  <c r="AI247" i="18"/>
  <c r="AJ247" i="18"/>
  <c r="AK247" i="18"/>
  <c r="AL247" i="18"/>
  <c r="AM247" i="18"/>
  <c r="AN247" i="18"/>
  <c r="AO247" i="18"/>
  <c r="AP247" i="18"/>
  <c r="AS247" i="18"/>
  <c r="O248" i="18"/>
  <c r="P248" i="18"/>
  <c r="Q248" i="18"/>
  <c r="S248" i="18"/>
  <c r="T248" i="18"/>
  <c r="U248" i="18"/>
  <c r="V248" i="18"/>
  <c r="W248" i="18"/>
  <c r="X248" i="18"/>
  <c r="Y248" i="18"/>
  <c r="Z248" i="18"/>
  <c r="AA248" i="18"/>
  <c r="AB248" i="18"/>
  <c r="AC248" i="18"/>
  <c r="AD248" i="18"/>
  <c r="AE248" i="18"/>
  <c r="AF248" i="18"/>
  <c r="AG248" i="18"/>
  <c r="AI248" i="18"/>
  <c r="AJ248" i="18"/>
  <c r="AK248" i="18"/>
  <c r="AL248" i="18"/>
  <c r="AM248" i="18"/>
  <c r="AN248" i="18"/>
  <c r="AO248" i="18"/>
  <c r="AP248" i="18"/>
  <c r="AS248" i="18"/>
  <c r="O249" i="18"/>
  <c r="P249" i="18"/>
  <c r="Q249" i="18"/>
  <c r="S249" i="18"/>
  <c r="T249" i="18"/>
  <c r="U249" i="18"/>
  <c r="V249" i="18"/>
  <c r="W249" i="18"/>
  <c r="X249" i="18"/>
  <c r="Y249" i="18"/>
  <c r="Z249" i="18"/>
  <c r="AA249" i="18"/>
  <c r="AB249" i="18"/>
  <c r="AC249" i="18"/>
  <c r="AD249" i="18"/>
  <c r="AE249" i="18"/>
  <c r="AF249" i="18"/>
  <c r="AG249" i="18"/>
  <c r="AI249" i="18"/>
  <c r="AJ249" i="18"/>
  <c r="AK249" i="18"/>
  <c r="AL249" i="18"/>
  <c r="AM249" i="18"/>
  <c r="AN249" i="18"/>
  <c r="AO249" i="18"/>
  <c r="AP249" i="18"/>
  <c r="AS249" i="18"/>
  <c r="O250" i="18"/>
  <c r="P250" i="18"/>
  <c r="Q250" i="18"/>
  <c r="S250" i="18"/>
  <c r="T250" i="18"/>
  <c r="U250" i="18"/>
  <c r="V250" i="18"/>
  <c r="W250" i="18"/>
  <c r="X250" i="18"/>
  <c r="Y250" i="18"/>
  <c r="Z250" i="18"/>
  <c r="AA250" i="18"/>
  <c r="AB250" i="18"/>
  <c r="AC250" i="18"/>
  <c r="AD250" i="18"/>
  <c r="AE250" i="18"/>
  <c r="AF250" i="18"/>
  <c r="AG250" i="18"/>
  <c r="AI250" i="18"/>
  <c r="AJ250" i="18"/>
  <c r="AK250" i="18"/>
  <c r="AL250" i="18"/>
  <c r="AM250" i="18"/>
  <c r="AN250" i="18"/>
  <c r="AO250" i="18"/>
  <c r="AP250" i="18"/>
  <c r="AS250" i="18"/>
  <c r="O251" i="18"/>
  <c r="P251" i="18"/>
  <c r="Q251" i="18"/>
  <c r="S251" i="18"/>
  <c r="T251" i="18"/>
  <c r="U251" i="18"/>
  <c r="V251" i="18"/>
  <c r="W251" i="18"/>
  <c r="X251" i="18"/>
  <c r="Y251" i="18"/>
  <c r="Z251" i="18"/>
  <c r="AA251" i="18"/>
  <c r="AB251" i="18"/>
  <c r="AC251" i="18"/>
  <c r="AD251" i="18"/>
  <c r="AE251" i="18"/>
  <c r="AF251" i="18"/>
  <c r="AG251" i="18"/>
  <c r="AI251" i="18"/>
  <c r="AJ251" i="18"/>
  <c r="AK251" i="18"/>
  <c r="AL251" i="18"/>
  <c r="AM251" i="18"/>
  <c r="AN251" i="18"/>
  <c r="AO251" i="18"/>
  <c r="AP251" i="18"/>
  <c r="AS251" i="18"/>
  <c r="O252" i="18"/>
  <c r="P252" i="18"/>
  <c r="Q252" i="18"/>
  <c r="S252" i="18"/>
  <c r="T252" i="18"/>
  <c r="U252" i="18"/>
  <c r="V252" i="18"/>
  <c r="W252" i="18"/>
  <c r="X252" i="18"/>
  <c r="Y252" i="18"/>
  <c r="Z252" i="18"/>
  <c r="AA252" i="18"/>
  <c r="AB252" i="18"/>
  <c r="AC252" i="18"/>
  <c r="AD252" i="18"/>
  <c r="AE252" i="18"/>
  <c r="AF252" i="18"/>
  <c r="AG252" i="18"/>
  <c r="AI252" i="18"/>
  <c r="AJ252" i="18"/>
  <c r="AK252" i="18"/>
  <c r="AL252" i="18"/>
  <c r="AM252" i="18"/>
  <c r="AN252" i="18"/>
  <c r="AO252" i="18"/>
  <c r="AP252" i="18"/>
  <c r="AS252" i="18"/>
  <c r="O253" i="18"/>
  <c r="P253" i="18"/>
  <c r="Q253" i="18"/>
  <c r="S253" i="18"/>
  <c r="T253" i="18"/>
  <c r="U253" i="18"/>
  <c r="V253" i="18"/>
  <c r="W253" i="18"/>
  <c r="X253" i="18"/>
  <c r="Y253" i="18"/>
  <c r="Z253" i="18"/>
  <c r="AA253" i="18"/>
  <c r="AB253" i="18"/>
  <c r="AC253" i="18"/>
  <c r="AD253" i="18"/>
  <c r="AE253" i="18"/>
  <c r="AF253" i="18"/>
  <c r="AG253" i="18"/>
  <c r="AI253" i="18"/>
  <c r="AJ253" i="18"/>
  <c r="AK253" i="18"/>
  <c r="AL253" i="18"/>
  <c r="AM253" i="18"/>
  <c r="AN253" i="18"/>
  <c r="AO253" i="18"/>
  <c r="AP253" i="18"/>
  <c r="AS253" i="18"/>
  <c r="O254" i="18"/>
  <c r="P254" i="18"/>
  <c r="Q254" i="18"/>
  <c r="S254" i="18"/>
  <c r="T254" i="18"/>
  <c r="U254" i="18"/>
  <c r="V254" i="18"/>
  <c r="W254" i="18"/>
  <c r="X254" i="18"/>
  <c r="Y254" i="18"/>
  <c r="Z254" i="18"/>
  <c r="AA254" i="18"/>
  <c r="AB254" i="18"/>
  <c r="AC254" i="18"/>
  <c r="AD254" i="18"/>
  <c r="AE254" i="18"/>
  <c r="AF254" i="18"/>
  <c r="AG254" i="18"/>
  <c r="AI254" i="18"/>
  <c r="AJ254" i="18"/>
  <c r="AK254" i="18"/>
  <c r="AL254" i="18"/>
  <c r="AM254" i="18"/>
  <c r="AN254" i="18"/>
  <c r="AO254" i="18"/>
  <c r="AP254" i="18"/>
  <c r="AS254" i="18"/>
  <c r="O255" i="18"/>
  <c r="P255" i="18"/>
  <c r="Q255" i="18"/>
  <c r="S255" i="18"/>
  <c r="T255" i="18"/>
  <c r="U255" i="18"/>
  <c r="V255" i="18"/>
  <c r="W255" i="18"/>
  <c r="X255" i="18"/>
  <c r="Y255" i="18"/>
  <c r="Z255" i="18"/>
  <c r="AA255" i="18"/>
  <c r="AB255" i="18"/>
  <c r="AC255" i="18"/>
  <c r="AD255" i="18"/>
  <c r="AE255" i="18"/>
  <c r="AF255" i="18"/>
  <c r="AG255" i="18"/>
  <c r="AI255" i="18"/>
  <c r="AJ255" i="18"/>
  <c r="AK255" i="18"/>
  <c r="AL255" i="18"/>
  <c r="AM255" i="18"/>
  <c r="AN255" i="18"/>
  <c r="AO255" i="18"/>
  <c r="AP255" i="18"/>
  <c r="AS255" i="18"/>
  <c r="O256" i="18"/>
  <c r="P256" i="18"/>
  <c r="Q256" i="18"/>
  <c r="S256" i="18"/>
  <c r="T256" i="18"/>
  <c r="U256" i="18"/>
  <c r="V256" i="18"/>
  <c r="W256" i="18"/>
  <c r="X256" i="18"/>
  <c r="Y256" i="18"/>
  <c r="Z256" i="18"/>
  <c r="AA256" i="18"/>
  <c r="AB256" i="18"/>
  <c r="AC256" i="18"/>
  <c r="AD256" i="18"/>
  <c r="AE256" i="18"/>
  <c r="AF256" i="18"/>
  <c r="AG256" i="18"/>
  <c r="AI256" i="18"/>
  <c r="AJ256" i="18"/>
  <c r="AK256" i="18"/>
  <c r="AL256" i="18"/>
  <c r="AM256" i="18"/>
  <c r="AN256" i="18"/>
  <c r="AO256" i="18"/>
  <c r="AP256" i="18"/>
  <c r="AS256" i="18"/>
  <c r="AS2" i="18"/>
  <c r="AP2" i="18"/>
  <c r="AO2" i="18"/>
  <c r="AN2" i="18"/>
  <c r="AM2" i="18"/>
  <c r="AL2" i="18"/>
  <c r="AK2" i="18"/>
  <c r="AJ2" i="18"/>
  <c r="AI2" i="18"/>
  <c r="AG2" i="18"/>
  <c r="AF2" i="18"/>
  <c r="AE2" i="18"/>
  <c r="AD2" i="18"/>
  <c r="AC2" i="18"/>
  <c r="AB2" i="18"/>
  <c r="AA2" i="18"/>
  <c r="Z2" i="18"/>
  <c r="Y2" i="18"/>
  <c r="X2" i="18"/>
  <c r="W2" i="18"/>
  <c r="V2" i="18"/>
  <c r="U2" i="18"/>
  <c r="T2" i="18"/>
  <c r="S2" i="18"/>
  <c r="Q2" i="18"/>
  <c r="P2" i="18"/>
  <c r="O2" i="18"/>
  <c r="J629" i="16" l="1"/>
  <c r="J630" i="16"/>
  <c r="J631" i="16"/>
  <c r="J632" i="16"/>
  <c r="J633" i="16"/>
  <c r="J634" i="16"/>
  <c r="J635" i="16"/>
  <c r="J636" i="16"/>
  <c r="J637" i="16"/>
  <c r="J638" i="16"/>
  <c r="J639" i="16"/>
  <c r="J640" i="16"/>
  <c r="J641" i="16"/>
  <c r="J642" i="16"/>
  <c r="J643" i="16"/>
  <c r="J644" i="16"/>
  <c r="J645" i="16"/>
  <c r="J646" i="16"/>
  <c r="J647" i="16"/>
  <c r="J648" i="16"/>
  <c r="AM632" i="16"/>
  <c r="AM633" i="16"/>
  <c r="AM634" i="16"/>
  <c r="AM635" i="16"/>
  <c r="AM636" i="16"/>
  <c r="AM637" i="16"/>
  <c r="AM644" i="16"/>
  <c r="AM645" i="16"/>
  <c r="AD635" i="16"/>
  <c r="AD636" i="16"/>
  <c r="AD637" i="16"/>
  <c r="AD644" i="16"/>
  <c r="AD645" i="16"/>
  <c r="AD646" i="16"/>
  <c r="AE639" i="16"/>
  <c r="AE640" i="16"/>
  <c r="AI205" i="18" s="1"/>
  <c r="AE641" i="16"/>
  <c r="AE642" i="16"/>
  <c r="AE643" i="16"/>
  <c r="AE638" i="16"/>
  <c r="N632" i="16"/>
  <c r="N633" i="16"/>
  <c r="N634" i="16"/>
  <c r="N635" i="16"/>
  <c r="N636" i="16"/>
  <c r="N637" i="16"/>
  <c r="N644" i="16"/>
  <c r="N645" i="16"/>
  <c r="N646" i="16"/>
  <c r="N647" i="16"/>
  <c r="N648" i="16"/>
  <c r="N649" i="16"/>
  <c r="N650" i="16"/>
  <c r="N651" i="16"/>
  <c r="N652" i="16"/>
  <c r="M643" i="16"/>
  <c r="Q208" i="18" s="1"/>
  <c r="M642" i="16"/>
  <c r="M641" i="16"/>
  <c r="M640" i="16"/>
  <c r="M639" i="16"/>
  <c r="M638" i="16"/>
  <c r="AE369" i="16"/>
  <c r="AI99" i="18" s="1"/>
  <c r="AE23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N254" i="18" s="1"/>
  <c r="J772" i="16"/>
  <c r="N253" i="18" s="1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N250" i="18" s="1"/>
  <c r="J756" i="16"/>
  <c r="N249" i="18" s="1"/>
  <c r="J755" i="16"/>
  <c r="J754" i="16"/>
  <c r="J753" i="16"/>
  <c r="N246" i="18" s="1"/>
  <c r="J752" i="16"/>
  <c r="N245" i="18" s="1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N242" i="18" s="1"/>
  <c r="J736" i="16"/>
  <c r="N241" i="18" s="1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N238" i="18" s="1"/>
  <c r="J720" i="16"/>
  <c r="N237" i="18" s="1"/>
  <c r="J719" i="16"/>
  <c r="J718" i="16"/>
  <c r="J717" i="16"/>
  <c r="N234" i="18" s="1"/>
  <c r="J716" i="16"/>
  <c r="N233" i="18" s="1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N230" i="18" s="1"/>
  <c r="J700" i="16"/>
  <c r="N229" i="18" s="1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N226" i="18" s="1"/>
  <c r="J684" i="16"/>
  <c r="N225" i="18" s="1"/>
  <c r="J683" i="16"/>
  <c r="J682" i="16"/>
  <c r="J681" i="16"/>
  <c r="N222" i="18" s="1"/>
  <c r="J680" i="16"/>
  <c r="N221" i="18" s="1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N218" i="18" s="1"/>
  <c r="J664" i="16"/>
  <c r="N217" i="18" s="1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N214" i="18" s="1"/>
  <c r="J628" i="16"/>
  <c r="N205" i="18" s="1"/>
  <c r="J627" i="16"/>
  <c r="N204" i="18" s="1"/>
  <c r="J626" i="16"/>
  <c r="N203" i="18" s="1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N202" i="18" s="1"/>
  <c r="J612" i="16"/>
  <c r="N201" i="18" s="1"/>
  <c r="J611" i="16"/>
  <c r="J610" i="16"/>
  <c r="J609" i="16"/>
  <c r="N198" i="18" s="1"/>
  <c r="J608" i="16"/>
  <c r="N197" i="18" s="1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N194" i="18" s="1"/>
  <c r="J592" i="16"/>
  <c r="N193" i="18" s="1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N190" i="18" s="1"/>
  <c r="J576" i="16"/>
  <c r="N189" i="18" s="1"/>
  <c r="J575" i="16"/>
  <c r="J574" i="16"/>
  <c r="J573" i="16"/>
  <c r="N186" i="18" s="1"/>
  <c r="J572" i="16"/>
  <c r="N185" i="18" s="1"/>
  <c r="AM782" i="16"/>
  <c r="AM783" i="16"/>
  <c r="AN783" i="16" s="1"/>
  <c r="AM785" i="16"/>
  <c r="AN785" i="16" s="1"/>
  <c r="AM786" i="16"/>
  <c r="AN786" i="16" s="1"/>
  <c r="AM787" i="16"/>
  <c r="AM784" i="16"/>
  <c r="AN784" i="16" s="1"/>
  <c r="AM777" i="16"/>
  <c r="AN777" i="16" s="1"/>
  <c r="AM778" i="16"/>
  <c r="AN778" i="16" s="1"/>
  <c r="AM781" i="16"/>
  <c r="AM779" i="16"/>
  <c r="AN779" i="16" s="1"/>
  <c r="AM776" i="16"/>
  <c r="AN776" i="16" s="1"/>
  <c r="AM780" i="16"/>
  <c r="AM774" i="16"/>
  <c r="AM770" i="16"/>
  <c r="AM772" i="16"/>
  <c r="AM771" i="16"/>
  <c r="AM775" i="16"/>
  <c r="AQ256" i="18" s="1"/>
  <c r="AM773" i="16"/>
  <c r="AM764" i="16"/>
  <c r="AN764" i="16" s="1"/>
  <c r="AM765" i="16"/>
  <c r="AN765" i="16" s="1"/>
  <c r="AM767" i="16"/>
  <c r="AM768" i="16"/>
  <c r="AN768" i="16" s="1"/>
  <c r="AM769" i="16"/>
  <c r="AN769" i="16" s="1"/>
  <c r="AM766" i="16"/>
  <c r="AN766" i="16" s="1"/>
  <c r="AM759" i="16"/>
  <c r="AM760" i="16"/>
  <c r="AN760" i="16" s="1"/>
  <c r="AM763" i="16"/>
  <c r="AN763" i="16" s="1"/>
  <c r="AM761" i="16"/>
  <c r="AM758" i="16"/>
  <c r="AM762" i="16"/>
  <c r="AN762" i="16" s="1"/>
  <c r="AM756" i="16"/>
  <c r="AM752" i="16"/>
  <c r="AM754" i="16"/>
  <c r="AM753" i="16"/>
  <c r="AM757" i="16"/>
  <c r="AM755" i="16"/>
  <c r="AM746" i="16"/>
  <c r="AM747" i="16"/>
  <c r="AN747" i="16" s="1"/>
  <c r="AM749" i="16"/>
  <c r="AN749" i="16" s="1"/>
  <c r="AM750" i="16"/>
  <c r="AN750" i="16" s="1"/>
  <c r="AM751" i="16"/>
  <c r="AM748" i="16"/>
  <c r="AN748" i="16" s="1"/>
  <c r="AM741" i="16"/>
  <c r="AN741" i="16" s="1"/>
  <c r="AM742" i="16"/>
  <c r="AM745" i="16"/>
  <c r="AM743" i="16"/>
  <c r="AN743" i="16" s="1"/>
  <c r="AM740" i="16"/>
  <c r="AN740" i="16" s="1"/>
  <c r="AM744" i="16"/>
  <c r="AM738" i="16"/>
  <c r="AM734" i="16"/>
  <c r="AM736" i="16"/>
  <c r="AM735" i="16"/>
  <c r="AM739" i="16"/>
  <c r="AQ244" i="18" s="1"/>
  <c r="AM737" i="16"/>
  <c r="AM728" i="16"/>
  <c r="AN728" i="16" s="1"/>
  <c r="AM729" i="16"/>
  <c r="AN729" i="16" s="1"/>
  <c r="AM731" i="16"/>
  <c r="AM732" i="16"/>
  <c r="AN732" i="16" s="1"/>
  <c r="AM733" i="16"/>
  <c r="AN733" i="16" s="1"/>
  <c r="AM730" i="16"/>
  <c r="AM723" i="16"/>
  <c r="AM724" i="16"/>
  <c r="AN724" i="16" s="1"/>
  <c r="AM727" i="16"/>
  <c r="AN727" i="16" s="1"/>
  <c r="AM725" i="16"/>
  <c r="AM722" i="16"/>
  <c r="AM726" i="16"/>
  <c r="AN726" i="16" s="1"/>
  <c r="AM720" i="16"/>
  <c r="AM716" i="16"/>
  <c r="AM718" i="16"/>
  <c r="AM717" i="16"/>
  <c r="AM721" i="16"/>
  <c r="AM719" i="16"/>
  <c r="AM710" i="16"/>
  <c r="AM711" i="16"/>
  <c r="AN711" i="16" s="1"/>
  <c r="AM713" i="16"/>
  <c r="AN713" i="16" s="1"/>
  <c r="AM714" i="16"/>
  <c r="AM715" i="16"/>
  <c r="AM712" i="16"/>
  <c r="AN712" i="16" s="1"/>
  <c r="AM705" i="16"/>
  <c r="AN705" i="16" s="1"/>
  <c r="AM706" i="16"/>
  <c r="AM709" i="16"/>
  <c r="AM707" i="16"/>
  <c r="AN707" i="16" s="1"/>
  <c r="AM704" i="16"/>
  <c r="AN704" i="16" s="1"/>
  <c r="AM708" i="16"/>
  <c r="AN708" i="16" s="1"/>
  <c r="AM702" i="16"/>
  <c r="AM698" i="16"/>
  <c r="AM700" i="16"/>
  <c r="AM699" i="16"/>
  <c r="AM703" i="16"/>
  <c r="AQ232" i="18" s="1"/>
  <c r="AM701" i="16"/>
  <c r="AM692" i="16"/>
  <c r="AN692" i="16" s="1"/>
  <c r="AM693" i="16"/>
  <c r="AM695" i="16"/>
  <c r="AM696" i="16"/>
  <c r="AN696" i="16" s="1"/>
  <c r="AM697" i="16"/>
  <c r="AN697" i="16" s="1"/>
  <c r="AM694" i="16"/>
  <c r="AM687" i="16"/>
  <c r="AM688" i="16"/>
  <c r="AN688" i="16" s="1"/>
  <c r="AM691" i="16"/>
  <c r="AN691" i="16" s="1"/>
  <c r="AM689" i="16"/>
  <c r="AN689" i="16" s="1"/>
  <c r="AM686" i="16"/>
  <c r="AM690" i="16"/>
  <c r="AN690" i="16" s="1"/>
  <c r="AM684" i="16"/>
  <c r="AM680" i="16"/>
  <c r="AM682" i="16"/>
  <c r="AM681" i="16"/>
  <c r="AM685" i="16"/>
  <c r="AM683" i="16"/>
  <c r="AM674" i="16"/>
  <c r="AM675" i="16"/>
  <c r="AN675" i="16" s="1"/>
  <c r="AM677" i="16"/>
  <c r="AN677" i="16" s="1"/>
  <c r="AM678" i="16"/>
  <c r="AM679" i="16"/>
  <c r="AM676" i="16"/>
  <c r="AN676" i="16" s="1"/>
  <c r="AM669" i="16"/>
  <c r="AN669" i="16" s="1"/>
  <c r="AM670" i="16"/>
  <c r="AN670" i="16" s="1"/>
  <c r="AM673" i="16"/>
  <c r="AM671" i="16"/>
  <c r="AN671" i="16" s="1"/>
  <c r="AM668" i="16"/>
  <c r="AN668" i="16" s="1"/>
  <c r="AM672" i="16"/>
  <c r="AN672" i="16" s="1"/>
  <c r="AM666" i="16"/>
  <c r="AM662" i="16"/>
  <c r="AM664" i="16"/>
  <c r="AM663" i="16"/>
  <c r="AM667" i="16"/>
  <c r="AQ220" i="18" s="1"/>
  <c r="AM665" i="16"/>
  <c r="AM656" i="16"/>
  <c r="AN656" i="16" s="1"/>
  <c r="AM657" i="16"/>
  <c r="AM659" i="16"/>
  <c r="AN659" i="16" s="1"/>
  <c r="AM660" i="16"/>
  <c r="AN660" i="16" s="1"/>
  <c r="AM661" i="16"/>
  <c r="AM658" i="16"/>
  <c r="AN658" i="16" s="1"/>
  <c r="AM651" i="16"/>
  <c r="AM652" i="16"/>
  <c r="AN652" i="16" s="1"/>
  <c r="AM655" i="16"/>
  <c r="AN655" i="16" s="1"/>
  <c r="AM653" i="16"/>
  <c r="AM650" i="16"/>
  <c r="AN650" i="16" s="1"/>
  <c r="AM654" i="16"/>
  <c r="AN654" i="16" s="1"/>
  <c r="AM648" i="16"/>
  <c r="AQ213" i="18" s="1"/>
  <c r="AM646" i="16"/>
  <c r="AM649" i="16"/>
  <c r="AM647" i="16"/>
  <c r="AM630" i="16"/>
  <c r="AM626" i="16"/>
  <c r="AM628" i="16"/>
  <c r="AM627" i="16"/>
  <c r="AM631" i="16"/>
  <c r="AM629" i="16"/>
  <c r="AM620" i="16"/>
  <c r="AM621" i="16"/>
  <c r="AM623" i="16"/>
  <c r="AM624" i="16"/>
  <c r="AM625" i="16"/>
  <c r="AM622" i="16"/>
  <c r="AM615" i="16"/>
  <c r="AM616" i="16"/>
  <c r="AM619" i="16"/>
  <c r="AM617" i="16"/>
  <c r="AM614" i="16"/>
  <c r="AM618" i="16"/>
  <c r="AM612" i="16"/>
  <c r="AM608" i="16"/>
  <c r="AM610" i="16"/>
  <c r="AQ199" i="18" s="1"/>
  <c r="AM609" i="16"/>
  <c r="AM613" i="16"/>
  <c r="AQ202" i="18" s="1"/>
  <c r="AM611" i="16"/>
  <c r="AM602" i="16"/>
  <c r="AM603" i="16"/>
  <c r="AM605" i="16"/>
  <c r="AM606" i="16"/>
  <c r="AM607" i="16"/>
  <c r="AM604" i="16"/>
  <c r="AM597" i="16"/>
  <c r="AM598" i="16"/>
  <c r="AM601" i="16"/>
  <c r="AM599" i="16"/>
  <c r="AM596" i="16"/>
  <c r="AM600" i="16"/>
  <c r="AM594" i="16"/>
  <c r="AQ195" i="18" s="1"/>
  <c r="AM590" i="16"/>
  <c r="AM592" i="16"/>
  <c r="AM591" i="16"/>
  <c r="AM595" i="16"/>
  <c r="AQ196" i="18" s="1"/>
  <c r="AM593" i="16"/>
  <c r="AM584" i="16"/>
  <c r="AN584" i="16" s="1"/>
  <c r="AM585" i="16"/>
  <c r="AM587" i="16"/>
  <c r="AN587" i="16" s="1"/>
  <c r="AM588" i="16"/>
  <c r="AN588" i="16" s="1"/>
  <c r="AM589" i="16"/>
  <c r="AM586" i="16"/>
  <c r="AM579" i="16"/>
  <c r="AN579" i="16" s="1"/>
  <c r="AM580" i="16"/>
  <c r="AN580" i="16" s="1"/>
  <c r="AM583" i="16"/>
  <c r="AM581" i="16"/>
  <c r="AM578" i="16"/>
  <c r="AN578" i="16" s="1"/>
  <c r="AM582" i="16"/>
  <c r="AN582" i="16" s="1"/>
  <c r="AM576" i="16"/>
  <c r="AM572" i="16"/>
  <c r="AM574" i="16"/>
  <c r="AM573" i="16"/>
  <c r="AM577" i="16"/>
  <c r="AM575" i="16"/>
  <c r="AQ132" i="18"/>
  <c r="AM445" i="16"/>
  <c r="AM443" i="16"/>
  <c r="AM442" i="16"/>
  <c r="AM444" i="16"/>
  <c r="AM440" i="16"/>
  <c r="AM441" i="16"/>
  <c r="AM435" i="16"/>
  <c r="AM436" i="16"/>
  <c r="AM438" i="16"/>
  <c r="AM434" i="16"/>
  <c r="AM439" i="16"/>
  <c r="AM437" i="16"/>
  <c r="AM430" i="16"/>
  <c r="AM428" i="16"/>
  <c r="AM433" i="16"/>
  <c r="AM431" i="16"/>
  <c r="AM432" i="16"/>
  <c r="AM429" i="16"/>
  <c r="AM427" i="16"/>
  <c r="AM422" i="16"/>
  <c r="AM426" i="16"/>
  <c r="AM423" i="16"/>
  <c r="AM425" i="16"/>
  <c r="AM424" i="16"/>
  <c r="AM421" i="16"/>
  <c r="AM419" i="16"/>
  <c r="AM418" i="16"/>
  <c r="AM420" i="16"/>
  <c r="AN420" i="16" s="1"/>
  <c r="AM416" i="16"/>
  <c r="AM417" i="16"/>
  <c r="AM411" i="16"/>
  <c r="AM412" i="16"/>
  <c r="AN412" i="16" s="1"/>
  <c r="AM414" i="16"/>
  <c r="AM410" i="16"/>
  <c r="AM415" i="16"/>
  <c r="AM413" i="16"/>
  <c r="AN413" i="16" s="1"/>
  <c r="AM406" i="16"/>
  <c r="AM404" i="16"/>
  <c r="AM409" i="16"/>
  <c r="AM407" i="16"/>
  <c r="AN407" i="16" s="1"/>
  <c r="AM408" i="16"/>
  <c r="AM405" i="16"/>
  <c r="AM403" i="16"/>
  <c r="AM398" i="16"/>
  <c r="AM402" i="16"/>
  <c r="AM399" i="16"/>
  <c r="AM401" i="16"/>
  <c r="AM400" i="16"/>
  <c r="AM393" i="16"/>
  <c r="AM394" i="16"/>
  <c r="AM396" i="16"/>
  <c r="AN396" i="16" s="1"/>
  <c r="AM392" i="16"/>
  <c r="AN392" i="16" s="1"/>
  <c r="AM397" i="16"/>
  <c r="AM395" i="16"/>
  <c r="AM388" i="16"/>
  <c r="AN388" i="16" s="1"/>
  <c r="AM386" i="16"/>
  <c r="AN386" i="16" s="1"/>
  <c r="AM391" i="16"/>
  <c r="AN391" i="16" s="1"/>
  <c r="AM389" i="16"/>
  <c r="AM390" i="16"/>
  <c r="AN390" i="16" s="1"/>
  <c r="AM387" i="16"/>
  <c r="AN387" i="16" s="1"/>
  <c r="AM385" i="16"/>
  <c r="AQ109" i="18" s="1"/>
  <c r="AM380" i="16"/>
  <c r="AM384" i="16"/>
  <c r="AM381" i="16"/>
  <c r="AM383" i="16"/>
  <c r="AM382" i="16"/>
  <c r="AQ106" i="18" s="1"/>
  <c r="AM379" i="16"/>
  <c r="AM377" i="16"/>
  <c r="AM376" i="16"/>
  <c r="AM378" i="16"/>
  <c r="AM374" i="16"/>
  <c r="AM375" i="16"/>
  <c r="AM370" i="16"/>
  <c r="AM372" i="16"/>
  <c r="AM368" i="16"/>
  <c r="AM373" i="16"/>
  <c r="AM371" i="16"/>
  <c r="AM364" i="16"/>
  <c r="AM362" i="16"/>
  <c r="AM367" i="16"/>
  <c r="AM365" i="16"/>
  <c r="AM366" i="16"/>
  <c r="AM363" i="16"/>
  <c r="AM361" i="16"/>
  <c r="AM356" i="16"/>
  <c r="AM360" i="16"/>
  <c r="AQ102" i="18" s="1"/>
  <c r="AM357" i="16"/>
  <c r="AM359" i="16"/>
  <c r="AQ101" i="18" s="1"/>
  <c r="AM358" i="16"/>
  <c r="AM355" i="16"/>
  <c r="AM353" i="16"/>
  <c r="AM352" i="16"/>
  <c r="AM354" i="16"/>
  <c r="AM350" i="16"/>
  <c r="AM351" i="16"/>
  <c r="AM345" i="16"/>
  <c r="AM346" i="16"/>
  <c r="AM348" i="16"/>
  <c r="AM344" i="16"/>
  <c r="AM349" i="16"/>
  <c r="AM347" i="16"/>
  <c r="AM340" i="16"/>
  <c r="AM338" i="16"/>
  <c r="AM343" i="16"/>
  <c r="AM341" i="16"/>
  <c r="AM342" i="16"/>
  <c r="AM339" i="16"/>
  <c r="AM337" i="16"/>
  <c r="AM332" i="16"/>
  <c r="AM336" i="16"/>
  <c r="AM333" i="16"/>
  <c r="AM335" i="16"/>
  <c r="AM334" i="16"/>
  <c r="AM331" i="16"/>
  <c r="AM329" i="16"/>
  <c r="AM328" i="16"/>
  <c r="AM330" i="16"/>
  <c r="AM326" i="16"/>
  <c r="AM327" i="16"/>
  <c r="AM321" i="16"/>
  <c r="AM322" i="16"/>
  <c r="AM324" i="16"/>
  <c r="AM320" i="16"/>
  <c r="AM325" i="16"/>
  <c r="AM323" i="16"/>
  <c r="AM316" i="16"/>
  <c r="AM314" i="16"/>
  <c r="AM319" i="16"/>
  <c r="AM317" i="16"/>
  <c r="AM318" i="16"/>
  <c r="AM315" i="16"/>
  <c r="AM313" i="16"/>
  <c r="AM308" i="16"/>
  <c r="AM312" i="16"/>
  <c r="AM309" i="16"/>
  <c r="AM311" i="16"/>
  <c r="AM310" i="16"/>
  <c r="AM307" i="16"/>
  <c r="AM305" i="16"/>
  <c r="AM304" i="16"/>
  <c r="AM306" i="16"/>
  <c r="AM302" i="16"/>
  <c r="AM303" i="16"/>
  <c r="AM297" i="16"/>
  <c r="AM298" i="16"/>
  <c r="AM300" i="16"/>
  <c r="AM296" i="16"/>
  <c r="AM301" i="16"/>
  <c r="AM299" i="16"/>
  <c r="AM292" i="16"/>
  <c r="AM290" i="16"/>
  <c r="AM295" i="16"/>
  <c r="AM293" i="16"/>
  <c r="AM294" i="16"/>
  <c r="AM291" i="16"/>
  <c r="AM289" i="16"/>
  <c r="AM284" i="16"/>
  <c r="AM288" i="16"/>
  <c r="AM285" i="16"/>
  <c r="AM287" i="16"/>
  <c r="AM286" i="16"/>
  <c r="AM279" i="16"/>
  <c r="AN279" i="16" s="1"/>
  <c r="AM280" i="16"/>
  <c r="AN280" i="16" s="1"/>
  <c r="AM282" i="16"/>
  <c r="AM278" i="16"/>
  <c r="AN278" i="16" s="1"/>
  <c r="AM283" i="16"/>
  <c r="AN283" i="16" s="1"/>
  <c r="AM281" i="16"/>
  <c r="AM274" i="16"/>
  <c r="AN274" i="16" s="1"/>
  <c r="AM272" i="16"/>
  <c r="AN272" i="16" s="1"/>
  <c r="AM277" i="16"/>
  <c r="AM275" i="16"/>
  <c r="AM276" i="16"/>
  <c r="AN276" i="16" s="1"/>
  <c r="AM273" i="16"/>
  <c r="AN273" i="16" s="1"/>
  <c r="AM271" i="16"/>
  <c r="AQ79" i="18" s="1"/>
  <c r="AM266" i="16"/>
  <c r="AM270" i="16"/>
  <c r="AM267" i="16"/>
  <c r="AM269" i="16"/>
  <c r="AQ77" i="18" s="1"/>
  <c r="AM268" i="16"/>
  <c r="AM261" i="16"/>
  <c r="AM262" i="16"/>
  <c r="AN262" i="16" s="1"/>
  <c r="AM264" i="16"/>
  <c r="AN264" i="16" s="1"/>
  <c r="AM260" i="16"/>
  <c r="AM265" i="16"/>
  <c r="AN265" i="16" s="1"/>
  <c r="AM263" i="16"/>
  <c r="AN263" i="16" s="1"/>
  <c r="AM256" i="16"/>
  <c r="AM254" i="16"/>
  <c r="AM259" i="16"/>
  <c r="AN259" i="16" s="1"/>
  <c r="AM257" i="16"/>
  <c r="AN257" i="16" s="1"/>
  <c r="AM258" i="16"/>
  <c r="AN258" i="16" s="1"/>
  <c r="AM255" i="16"/>
  <c r="AM253" i="16"/>
  <c r="AM248" i="16"/>
  <c r="AM252" i="16"/>
  <c r="AQ72" i="18" s="1"/>
  <c r="AM249" i="16"/>
  <c r="AM251" i="16"/>
  <c r="AM250" i="16"/>
  <c r="AM247" i="16"/>
  <c r="AM245" i="16"/>
  <c r="AM244" i="16"/>
  <c r="AN244" i="16" s="1"/>
  <c r="AM246" i="16"/>
  <c r="AN246" i="16" s="1"/>
  <c r="AM242" i="16"/>
  <c r="AM243" i="16"/>
  <c r="AM237" i="16"/>
  <c r="AN237" i="16" s="1"/>
  <c r="AM238" i="16"/>
  <c r="AN238" i="16" s="1"/>
  <c r="AM240" i="16"/>
  <c r="AM236" i="16"/>
  <c r="AM241" i="16"/>
  <c r="AN241" i="16" s="1"/>
  <c r="AM239" i="16"/>
  <c r="AN239" i="16" s="1"/>
  <c r="AM232" i="16"/>
  <c r="AM230" i="16"/>
  <c r="AM235" i="16"/>
  <c r="AN235" i="16" s="1"/>
  <c r="AM233" i="16"/>
  <c r="AN233" i="16" s="1"/>
  <c r="AM234" i="16"/>
  <c r="AN234" i="16" s="1"/>
  <c r="AM231" i="16"/>
  <c r="AM229" i="16"/>
  <c r="AM224" i="16"/>
  <c r="AM228" i="16"/>
  <c r="AQ66" i="18" s="1"/>
  <c r="AM225" i="16"/>
  <c r="AM227" i="16"/>
  <c r="AM226" i="16"/>
  <c r="AM223" i="16"/>
  <c r="AM221" i="16"/>
  <c r="AM220" i="16"/>
  <c r="AM222" i="16"/>
  <c r="AM218" i="16"/>
  <c r="AM219" i="16"/>
  <c r="AM213" i="16"/>
  <c r="AM214" i="16"/>
  <c r="AM216" i="16"/>
  <c r="AM212" i="16"/>
  <c r="AM217" i="16"/>
  <c r="AM215" i="16"/>
  <c r="AM208" i="16"/>
  <c r="AM206" i="16"/>
  <c r="AM211" i="16"/>
  <c r="AM209" i="16"/>
  <c r="AM210" i="16"/>
  <c r="AM207" i="16"/>
  <c r="AM205" i="16"/>
  <c r="AM200" i="16"/>
  <c r="AM204" i="16"/>
  <c r="AQ60" i="18" s="1"/>
  <c r="AM201" i="16"/>
  <c r="AM203" i="16"/>
  <c r="AM202" i="16"/>
  <c r="AM199" i="16"/>
  <c r="AM197" i="16"/>
  <c r="AM196" i="16"/>
  <c r="AM198" i="16"/>
  <c r="AM194" i="16"/>
  <c r="AM195" i="16"/>
  <c r="AM189" i="16"/>
  <c r="AM190" i="16"/>
  <c r="AM192" i="16"/>
  <c r="AM188" i="16"/>
  <c r="AM193" i="16"/>
  <c r="AM191" i="16"/>
  <c r="AM184" i="16"/>
  <c r="AM182" i="16"/>
  <c r="AM187" i="16"/>
  <c r="AM185" i="16"/>
  <c r="AM186" i="16"/>
  <c r="AM183" i="16"/>
  <c r="AM181" i="16"/>
  <c r="AM176" i="16"/>
  <c r="AM180" i="16"/>
  <c r="AQ54" i="18" s="1"/>
  <c r="AM177" i="16"/>
  <c r="AM179" i="16"/>
  <c r="AM178" i="16"/>
  <c r="AM171" i="16"/>
  <c r="AM172" i="16"/>
  <c r="AN172" i="16" s="1"/>
  <c r="AM174" i="16"/>
  <c r="AN174" i="16" s="1"/>
  <c r="AM170" i="16"/>
  <c r="AN170" i="16" s="1"/>
  <c r="AM175" i="16"/>
  <c r="AM173" i="16"/>
  <c r="AN173" i="16" s="1"/>
  <c r="AM166" i="16"/>
  <c r="AN166" i="16" s="1"/>
  <c r="AM164" i="16"/>
  <c r="AN164" i="16" s="1"/>
  <c r="AM169" i="16"/>
  <c r="AM167" i="16"/>
  <c r="AN167" i="16" s="1"/>
  <c r="AM168" i="16"/>
  <c r="AN168" i="16" s="1"/>
  <c r="AM165" i="16"/>
  <c r="AN165" i="16" s="1"/>
  <c r="AM163" i="16"/>
  <c r="AM158" i="16"/>
  <c r="AM162" i="16"/>
  <c r="AM159" i="16"/>
  <c r="AM161" i="16"/>
  <c r="AQ47" i="18" s="1"/>
  <c r="AM160" i="16"/>
  <c r="AM153" i="16"/>
  <c r="AN153" i="16" s="1"/>
  <c r="AM154" i="16"/>
  <c r="AN154" i="16" s="1"/>
  <c r="AM156" i="16"/>
  <c r="AN156" i="16" s="1"/>
  <c r="AM152" i="16"/>
  <c r="AN152" i="16" s="1"/>
  <c r="AM157" i="16"/>
  <c r="AN157" i="16" s="1"/>
  <c r="AM155" i="16"/>
  <c r="AM148" i="16"/>
  <c r="AM146" i="16"/>
  <c r="AN146" i="16" s="1"/>
  <c r="AM151" i="16"/>
  <c r="AN151" i="16" s="1"/>
  <c r="AM149" i="16"/>
  <c r="AN149" i="16" s="1"/>
  <c r="AM150" i="16"/>
  <c r="AM147" i="16"/>
  <c r="AN147" i="16" s="1"/>
  <c r="AM145" i="16"/>
  <c r="AM140" i="16"/>
  <c r="AM144" i="16"/>
  <c r="AQ42" i="18" s="1"/>
  <c r="AM141" i="16"/>
  <c r="AM143" i="16"/>
  <c r="AM142" i="16"/>
  <c r="AM135" i="16"/>
  <c r="AM136" i="16"/>
  <c r="AN136" i="16" s="1"/>
  <c r="AM138" i="16"/>
  <c r="AN138" i="16" s="1"/>
  <c r="AM134" i="16"/>
  <c r="AN134" i="16" s="1"/>
  <c r="AM139" i="16"/>
  <c r="AM137" i="16"/>
  <c r="AN137" i="16" s="1"/>
  <c r="AM130" i="16"/>
  <c r="AN130" i="16" s="1"/>
  <c r="AM128" i="16"/>
  <c r="AN128" i="16" s="1"/>
  <c r="AM133" i="16"/>
  <c r="AN133" i="16" s="1"/>
  <c r="AM131" i="16"/>
  <c r="AN131" i="16" s="1"/>
  <c r="AM132" i="16"/>
  <c r="AM129" i="16"/>
  <c r="AN129" i="16" s="1"/>
  <c r="AM127" i="16"/>
  <c r="AM122" i="16"/>
  <c r="AM126" i="16"/>
  <c r="AQ36" i="18" s="1"/>
  <c r="AM123" i="16"/>
  <c r="AM125" i="16"/>
  <c r="AM124" i="16"/>
  <c r="AM121" i="16"/>
  <c r="AM119" i="16"/>
  <c r="AM118" i="16"/>
  <c r="AM120" i="16"/>
  <c r="AM116" i="16"/>
  <c r="AM117" i="16"/>
  <c r="AM111" i="16"/>
  <c r="AM112" i="16"/>
  <c r="AM114" i="16"/>
  <c r="AM110" i="16"/>
  <c r="AM115" i="16"/>
  <c r="AM113" i="16"/>
  <c r="AM106" i="16"/>
  <c r="AM104" i="16"/>
  <c r="AM109" i="16"/>
  <c r="AM107" i="16"/>
  <c r="AM108" i="16"/>
  <c r="AM105" i="16"/>
  <c r="AM103" i="16"/>
  <c r="AM98" i="16"/>
  <c r="AM102" i="16"/>
  <c r="AM99" i="16"/>
  <c r="AM101" i="16"/>
  <c r="AQ29" i="18" s="1"/>
  <c r="AM100" i="16"/>
  <c r="AM97" i="16"/>
  <c r="AM95" i="16"/>
  <c r="AM94" i="16"/>
  <c r="AM96" i="16"/>
  <c r="AM92" i="16"/>
  <c r="AM93" i="16"/>
  <c r="AM87" i="16"/>
  <c r="AM88" i="16"/>
  <c r="AM90" i="16"/>
  <c r="AM86" i="16"/>
  <c r="AM91" i="16"/>
  <c r="AM89" i="16"/>
  <c r="AM82" i="16"/>
  <c r="AM80" i="16"/>
  <c r="AM85" i="16"/>
  <c r="AM83" i="16"/>
  <c r="AM84" i="16"/>
  <c r="AM81" i="16"/>
  <c r="AM79" i="16"/>
  <c r="AM74" i="16"/>
  <c r="AM78" i="16"/>
  <c r="AM75" i="16"/>
  <c r="AM77" i="16"/>
  <c r="AQ23" i="18" s="1"/>
  <c r="AM76" i="16"/>
  <c r="AM73" i="16"/>
  <c r="AM71" i="16"/>
  <c r="AM70" i="16"/>
  <c r="AM72" i="16"/>
  <c r="AM68" i="16"/>
  <c r="AM69" i="16"/>
  <c r="AM63" i="16"/>
  <c r="AM64" i="16"/>
  <c r="AM66" i="16"/>
  <c r="AM62" i="16"/>
  <c r="AM67" i="16"/>
  <c r="AM65" i="16"/>
  <c r="AM58" i="16"/>
  <c r="AM56" i="16"/>
  <c r="AM61" i="16"/>
  <c r="AM59" i="16"/>
  <c r="AM60" i="16"/>
  <c r="AM57" i="16"/>
  <c r="AM55" i="16"/>
  <c r="AM50" i="16"/>
  <c r="AM54" i="16"/>
  <c r="AM51" i="16"/>
  <c r="AM53" i="16"/>
  <c r="AQ17" i="18" s="1"/>
  <c r="AM52" i="16"/>
  <c r="AM49" i="16"/>
  <c r="AM47" i="16"/>
  <c r="AM46" i="16"/>
  <c r="AM48" i="16"/>
  <c r="AM44" i="16"/>
  <c r="AM45" i="16"/>
  <c r="AM39" i="16"/>
  <c r="AM40" i="16"/>
  <c r="AM42" i="16"/>
  <c r="AM38" i="16"/>
  <c r="AM43" i="16"/>
  <c r="AM41" i="16"/>
  <c r="AM34" i="16"/>
  <c r="AM32" i="16"/>
  <c r="AM37" i="16"/>
  <c r="AM35" i="16"/>
  <c r="AM36" i="16"/>
  <c r="AM33" i="16"/>
  <c r="AM31" i="16"/>
  <c r="AM26" i="16"/>
  <c r="AM30" i="16"/>
  <c r="AM27" i="16"/>
  <c r="AM29" i="16"/>
  <c r="AQ11" i="18" s="1"/>
  <c r="AM28" i="16"/>
  <c r="AM25" i="16"/>
  <c r="AM22" i="16"/>
  <c r="AN22" i="16" s="1"/>
  <c r="AM24" i="16"/>
  <c r="AM20" i="16"/>
  <c r="AM21" i="16"/>
  <c r="AN21" i="16" s="1"/>
  <c r="AM15" i="16"/>
  <c r="AN15" i="16" s="1"/>
  <c r="AM16" i="16"/>
  <c r="AN16" i="16" s="1"/>
  <c r="AM18" i="16"/>
  <c r="AM14" i="16"/>
  <c r="AN14" i="16" s="1"/>
  <c r="AM19" i="16"/>
  <c r="AM17" i="16"/>
  <c r="AN17" i="16" s="1"/>
  <c r="AM10" i="16"/>
  <c r="AM8" i="16"/>
  <c r="AN8" i="16" s="1"/>
  <c r="AM13" i="16"/>
  <c r="AN13" i="16" s="1"/>
  <c r="AM11" i="16"/>
  <c r="AM12" i="16"/>
  <c r="AM9" i="16"/>
  <c r="AN9" i="16" s="1"/>
  <c r="AM7" i="16"/>
  <c r="AM2" i="16"/>
  <c r="AM6" i="16"/>
  <c r="AM3" i="16"/>
  <c r="AM5" i="16"/>
  <c r="AM4" i="16"/>
  <c r="AQ4" i="18" s="1"/>
  <c r="AD5" i="16"/>
  <c r="AD3" i="16"/>
  <c r="AD6" i="16"/>
  <c r="AD2" i="16"/>
  <c r="AH2" i="18" s="1"/>
  <c r="AD7" i="16"/>
  <c r="AD9" i="16"/>
  <c r="AD12" i="16"/>
  <c r="AD11" i="16"/>
  <c r="AD13" i="16"/>
  <c r="AD8" i="16"/>
  <c r="AD10" i="16"/>
  <c r="AD17" i="16"/>
  <c r="AD19" i="16"/>
  <c r="AD14" i="16"/>
  <c r="AD18" i="16"/>
  <c r="AD16" i="16"/>
  <c r="AD15" i="16"/>
  <c r="AD21" i="16"/>
  <c r="AD20" i="16"/>
  <c r="AD24" i="16"/>
  <c r="AD22" i="16"/>
  <c r="AD25" i="16"/>
  <c r="AD28" i="16"/>
  <c r="AD29" i="16"/>
  <c r="AH11" i="18" s="1"/>
  <c r="AD27" i="16"/>
  <c r="AD30" i="16"/>
  <c r="AD26" i="16"/>
  <c r="AD31" i="16"/>
  <c r="AD33" i="16"/>
  <c r="AD36" i="16"/>
  <c r="AD35" i="16"/>
  <c r="AD37" i="16"/>
  <c r="AD32" i="16"/>
  <c r="AD34" i="16"/>
  <c r="AD41" i="16"/>
  <c r="AD43" i="16"/>
  <c r="AD38" i="16"/>
  <c r="AD42" i="16"/>
  <c r="AD40" i="16"/>
  <c r="AD39" i="16"/>
  <c r="AD45" i="16"/>
  <c r="AD44" i="16"/>
  <c r="AD48" i="16"/>
  <c r="AD46" i="16"/>
  <c r="AD47" i="16"/>
  <c r="AD49" i="16"/>
  <c r="AD52" i="16"/>
  <c r="AD53" i="16"/>
  <c r="AH17" i="18" s="1"/>
  <c r="AD51" i="16"/>
  <c r="AD54" i="16"/>
  <c r="AD50" i="16"/>
  <c r="AD55" i="16"/>
  <c r="AD57" i="16"/>
  <c r="AD60" i="16"/>
  <c r="AD59" i="16"/>
  <c r="AD61" i="16"/>
  <c r="AD56" i="16"/>
  <c r="AD58" i="16"/>
  <c r="AD65" i="16"/>
  <c r="AD67" i="16"/>
  <c r="AD62" i="16"/>
  <c r="AD66" i="16"/>
  <c r="AD64" i="16"/>
  <c r="AD63" i="16"/>
  <c r="AD69" i="16"/>
  <c r="AD68" i="16"/>
  <c r="AD72" i="16"/>
  <c r="AD70" i="16"/>
  <c r="AD71" i="16"/>
  <c r="AD73" i="16"/>
  <c r="AD76" i="16"/>
  <c r="AD77" i="16"/>
  <c r="AH23" i="18" s="1"/>
  <c r="AD75" i="16"/>
  <c r="AD78" i="16"/>
  <c r="AD74" i="16"/>
  <c r="AD79" i="16"/>
  <c r="AD81" i="16"/>
  <c r="AD84" i="16"/>
  <c r="AD83" i="16"/>
  <c r="AD85" i="16"/>
  <c r="AD80" i="16"/>
  <c r="AD82" i="16"/>
  <c r="AD89" i="16"/>
  <c r="AD91" i="16"/>
  <c r="AD86" i="16"/>
  <c r="AD90" i="16"/>
  <c r="AD88" i="16"/>
  <c r="AD87" i="16"/>
  <c r="AD93" i="16"/>
  <c r="AD92" i="16"/>
  <c r="AD96" i="16"/>
  <c r="AD94" i="16"/>
  <c r="AD95" i="16"/>
  <c r="AD97" i="16"/>
  <c r="AD100" i="16"/>
  <c r="AD101" i="16"/>
  <c r="AH29" i="18" s="1"/>
  <c r="AD99" i="16"/>
  <c r="AD102" i="16"/>
  <c r="AD98" i="16"/>
  <c r="AD103" i="16"/>
  <c r="AD105" i="16"/>
  <c r="AD108" i="16"/>
  <c r="AD107" i="16"/>
  <c r="AD109" i="16"/>
  <c r="AD104" i="16"/>
  <c r="AD106" i="16"/>
  <c r="AD113" i="16"/>
  <c r="AD115" i="16"/>
  <c r="AD110" i="16"/>
  <c r="AD114" i="16"/>
  <c r="AD112" i="16"/>
  <c r="AD111" i="16"/>
  <c r="AD117" i="16"/>
  <c r="AD116" i="16"/>
  <c r="AD120" i="16"/>
  <c r="AD118" i="16"/>
  <c r="AD119" i="16"/>
  <c r="AD121" i="16"/>
  <c r="AD124" i="16"/>
  <c r="AD125" i="16"/>
  <c r="AH35" i="18" s="1"/>
  <c r="AD123" i="16"/>
  <c r="AD126" i="16"/>
  <c r="AD122" i="16"/>
  <c r="AD127" i="16"/>
  <c r="AD129" i="16"/>
  <c r="AD132" i="16"/>
  <c r="AD131" i="16"/>
  <c r="AD133" i="16"/>
  <c r="AD128" i="16"/>
  <c r="AD130" i="16"/>
  <c r="AD137" i="16"/>
  <c r="AD139" i="16"/>
  <c r="AD134" i="16"/>
  <c r="AD138" i="16"/>
  <c r="AD136" i="16"/>
  <c r="AD135" i="16"/>
  <c r="AD142" i="16"/>
  <c r="AD143" i="16"/>
  <c r="AD141" i="16"/>
  <c r="AD144" i="16"/>
  <c r="AD140" i="16"/>
  <c r="AD145" i="16"/>
  <c r="AD147" i="16"/>
  <c r="AD150" i="16"/>
  <c r="AD149" i="16"/>
  <c r="AD151" i="16"/>
  <c r="AD146" i="16"/>
  <c r="AD148" i="16"/>
  <c r="AD155" i="16"/>
  <c r="AD157" i="16"/>
  <c r="AD152" i="16"/>
  <c r="AD156" i="16"/>
  <c r="AD154" i="16"/>
  <c r="AD153" i="16"/>
  <c r="AD160" i="16"/>
  <c r="AD161" i="16"/>
  <c r="AH47" i="18" s="1"/>
  <c r="AD159" i="16"/>
  <c r="AD162" i="16"/>
  <c r="AD158" i="16"/>
  <c r="AD163" i="16"/>
  <c r="AD165" i="16"/>
  <c r="AD168" i="16"/>
  <c r="AD167" i="16"/>
  <c r="AD169" i="16"/>
  <c r="AD164" i="16"/>
  <c r="AD166" i="16"/>
  <c r="AD173" i="16"/>
  <c r="AD175" i="16"/>
  <c r="AD170" i="16"/>
  <c r="AD174" i="16"/>
  <c r="AD172" i="16"/>
  <c r="AD171" i="16"/>
  <c r="AD178" i="16"/>
  <c r="AD179" i="16"/>
  <c r="AD177" i="16"/>
  <c r="AD180" i="16"/>
  <c r="AD176" i="16"/>
  <c r="AD181" i="16"/>
  <c r="AD183" i="16"/>
  <c r="AD186" i="16"/>
  <c r="AD185" i="16"/>
  <c r="AD187" i="16"/>
  <c r="AD182" i="16"/>
  <c r="AD184" i="16"/>
  <c r="AD191" i="16"/>
  <c r="AD193" i="16"/>
  <c r="AD188" i="16"/>
  <c r="AD192" i="16"/>
  <c r="AD190" i="16"/>
  <c r="AD189" i="16"/>
  <c r="AD195" i="16"/>
  <c r="AD194" i="16"/>
  <c r="AD198" i="16"/>
  <c r="AD196" i="16"/>
  <c r="AD197" i="16"/>
  <c r="AD199" i="16"/>
  <c r="AD202" i="16"/>
  <c r="AD203" i="16"/>
  <c r="AD201" i="16"/>
  <c r="AD204" i="16"/>
  <c r="AD200" i="16"/>
  <c r="AD205" i="16"/>
  <c r="AD207" i="16"/>
  <c r="AD210" i="16"/>
  <c r="AD209" i="16"/>
  <c r="AD211" i="16"/>
  <c r="AD206" i="16"/>
  <c r="AD208" i="16"/>
  <c r="AD215" i="16"/>
  <c r="AD217" i="16"/>
  <c r="AD212" i="16"/>
  <c r="AD216" i="16"/>
  <c r="AD214" i="16"/>
  <c r="AD213" i="16"/>
  <c r="AD219" i="16"/>
  <c r="AD218" i="16"/>
  <c r="AD222" i="16"/>
  <c r="AD220" i="16"/>
  <c r="AD221" i="16"/>
  <c r="AD223" i="16"/>
  <c r="AD226" i="16"/>
  <c r="AD227" i="16"/>
  <c r="AD225" i="16"/>
  <c r="AD228" i="16"/>
  <c r="AD224" i="16"/>
  <c r="AD229" i="16"/>
  <c r="AD231" i="16"/>
  <c r="AD234" i="16"/>
  <c r="AD233" i="16"/>
  <c r="AD235" i="16"/>
  <c r="AD230" i="16"/>
  <c r="AD232" i="16"/>
  <c r="AD239" i="16"/>
  <c r="AD241" i="16"/>
  <c r="AD236" i="16"/>
  <c r="AD240" i="16"/>
  <c r="AD238" i="16"/>
  <c r="AD237" i="16"/>
  <c r="AD243" i="16"/>
  <c r="AD242" i="16"/>
  <c r="AD246" i="16"/>
  <c r="AD244" i="16"/>
  <c r="AD245" i="16"/>
  <c r="AD247" i="16"/>
  <c r="AD250" i="16"/>
  <c r="AD251" i="16"/>
  <c r="AD249" i="16"/>
  <c r="AD252" i="16"/>
  <c r="AD248" i="16"/>
  <c r="AD253" i="16"/>
  <c r="AD255" i="16"/>
  <c r="AD258" i="16"/>
  <c r="AD257" i="16"/>
  <c r="AD259" i="16"/>
  <c r="AD254" i="16"/>
  <c r="AD256" i="16"/>
  <c r="AD263" i="16"/>
  <c r="AD265" i="16"/>
  <c r="AD260" i="16"/>
  <c r="AD264" i="16"/>
  <c r="AD262" i="16"/>
  <c r="AD261" i="16"/>
  <c r="AD268" i="16"/>
  <c r="AD269" i="16"/>
  <c r="AH77" i="18" s="1"/>
  <c r="AD267" i="16"/>
  <c r="AD270" i="16"/>
  <c r="AD266" i="16"/>
  <c r="AD271" i="16"/>
  <c r="AD273" i="16"/>
  <c r="AD276" i="16"/>
  <c r="AD275" i="16"/>
  <c r="AD277" i="16"/>
  <c r="AD272" i="16"/>
  <c r="AD274" i="16"/>
  <c r="AD281" i="16"/>
  <c r="AD283" i="16"/>
  <c r="AD278" i="16"/>
  <c r="AD282" i="16"/>
  <c r="AD280" i="16"/>
  <c r="AD279" i="16"/>
  <c r="AD286" i="16"/>
  <c r="AD287" i="16"/>
  <c r="AD285" i="16"/>
  <c r="AD288" i="16"/>
  <c r="AD284" i="16"/>
  <c r="AD289" i="16"/>
  <c r="AD291" i="16"/>
  <c r="AD294" i="16"/>
  <c r="AD293" i="16"/>
  <c r="AD295" i="16"/>
  <c r="AD290" i="16"/>
  <c r="AD292" i="16"/>
  <c r="AD299" i="16"/>
  <c r="AD301" i="16"/>
  <c r="AD296" i="16"/>
  <c r="AD300" i="16"/>
  <c r="AD298" i="16"/>
  <c r="AD297" i="16"/>
  <c r="AD303" i="16"/>
  <c r="AD302" i="16"/>
  <c r="AD306" i="16"/>
  <c r="AD304" i="16"/>
  <c r="AD305" i="16"/>
  <c r="AD307" i="16"/>
  <c r="AD310" i="16"/>
  <c r="AD311" i="16"/>
  <c r="AD309" i="16"/>
  <c r="AD312" i="16"/>
  <c r="AD308" i="16"/>
  <c r="AD313" i="16"/>
  <c r="AD315" i="16"/>
  <c r="AD318" i="16"/>
  <c r="AD317" i="16"/>
  <c r="AD319" i="16"/>
  <c r="AD314" i="16"/>
  <c r="AD316" i="16"/>
  <c r="AD323" i="16"/>
  <c r="AD325" i="16"/>
  <c r="AD320" i="16"/>
  <c r="AD324" i="16"/>
  <c r="AD322" i="16"/>
  <c r="AD321" i="16"/>
  <c r="AD327" i="16"/>
  <c r="AD326" i="16"/>
  <c r="AD330" i="16"/>
  <c r="AD328" i="16"/>
  <c r="AD329" i="16"/>
  <c r="AD331" i="16"/>
  <c r="AD334" i="16"/>
  <c r="AD335" i="16"/>
  <c r="AD333" i="16"/>
  <c r="AD336" i="16"/>
  <c r="AD332" i="16"/>
  <c r="AD337" i="16"/>
  <c r="AD339" i="16"/>
  <c r="AD342" i="16"/>
  <c r="AD341" i="16"/>
  <c r="AD343" i="16"/>
  <c r="AD338" i="16"/>
  <c r="AD340" i="16"/>
  <c r="AD347" i="16"/>
  <c r="AD349" i="16"/>
  <c r="AD344" i="16"/>
  <c r="AD348" i="16"/>
  <c r="AD346" i="16"/>
  <c r="AD345" i="16"/>
  <c r="AD351" i="16"/>
  <c r="AD350" i="16"/>
  <c r="AD354" i="16"/>
  <c r="AD352" i="16"/>
  <c r="AD353" i="16"/>
  <c r="AD355" i="16"/>
  <c r="AD358" i="16"/>
  <c r="AD359" i="16"/>
  <c r="AD357" i="16"/>
  <c r="AD360" i="16"/>
  <c r="AD356" i="16"/>
  <c r="AD361" i="16"/>
  <c r="AD363" i="16"/>
  <c r="AD366" i="16"/>
  <c r="AD365" i="16"/>
  <c r="AD367" i="16"/>
  <c r="AD362" i="16"/>
  <c r="AD364" i="16"/>
  <c r="AD371" i="16"/>
  <c r="AD373" i="16"/>
  <c r="AD368" i="16"/>
  <c r="AD372" i="16"/>
  <c r="AD370" i="16"/>
  <c r="AD375" i="16"/>
  <c r="AD374" i="16"/>
  <c r="AD378" i="16"/>
  <c r="AD376" i="16"/>
  <c r="AD377" i="16"/>
  <c r="AD379" i="16"/>
  <c r="AD382" i="16"/>
  <c r="AD383" i="16"/>
  <c r="AD381" i="16"/>
  <c r="AD384" i="16"/>
  <c r="AD380" i="16"/>
  <c r="AH104" i="18" s="1"/>
  <c r="AD385" i="16"/>
  <c r="AD387" i="16"/>
  <c r="AD390" i="16"/>
  <c r="AD389" i="16"/>
  <c r="AD391" i="16"/>
  <c r="AD386" i="16"/>
  <c r="AD388" i="16"/>
  <c r="AD395" i="16"/>
  <c r="AD397" i="16"/>
  <c r="AD392" i="16"/>
  <c r="AD396" i="16"/>
  <c r="AD394" i="16"/>
  <c r="AD393" i="16"/>
  <c r="AD472" i="16"/>
  <c r="AO472" i="16" s="1"/>
  <c r="AD473" i="16"/>
  <c r="AO473" i="16" s="1"/>
  <c r="AD471" i="16"/>
  <c r="AO471" i="16" s="1"/>
  <c r="AD474" i="16"/>
  <c r="AO474" i="16" s="1"/>
  <c r="AD470" i="16"/>
  <c r="AO470" i="16" s="1"/>
  <c r="AD475" i="16"/>
  <c r="AO475" i="16" s="1"/>
  <c r="AD477" i="16"/>
  <c r="AO477" i="16" s="1"/>
  <c r="AD480" i="16"/>
  <c r="AO480" i="16" s="1"/>
  <c r="AD479" i="16"/>
  <c r="AO479" i="16" s="1"/>
  <c r="AD481" i="16"/>
  <c r="AO481" i="16" s="1"/>
  <c r="AD476" i="16"/>
  <c r="AO476" i="16" s="1"/>
  <c r="AD478" i="16"/>
  <c r="AO478" i="16" s="1"/>
  <c r="AD485" i="16"/>
  <c r="AO485" i="16" s="1"/>
  <c r="AD487" i="16"/>
  <c r="AO487" i="16" s="1"/>
  <c r="AD482" i="16"/>
  <c r="AO482" i="16" s="1"/>
  <c r="AD486" i="16"/>
  <c r="AO486" i="16" s="1"/>
  <c r="AD484" i="16"/>
  <c r="AO484" i="16" s="1"/>
  <c r="AD483" i="16"/>
  <c r="AO483" i="16" s="1"/>
  <c r="AD490" i="16"/>
  <c r="AO490" i="16" s="1"/>
  <c r="AD491" i="16"/>
  <c r="AO491" i="16" s="1"/>
  <c r="AD489" i="16"/>
  <c r="AO489" i="16" s="1"/>
  <c r="AD492" i="16"/>
  <c r="AO492" i="16" s="1"/>
  <c r="AD488" i="16"/>
  <c r="AD493" i="16"/>
  <c r="AO493" i="16" s="1"/>
  <c r="AD495" i="16"/>
  <c r="AO495" i="16" s="1"/>
  <c r="AD498" i="16"/>
  <c r="AO498" i="16" s="1"/>
  <c r="AD497" i="16"/>
  <c r="AO497" i="16" s="1"/>
  <c r="AD499" i="16"/>
  <c r="AO499" i="16" s="1"/>
  <c r="AD494" i="16"/>
  <c r="AO494" i="16" s="1"/>
  <c r="AD496" i="16"/>
  <c r="AO496" i="16" s="1"/>
  <c r="AD503" i="16"/>
  <c r="AO503" i="16" s="1"/>
  <c r="AD505" i="16"/>
  <c r="AO505" i="16" s="1"/>
  <c r="AD500" i="16"/>
  <c r="AO500" i="16" s="1"/>
  <c r="AD504" i="16"/>
  <c r="AO504" i="16" s="1"/>
  <c r="AD502" i="16"/>
  <c r="AO502" i="16" s="1"/>
  <c r="AD501" i="16"/>
  <c r="AO501" i="16" s="1"/>
  <c r="AD508" i="16"/>
  <c r="AO508" i="16" s="1"/>
  <c r="AD509" i="16"/>
  <c r="AO509" i="16" s="1"/>
  <c r="AD507" i="16"/>
  <c r="AO507" i="16" s="1"/>
  <c r="AD510" i="16"/>
  <c r="AO510" i="16" s="1"/>
  <c r="AD506" i="16"/>
  <c r="AO506" i="16" s="1"/>
  <c r="AD511" i="16"/>
  <c r="AD513" i="16"/>
  <c r="AO513" i="16" s="1"/>
  <c r="AD516" i="16"/>
  <c r="AO516" i="16" s="1"/>
  <c r="AD515" i="16"/>
  <c r="AO515" i="16" s="1"/>
  <c r="AD517" i="16"/>
  <c r="AO517" i="16" s="1"/>
  <c r="AD512" i="16"/>
  <c r="AO512" i="16" s="1"/>
  <c r="AD514" i="16"/>
  <c r="AO514" i="16" s="1"/>
  <c r="AD521" i="16"/>
  <c r="AO521" i="16" s="1"/>
  <c r="AD523" i="16"/>
  <c r="AO523" i="16" s="1"/>
  <c r="AD518" i="16"/>
  <c r="AO518" i="16" s="1"/>
  <c r="AD522" i="16"/>
  <c r="AO522" i="16" s="1"/>
  <c r="AD520" i="16"/>
  <c r="AO520" i="16" s="1"/>
  <c r="AD519" i="16"/>
  <c r="AO519" i="16" s="1"/>
  <c r="AD575" i="16"/>
  <c r="AD577" i="16"/>
  <c r="AD573" i="16"/>
  <c r="AD574" i="16"/>
  <c r="AD572" i="16"/>
  <c r="AD576" i="16"/>
  <c r="AD582" i="16"/>
  <c r="AD578" i="16"/>
  <c r="AD581" i="16"/>
  <c r="AD583" i="16"/>
  <c r="AD580" i="16"/>
  <c r="AD579" i="16"/>
  <c r="AD586" i="16"/>
  <c r="AD589" i="16"/>
  <c r="AD588" i="16"/>
  <c r="AD587" i="16"/>
  <c r="AD585" i="16"/>
  <c r="AD584" i="16"/>
  <c r="AD593" i="16"/>
  <c r="AD595" i="16"/>
  <c r="AD591" i="16"/>
  <c r="AH192" i="18" s="1"/>
  <c r="AD592" i="16"/>
  <c r="AD590" i="16"/>
  <c r="AH191" i="18" s="1"/>
  <c r="AD594" i="16"/>
  <c r="AD600" i="16"/>
  <c r="AD596" i="16"/>
  <c r="AD599" i="16"/>
  <c r="AD601" i="16"/>
  <c r="AD598" i="16"/>
  <c r="AD597" i="16"/>
  <c r="AD604" i="16"/>
  <c r="AD607" i="16"/>
  <c r="AD606" i="16"/>
  <c r="AD605" i="16"/>
  <c r="AD603" i="16"/>
  <c r="AD602" i="16"/>
  <c r="AD611" i="16"/>
  <c r="AD613" i="16"/>
  <c r="AD609" i="16"/>
  <c r="AD610" i="16"/>
  <c r="AD608" i="16"/>
  <c r="AH197" i="18" s="1"/>
  <c r="AD612" i="16"/>
  <c r="AD618" i="16"/>
  <c r="AD614" i="16"/>
  <c r="AD617" i="16"/>
  <c r="AD619" i="16"/>
  <c r="AD616" i="16"/>
  <c r="AD615" i="16"/>
  <c r="AD622" i="16"/>
  <c r="AD625" i="16"/>
  <c r="AD624" i="16"/>
  <c r="AD623" i="16"/>
  <c r="AD621" i="16"/>
  <c r="AD620" i="16"/>
  <c r="AD629" i="16"/>
  <c r="AD631" i="16"/>
  <c r="AD627" i="16"/>
  <c r="AD628" i="16"/>
  <c r="AD626" i="16"/>
  <c r="AD630" i="16"/>
  <c r="AD632" i="16"/>
  <c r="AD634" i="16"/>
  <c r="AD633" i="16"/>
  <c r="AD647" i="16"/>
  <c r="AD649" i="16"/>
  <c r="AH214" i="18" s="1"/>
  <c r="AD648" i="16"/>
  <c r="AD654" i="16"/>
  <c r="AD650" i="16"/>
  <c r="AD653" i="16"/>
  <c r="AD655" i="16"/>
  <c r="AD652" i="16"/>
  <c r="AD651" i="16"/>
  <c r="AD658" i="16"/>
  <c r="AD661" i="16"/>
  <c r="AD660" i="16"/>
  <c r="AD659" i="16"/>
  <c r="AD657" i="16"/>
  <c r="AD656" i="16"/>
  <c r="AD665" i="16"/>
  <c r="AD667" i="16"/>
  <c r="AD663" i="16"/>
  <c r="AH216" i="18" s="1"/>
  <c r="AD664" i="16"/>
  <c r="AD662" i="16"/>
  <c r="AH215" i="18" s="1"/>
  <c r="AD666" i="16"/>
  <c r="AD672" i="16"/>
  <c r="AD668" i="16"/>
  <c r="AD671" i="16"/>
  <c r="AD673" i="16"/>
  <c r="AD670" i="16"/>
  <c r="AD669" i="16"/>
  <c r="AD676" i="16"/>
  <c r="AD679" i="16"/>
  <c r="AD678" i="16"/>
  <c r="AD677" i="16"/>
  <c r="AD675" i="16"/>
  <c r="AD674" i="16"/>
  <c r="AD683" i="16"/>
  <c r="AD685" i="16"/>
  <c r="AD681" i="16"/>
  <c r="AD682" i="16"/>
  <c r="AD680" i="16"/>
  <c r="AH221" i="18" s="1"/>
  <c r="AD684" i="16"/>
  <c r="AD690" i="16"/>
  <c r="AD686" i="16"/>
  <c r="AD689" i="16"/>
  <c r="AD691" i="16"/>
  <c r="AD688" i="16"/>
  <c r="AD687" i="16"/>
  <c r="AD694" i="16"/>
  <c r="AD697" i="16"/>
  <c r="AD696" i="16"/>
  <c r="AD695" i="16"/>
  <c r="AD693" i="16"/>
  <c r="AD692" i="16"/>
  <c r="AD701" i="16"/>
  <c r="AD703" i="16"/>
  <c r="AD699" i="16"/>
  <c r="AH228" i="18" s="1"/>
  <c r="AD700" i="16"/>
  <c r="AD698" i="16"/>
  <c r="AH227" i="18" s="1"/>
  <c r="AD702" i="16"/>
  <c r="AD708" i="16"/>
  <c r="AD704" i="16"/>
  <c r="AD707" i="16"/>
  <c r="AD709" i="16"/>
  <c r="AD706" i="16"/>
  <c r="AD705" i="16"/>
  <c r="AD712" i="16"/>
  <c r="AD715" i="16"/>
  <c r="AD714" i="16"/>
  <c r="AD713" i="16"/>
  <c r="AD711" i="16"/>
  <c r="AD710" i="16"/>
  <c r="AD719" i="16"/>
  <c r="AD721" i="16"/>
  <c r="AD717" i="16"/>
  <c r="AD718" i="16"/>
  <c r="AD716" i="16"/>
  <c r="AH233" i="18" s="1"/>
  <c r="AD720" i="16"/>
  <c r="AD726" i="16"/>
  <c r="AD722" i="16"/>
  <c r="AD725" i="16"/>
  <c r="AD727" i="16"/>
  <c r="AD724" i="16"/>
  <c r="AD723" i="16"/>
  <c r="AD730" i="16"/>
  <c r="AD733" i="16"/>
  <c r="AD732" i="16"/>
  <c r="AD731" i="16"/>
  <c r="AD729" i="16"/>
  <c r="AD728" i="16"/>
  <c r="AD737" i="16"/>
  <c r="AD739" i="16"/>
  <c r="AD735" i="16"/>
  <c r="AH240" i="18" s="1"/>
  <c r="AD736" i="16"/>
  <c r="AD734" i="16"/>
  <c r="AH239" i="18" s="1"/>
  <c r="AD738" i="16"/>
  <c r="AD744" i="16"/>
  <c r="AD740" i="16"/>
  <c r="AD743" i="16"/>
  <c r="AD745" i="16"/>
  <c r="AD742" i="16"/>
  <c r="AD741" i="16"/>
  <c r="AD748" i="16"/>
  <c r="AD751" i="16"/>
  <c r="AD750" i="16"/>
  <c r="AD749" i="16"/>
  <c r="AD747" i="16"/>
  <c r="AD746" i="16"/>
  <c r="AD755" i="16"/>
  <c r="AD757" i="16"/>
  <c r="AD753" i="16"/>
  <c r="AD754" i="16"/>
  <c r="AD752" i="16"/>
  <c r="AH245" i="18" s="1"/>
  <c r="AD756" i="16"/>
  <c r="AD762" i="16"/>
  <c r="AD758" i="16"/>
  <c r="AD761" i="16"/>
  <c r="AD763" i="16"/>
  <c r="AD760" i="16"/>
  <c r="AD759" i="16"/>
  <c r="AD766" i="16"/>
  <c r="AD769" i="16"/>
  <c r="AD768" i="16"/>
  <c r="AD767" i="16"/>
  <c r="AD765" i="16"/>
  <c r="AD764" i="16"/>
  <c r="AD773" i="16"/>
  <c r="AD775" i="16"/>
  <c r="AD771" i="16"/>
  <c r="AH252" i="18" s="1"/>
  <c r="AD772" i="16"/>
  <c r="AD770" i="16"/>
  <c r="AH251" i="18" s="1"/>
  <c r="AD774" i="16"/>
  <c r="AD780" i="16"/>
  <c r="AD776" i="16"/>
  <c r="AD779" i="16"/>
  <c r="AD781" i="16"/>
  <c r="AD778" i="16"/>
  <c r="AD777" i="16"/>
  <c r="AD784" i="16"/>
  <c r="AD787" i="16"/>
  <c r="AD786" i="16"/>
  <c r="AD785" i="16"/>
  <c r="AD783" i="16"/>
  <c r="AD782" i="16"/>
  <c r="AD4" i="16"/>
  <c r="AH4" i="18" s="1"/>
  <c r="N782" i="16"/>
  <c r="N783" i="16"/>
  <c r="N785" i="16"/>
  <c r="N786" i="16"/>
  <c r="N787" i="16"/>
  <c r="N784" i="16"/>
  <c r="N777" i="16"/>
  <c r="N778" i="16"/>
  <c r="N781" i="16"/>
  <c r="N779" i="16"/>
  <c r="N776" i="16"/>
  <c r="N780" i="16"/>
  <c r="N774" i="16"/>
  <c r="N770" i="16"/>
  <c r="N772" i="16"/>
  <c r="N771" i="16"/>
  <c r="N775" i="16"/>
  <c r="N773" i="16"/>
  <c r="R254" i="18" s="1"/>
  <c r="N764" i="16"/>
  <c r="N765" i="16"/>
  <c r="N767" i="16"/>
  <c r="N768" i="16"/>
  <c r="N769" i="16"/>
  <c r="N766" i="16"/>
  <c r="N759" i="16"/>
  <c r="N760" i="16"/>
  <c r="N763" i="16"/>
  <c r="N761" i="16"/>
  <c r="N758" i="16"/>
  <c r="N762" i="16"/>
  <c r="N756" i="16"/>
  <c r="N752" i="16"/>
  <c r="N754" i="16"/>
  <c r="N753" i="16"/>
  <c r="N757" i="16"/>
  <c r="R250" i="18" s="1"/>
  <c r="N755" i="16"/>
  <c r="N746" i="16"/>
  <c r="N747" i="16"/>
  <c r="N749" i="16"/>
  <c r="N750" i="16"/>
  <c r="N751" i="16"/>
  <c r="N748" i="16"/>
  <c r="N741" i="16"/>
  <c r="N742" i="16"/>
  <c r="N745" i="16"/>
  <c r="N743" i="16"/>
  <c r="N740" i="16"/>
  <c r="N744" i="16"/>
  <c r="N738" i="16"/>
  <c r="N734" i="16"/>
  <c r="N736" i="16"/>
  <c r="N735" i="16"/>
  <c r="N739" i="16"/>
  <c r="R244" i="18" s="1"/>
  <c r="N737" i="16"/>
  <c r="N728" i="16"/>
  <c r="N729" i="16"/>
  <c r="N731" i="16"/>
  <c r="N732" i="16"/>
  <c r="N733" i="16"/>
  <c r="N730" i="16"/>
  <c r="N723" i="16"/>
  <c r="N724" i="16"/>
  <c r="N727" i="16"/>
  <c r="N725" i="16"/>
  <c r="N722" i="16"/>
  <c r="N726" i="16"/>
  <c r="N720" i="16"/>
  <c r="N716" i="16"/>
  <c r="N718" i="16"/>
  <c r="N717" i="16"/>
  <c r="N721" i="16"/>
  <c r="R238" i="18" s="1"/>
  <c r="N719" i="16"/>
  <c r="N710" i="16"/>
  <c r="N711" i="16"/>
  <c r="N713" i="16"/>
  <c r="N714" i="16"/>
  <c r="N715" i="16"/>
  <c r="N712" i="16"/>
  <c r="N705" i="16"/>
  <c r="N706" i="16"/>
  <c r="N709" i="16"/>
  <c r="N707" i="16"/>
  <c r="N704" i="16"/>
  <c r="N708" i="16"/>
  <c r="N702" i="16"/>
  <c r="N698" i="16"/>
  <c r="N700" i="16"/>
  <c r="N699" i="16"/>
  <c r="N703" i="16"/>
  <c r="R232" i="18" s="1"/>
  <c r="N701" i="16"/>
  <c r="N692" i="16"/>
  <c r="N693" i="16"/>
  <c r="N695" i="16"/>
  <c r="N696" i="16"/>
  <c r="N697" i="16"/>
  <c r="N694" i="16"/>
  <c r="N687" i="16"/>
  <c r="N688" i="16"/>
  <c r="N691" i="16"/>
  <c r="N689" i="16"/>
  <c r="N686" i="16"/>
  <c r="N690" i="16"/>
  <c r="N684" i="16"/>
  <c r="N680" i="16"/>
  <c r="N682" i="16"/>
  <c r="N681" i="16"/>
  <c r="N685" i="16"/>
  <c r="R226" i="18" s="1"/>
  <c r="N683" i="16"/>
  <c r="N674" i="16"/>
  <c r="N675" i="16"/>
  <c r="N677" i="16"/>
  <c r="N678" i="16"/>
  <c r="N679" i="16"/>
  <c r="N676" i="16"/>
  <c r="N669" i="16"/>
  <c r="N670" i="16"/>
  <c r="N673" i="16"/>
  <c r="N671" i="16"/>
  <c r="N668" i="16"/>
  <c r="N672" i="16"/>
  <c r="N666" i="16"/>
  <c r="N662" i="16"/>
  <c r="N664" i="16"/>
  <c r="N663" i="16"/>
  <c r="N667" i="16"/>
  <c r="R220" i="18" s="1"/>
  <c r="N665" i="16"/>
  <c r="N656" i="16"/>
  <c r="N657" i="16"/>
  <c r="N659" i="16"/>
  <c r="N660" i="16"/>
  <c r="N661" i="16"/>
  <c r="N658" i="16"/>
  <c r="N655" i="16"/>
  <c r="N653" i="16"/>
  <c r="N654" i="16"/>
  <c r="N630" i="16"/>
  <c r="N626" i="16"/>
  <c r="N628" i="16"/>
  <c r="N627" i="16"/>
  <c r="N631" i="16"/>
  <c r="N629" i="16"/>
  <c r="N620" i="16"/>
  <c r="N621" i="16"/>
  <c r="N623" i="16"/>
  <c r="N624" i="16"/>
  <c r="N625" i="16"/>
  <c r="N622" i="16"/>
  <c r="N615" i="16"/>
  <c r="N616" i="16"/>
  <c r="N619" i="16"/>
  <c r="N617" i="16"/>
  <c r="N614" i="16"/>
  <c r="N618" i="16"/>
  <c r="N612" i="16"/>
  <c r="N608" i="16"/>
  <c r="N610" i="16"/>
  <c r="N609" i="16"/>
  <c r="N613" i="16"/>
  <c r="R202" i="18" s="1"/>
  <c r="N611" i="16"/>
  <c r="N602" i="16"/>
  <c r="N603" i="16"/>
  <c r="N605" i="16"/>
  <c r="N606" i="16"/>
  <c r="N607" i="16"/>
  <c r="N604" i="16"/>
  <c r="N597" i="16"/>
  <c r="N598" i="16"/>
  <c r="N601" i="16"/>
  <c r="N599" i="16"/>
  <c r="N596" i="16"/>
  <c r="N600" i="16"/>
  <c r="N594" i="16"/>
  <c r="R195" i="18" s="1"/>
  <c r="N590" i="16"/>
  <c r="N592" i="16"/>
  <c r="N591" i="16"/>
  <c r="N595" i="16"/>
  <c r="R196" i="18" s="1"/>
  <c r="N593" i="16"/>
  <c r="N584" i="16"/>
  <c r="N585" i="16"/>
  <c r="N587" i="16"/>
  <c r="N588" i="16"/>
  <c r="N589" i="16"/>
  <c r="N586" i="16"/>
  <c r="N579" i="16"/>
  <c r="N580" i="16"/>
  <c r="N583" i="16"/>
  <c r="N581" i="16"/>
  <c r="N578" i="16"/>
  <c r="N582" i="16"/>
  <c r="N576" i="16"/>
  <c r="N572" i="16"/>
  <c r="N574" i="16"/>
  <c r="N573" i="16"/>
  <c r="N577" i="16"/>
  <c r="R190" i="18" s="1"/>
  <c r="N575" i="16"/>
  <c r="R140" i="18"/>
  <c r="R144" i="18"/>
  <c r="R139" i="18"/>
  <c r="R138" i="18"/>
  <c r="R137" i="18"/>
  <c r="R133" i="18"/>
  <c r="R128" i="18"/>
  <c r="R132" i="18"/>
  <c r="N445" i="16"/>
  <c r="N443" i="16"/>
  <c r="N442" i="16"/>
  <c r="N444" i="16"/>
  <c r="N440" i="16"/>
  <c r="N441" i="16"/>
  <c r="N435" i="16"/>
  <c r="N436" i="16"/>
  <c r="N438" i="16"/>
  <c r="N434" i="16"/>
  <c r="N439" i="16"/>
  <c r="N437" i="16"/>
  <c r="N430" i="16"/>
  <c r="N428" i="16"/>
  <c r="N433" i="16"/>
  <c r="N431" i="16"/>
  <c r="N432" i="16"/>
  <c r="N429" i="16"/>
  <c r="N427" i="16"/>
  <c r="N422" i="16"/>
  <c r="N426" i="16"/>
  <c r="N423" i="16"/>
  <c r="N425" i="16"/>
  <c r="N424" i="16"/>
  <c r="N421" i="16"/>
  <c r="N419" i="16"/>
  <c r="N418" i="16"/>
  <c r="N420" i="16"/>
  <c r="N416" i="16"/>
  <c r="N417" i="16"/>
  <c r="N411" i="16"/>
  <c r="N412" i="16"/>
  <c r="N414" i="16"/>
  <c r="N410" i="16"/>
  <c r="N415" i="16"/>
  <c r="N413" i="16"/>
  <c r="N406" i="16"/>
  <c r="N404" i="16"/>
  <c r="N409" i="16"/>
  <c r="N407" i="16"/>
  <c r="N408" i="16"/>
  <c r="N405" i="16"/>
  <c r="N403" i="16"/>
  <c r="N398" i="16"/>
  <c r="N402" i="16"/>
  <c r="N399" i="16"/>
  <c r="N401" i="16"/>
  <c r="N400" i="16"/>
  <c r="N393" i="16"/>
  <c r="N394" i="16"/>
  <c r="N396" i="16"/>
  <c r="N392" i="16"/>
  <c r="N397" i="16"/>
  <c r="N395" i="16"/>
  <c r="N388" i="16"/>
  <c r="N386" i="16"/>
  <c r="N391" i="16"/>
  <c r="N389" i="16"/>
  <c r="N390" i="16"/>
  <c r="N387" i="16"/>
  <c r="N385" i="16"/>
  <c r="R109" i="18" s="1"/>
  <c r="N380" i="16"/>
  <c r="N384" i="16"/>
  <c r="R108" i="18" s="1"/>
  <c r="N381" i="16"/>
  <c r="N383" i="16"/>
  <c r="N382" i="16"/>
  <c r="N379" i="16"/>
  <c r="N377" i="16"/>
  <c r="N376" i="16"/>
  <c r="N378" i="16"/>
  <c r="N374" i="16"/>
  <c r="N375" i="16"/>
  <c r="N369" i="16"/>
  <c r="N370" i="16"/>
  <c r="N372" i="16"/>
  <c r="N368" i="16"/>
  <c r="N373" i="16"/>
  <c r="N371" i="16"/>
  <c r="N364" i="16"/>
  <c r="N362" i="16"/>
  <c r="N367" i="16"/>
  <c r="N365" i="16"/>
  <c r="N366" i="16"/>
  <c r="N363" i="16"/>
  <c r="N361" i="16"/>
  <c r="N356" i="16"/>
  <c r="N360" i="16"/>
  <c r="N357" i="16"/>
  <c r="N359" i="16"/>
  <c r="N358" i="16"/>
  <c r="N355" i="16"/>
  <c r="N353" i="16"/>
  <c r="N352" i="16"/>
  <c r="N354" i="16"/>
  <c r="N350" i="16"/>
  <c r="N351" i="16"/>
  <c r="N345" i="16"/>
  <c r="N346" i="16"/>
  <c r="N348" i="16"/>
  <c r="N344" i="16"/>
  <c r="N349" i="16"/>
  <c r="N347" i="16"/>
  <c r="N340" i="16"/>
  <c r="N338" i="16"/>
  <c r="N343" i="16"/>
  <c r="N341" i="16"/>
  <c r="N342" i="16"/>
  <c r="N339" i="16"/>
  <c r="N337" i="16"/>
  <c r="N332" i="16"/>
  <c r="N336" i="16"/>
  <c r="N333" i="16"/>
  <c r="N335" i="16"/>
  <c r="N334" i="16"/>
  <c r="N331" i="16"/>
  <c r="N329" i="16"/>
  <c r="N328" i="16"/>
  <c r="N330" i="16"/>
  <c r="N326" i="16"/>
  <c r="N327" i="16"/>
  <c r="N321" i="16"/>
  <c r="N322" i="16"/>
  <c r="N324" i="16"/>
  <c r="N320" i="16"/>
  <c r="N325" i="16"/>
  <c r="N323" i="16"/>
  <c r="N316" i="16"/>
  <c r="N314" i="16"/>
  <c r="N319" i="16"/>
  <c r="N317" i="16"/>
  <c r="N318" i="16"/>
  <c r="N315" i="16"/>
  <c r="N313" i="16"/>
  <c r="N308" i="16"/>
  <c r="N312" i="16"/>
  <c r="N309" i="16"/>
  <c r="N311" i="16"/>
  <c r="N310" i="16"/>
  <c r="N307" i="16"/>
  <c r="N305" i="16"/>
  <c r="N304" i="16"/>
  <c r="N306" i="16"/>
  <c r="N302" i="16"/>
  <c r="N303" i="16"/>
  <c r="N297" i="16"/>
  <c r="N298" i="16"/>
  <c r="N300" i="16"/>
  <c r="N296" i="16"/>
  <c r="N301" i="16"/>
  <c r="N299" i="16"/>
  <c r="N292" i="16"/>
  <c r="N290" i="16"/>
  <c r="N295" i="16"/>
  <c r="N293" i="16"/>
  <c r="N294" i="16"/>
  <c r="N291" i="16"/>
  <c r="N289" i="16"/>
  <c r="N284" i="16"/>
  <c r="N288" i="16"/>
  <c r="N285" i="16"/>
  <c r="N287" i="16"/>
  <c r="N286" i="16"/>
  <c r="N279" i="16"/>
  <c r="N280" i="16"/>
  <c r="N282" i="16"/>
  <c r="N278" i="16"/>
  <c r="N283" i="16"/>
  <c r="N281" i="16"/>
  <c r="N274" i="16"/>
  <c r="N272" i="16"/>
  <c r="N277" i="16"/>
  <c r="N275" i="16"/>
  <c r="N276" i="16"/>
  <c r="N273" i="16"/>
  <c r="N271" i="16"/>
  <c r="R79" i="18" s="1"/>
  <c r="N266" i="16"/>
  <c r="N270" i="16"/>
  <c r="R78" i="18" s="1"/>
  <c r="N267" i="16"/>
  <c r="N269" i="16"/>
  <c r="N268" i="16"/>
  <c r="N261" i="16"/>
  <c r="N262" i="16"/>
  <c r="N264" i="16"/>
  <c r="N260" i="16"/>
  <c r="N265" i="16"/>
  <c r="N263" i="16"/>
  <c r="N256" i="16"/>
  <c r="N254" i="16"/>
  <c r="N259" i="16"/>
  <c r="N257" i="16"/>
  <c r="N258" i="16"/>
  <c r="N255" i="16"/>
  <c r="N253" i="16"/>
  <c r="R73" i="18" s="1"/>
  <c r="N248" i="16"/>
  <c r="N252" i="16"/>
  <c r="R72" i="18" s="1"/>
  <c r="N249" i="16"/>
  <c r="N251" i="16"/>
  <c r="N250" i="16"/>
  <c r="N247" i="16"/>
  <c r="N245" i="16"/>
  <c r="N244" i="16"/>
  <c r="N246" i="16"/>
  <c r="N242" i="16"/>
  <c r="N243" i="16"/>
  <c r="N237" i="16"/>
  <c r="N238" i="16"/>
  <c r="N240" i="16"/>
  <c r="N236" i="16"/>
  <c r="N241" i="16"/>
  <c r="N239" i="16"/>
  <c r="N232" i="16"/>
  <c r="N230" i="16"/>
  <c r="N235" i="16"/>
  <c r="N233" i="16"/>
  <c r="N234" i="16"/>
  <c r="N231" i="16"/>
  <c r="N229" i="16"/>
  <c r="N224" i="16"/>
  <c r="N228" i="16"/>
  <c r="N225" i="16"/>
  <c r="N227" i="16"/>
  <c r="N226" i="16"/>
  <c r="N223" i="16"/>
  <c r="N221" i="16"/>
  <c r="N220" i="16"/>
  <c r="N222" i="16"/>
  <c r="N218" i="16"/>
  <c r="N219" i="16"/>
  <c r="N213" i="16"/>
  <c r="N214" i="16"/>
  <c r="N216" i="16"/>
  <c r="N212" i="16"/>
  <c r="N217" i="16"/>
  <c r="N215" i="16"/>
  <c r="N208" i="16"/>
  <c r="N206" i="16"/>
  <c r="N211" i="16"/>
  <c r="N209" i="16"/>
  <c r="N210" i="16"/>
  <c r="N207" i="16"/>
  <c r="N205" i="16"/>
  <c r="N200" i="16"/>
  <c r="N204" i="16"/>
  <c r="N201" i="16"/>
  <c r="N203" i="16"/>
  <c r="N202" i="16"/>
  <c r="N199" i="16"/>
  <c r="N197" i="16"/>
  <c r="N196" i="16"/>
  <c r="N198" i="16"/>
  <c r="N194" i="16"/>
  <c r="N195" i="16"/>
  <c r="N189" i="16"/>
  <c r="N190" i="16"/>
  <c r="N192" i="16"/>
  <c r="N188" i="16"/>
  <c r="N193" i="16"/>
  <c r="N191" i="16"/>
  <c r="N184" i="16"/>
  <c r="N182" i="16"/>
  <c r="N187" i="16"/>
  <c r="N185" i="16"/>
  <c r="N186" i="16"/>
  <c r="N183" i="16"/>
  <c r="N181" i="16"/>
  <c r="N176" i="16"/>
  <c r="N180" i="16"/>
  <c r="N177" i="16"/>
  <c r="N179" i="16"/>
  <c r="N178" i="16"/>
  <c r="N171" i="16"/>
  <c r="N172" i="16"/>
  <c r="N174" i="16"/>
  <c r="N170" i="16"/>
  <c r="N175" i="16"/>
  <c r="N173" i="16"/>
  <c r="N166" i="16"/>
  <c r="N164" i="16"/>
  <c r="N169" i="16"/>
  <c r="N167" i="16"/>
  <c r="N168" i="16"/>
  <c r="N165" i="16"/>
  <c r="N163" i="16"/>
  <c r="R49" i="18" s="1"/>
  <c r="N158" i="16"/>
  <c r="N162" i="16"/>
  <c r="R48" i="18" s="1"/>
  <c r="N159" i="16"/>
  <c r="N161" i="16"/>
  <c r="N160" i="16"/>
  <c r="N153" i="16"/>
  <c r="N154" i="16"/>
  <c r="N156" i="16"/>
  <c r="N152" i="16"/>
  <c r="N157" i="16"/>
  <c r="N155" i="16"/>
  <c r="N148" i="16"/>
  <c r="N146" i="16"/>
  <c r="N151" i="16"/>
  <c r="N149" i="16"/>
  <c r="N150" i="16"/>
  <c r="N147" i="16"/>
  <c r="N145" i="16"/>
  <c r="R43" i="18" s="1"/>
  <c r="N140" i="16"/>
  <c r="N144" i="16"/>
  <c r="R42" i="18" s="1"/>
  <c r="N141" i="16"/>
  <c r="N143" i="16"/>
  <c r="N142" i="16"/>
  <c r="N135" i="16"/>
  <c r="N136" i="16"/>
  <c r="N138" i="16"/>
  <c r="N134" i="16"/>
  <c r="N139" i="16"/>
  <c r="N137" i="16"/>
  <c r="N130" i="16"/>
  <c r="N128" i="16"/>
  <c r="N133" i="16"/>
  <c r="N131" i="16"/>
  <c r="N132" i="16"/>
  <c r="N129" i="16"/>
  <c r="N127" i="16"/>
  <c r="R37" i="18" s="1"/>
  <c r="N122" i="16"/>
  <c r="N126" i="16"/>
  <c r="R36" i="18" s="1"/>
  <c r="N123" i="16"/>
  <c r="N125" i="16"/>
  <c r="N124" i="16"/>
  <c r="N121" i="16"/>
  <c r="N119" i="16"/>
  <c r="N118" i="16"/>
  <c r="N120" i="16"/>
  <c r="N116" i="16"/>
  <c r="N117" i="16"/>
  <c r="N111" i="16"/>
  <c r="N112" i="16"/>
  <c r="N114" i="16"/>
  <c r="N110" i="16"/>
  <c r="N115" i="16"/>
  <c r="N113" i="16"/>
  <c r="N106" i="16"/>
  <c r="N104" i="16"/>
  <c r="N109" i="16"/>
  <c r="N107" i="16"/>
  <c r="N108" i="16"/>
  <c r="N105" i="16"/>
  <c r="N103" i="16"/>
  <c r="N98" i="16"/>
  <c r="N102" i="16"/>
  <c r="N99" i="16"/>
  <c r="N101" i="16"/>
  <c r="N100" i="16"/>
  <c r="N97" i="16"/>
  <c r="N95" i="16"/>
  <c r="N94" i="16"/>
  <c r="N96" i="16"/>
  <c r="N92" i="16"/>
  <c r="N93" i="16"/>
  <c r="N87" i="16"/>
  <c r="N88" i="16"/>
  <c r="N90" i="16"/>
  <c r="N86" i="16"/>
  <c r="N91" i="16"/>
  <c r="N89" i="16"/>
  <c r="N82" i="16"/>
  <c r="N80" i="16"/>
  <c r="N85" i="16"/>
  <c r="N83" i="16"/>
  <c r="N84" i="16"/>
  <c r="N81" i="16"/>
  <c r="N79" i="16"/>
  <c r="N74" i="16"/>
  <c r="N78" i="16"/>
  <c r="N75" i="16"/>
  <c r="N77" i="16"/>
  <c r="N76" i="16"/>
  <c r="N73" i="16"/>
  <c r="N71" i="16"/>
  <c r="N70" i="16"/>
  <c r="N72" i="16"/>
  <c r="N68" i="16"/>
  <c r="N69" i="16"/>
  <c r="N63" i="16"/>
  <c r="N64" i="16"/>
  <c r="N66" i="16"/>
  <c r="N62" i="16"/>
  <c r="N67" i="16"/>
  <c r="N65" i="16"/>
  <c r="N58" i="16"/>
  <c r="N56" i="16"/>
  <c r="N61" i="16"/>
  <c r="N59" i="16"/>
  <c r="N60" i="16"/>
  <c r="N57" i="16"/>
  <c r="N55" i="16"/>
  <c r="N50" i="16"/>
  <c r="N54" i="16"/>
  <c r="N51" i="16"/>
  <c r="N53" i="16"/>
  <c r="N52" i="16"/>
  <c r="N49" i="16"/>
  <c r="N47" i="16"/>
  <c r="N46" i="16"/>
  <c r="N48" i="16"/>
  <c r="N44" i="16"/>
  <c r="N45" i="16"/>
  <c r="N39" i="16"/>
  <c r="N40" i="16"/>
  <c r="N42" i="16"/>
  <c r="N38" i="16"/>
  <c r="N43" i="16"/>
  <c r="N41" i="16"/>
  <c r="N34" i="16"/>
  <c r="N32" i="16"/>
  <c r="N37" i="16"/>
  <c r="N35" i="16"/>
  <c r="N36" i="16"/>
  <c r="N33" i="16"/>
  <c r="N31" i="16"/>
  <c r="N26" i="16"/>
  <c r="N30" i="16"/>
  <c r="N27" i="16"/>
  <c r="N29" i="16"/>
  <c r="N28" i="16"/>
  <c r="N25" i="16"/>
  <c r="N23" i="16"/>
  <c r="N22" i="16"/>
  <c r="N24" i="16"/>
  <c r="N20" i="16"/>
  <c r="N21" i="16"/>
  <c r="N15" i="16"/>
  <c r="N16" i="16"/>
  <c r="N18" i="16"/>
  <c r="N14" i="16"/>
  <c r="N19" i="16"/>
  <c r="N17" i="16"/>
  <c r="N10" i="16"/>
  <c r="N8" i="16"/>
  <c r="N13" i="16"/>
  <c r="N11" i="16"/>
  <c r="N12" i="16"/>
  <c r="N9" i="16"/>
  <c r="N7" i="16"/>
  <c r="N2" i="16"/>
  <c r="N6" i="16"/>
  <c r="N3" i="16"/>
  <c r="N5" i="16"/>
  <c r="N4" i="16"/>
  <c r="J519" i="16"/>
  <c r="J520" i="16"/>
  <c r="J522" i="16"/>
  <c r="J518" i="16"/>
  <c r="J523" i="16"/>
  <c r="J521" i="16"/>
  <c r="J514" i="16"/>
  <c r="J512" i="16"/>
  <c r="J517" i="16"/>
  <c r="J515" i="16"/>
  <c r="J516" i="16"/>
  <c r="J513" i="16"/>
  <c r="J511" i="16"/>
  <c r="N145" i="18" s="1"/>
  <c r="J506" i="16"/>
  <c r="J510" i="16"/>
  <c r="N144" i="18" s="1"/>
  <c r="J507" i="16"/>
  <c r="J509" i="16"/>
  <c r="N143" i="18" s="1"/>
  <c r="J508" i="16"/>
  <c r="J501" i="16"/>
  <c r="J502" i="16"/>
  <c r="J504" i="16"/>
  <c r="J500" i="16"/>
  <c r="J505" i="16"/>
  <c r="J503" i="16"/>
  <c r="J496" i="16"/>
  <c r="J494" i="16"/>
  <c r="J499" i="16"/>
  <c r="J497" i="16"/>
  <c r="J498" i="16"/>
  <c r="J495" i="16"/>
  <c r="J493" i="16"/>
  <c r="N139" i="18" s="1"/>
  <c r="J488" i="16"/>
  <c r="N134" i="18" s="1"/>
  <c r="J492" i="16"/>
  <c r="N138" i="18" s="1"/>
  <c r="J489" i="16"/>
  <c r="J491" i="16"/>
  <c r="J490" i="16"/>
  <c r="J483" i="16"/>
  <c r="J484" i="16"/>
  <c r="J486" i="16"/>
  <c r="J482" i="16"/>
  <c r="J487" i="16"/>
  <c r="J485" i="16"/>
  <c r="J478" i="16"/>
  <c r="J476" i="16"/>
  <c r="J481" i="16"/>
  <c r="J479" i="16"/>
  <c r="J480" i="16"/>
  <c r="J477" i="16"/>
  <c r="J475" i="16"/>
  <c r="N133" i="18" s="1"/>
  <c r="J470" i="16"/>
  <c r="J474" i="16"/>
  <c r="N132" i="18" s="1"/>
  <c r="J471" i="16"/>
  <c r="J473" i="16"/>
  <c r="J472" i="16"/>
  <c r="J445" i="16"/>
  <c r="J443" i="16"/>
  <c r="J442" i="16"/>
  <c r="J444" i="16"/>
  <c r="J440" i="16"/>
  <c r="J441" i="16"/>
  <c r="J435" i="16"/>
  <c r="J436" i="16"/>
  <c r="J438" i="16"/>
  <c r="J434" i="16"/>
  <c r="J439" i="16"/>
  <c r="J437" i="16"/>
  <c r="J430" i="16"/>
  <c r="J428" i="16"/>
  <c r="J433" i="16"/>
  <c r="J431" i="16"/>
  <c r="J432" i="16"/>
  <c r="J429" i="16"/>
  <c r="J427" i="16"/>
  <c r="J422" i="16"/>
  <c r="J426" i="16"/>
  <c r="J423" i="16"/>
  <c r="J425" i="16"/>
  <c r="J424" i="16"/>
  <c r="J421" i="16"/>
  <c r="J419" i="16"/>
  <c r="J418" i="16"/>
  <c r="J420" i="16"/>
  <c r="J416" i="16"/>
  <c r="J417" i="16"/>
  <c r="J411" i="16"/>
  <c r="J412" i="16"/>
  <c r="J414" i="16"/>
  <c r="J410" i="16"/>
  <c r="J415" i="16"/>
  <c r="J413" i="16"/>
  <c r="J406" i="16"/>
  <c r="J404" i="16"/>
  <c r="J409" i="16"/>
  <c r="J407" i="16"/>
  <c r="J408" i="16"/>
  <c r="J405" i="16"/>
  <c r="J403" i="16"/>
  <c r="J398" i="16"/>
  <c r="J402" i="16"/>
  <c r="J399" i="16"/>
  <c r="J401" i="16"/>
  <c r="J400" i="16"/>
  <c r="J393" i="16"/>
  <c r="J394" i="16"/>
  <c r="J396" i="16"/>
  <c r="J392" i="16"/>
  <c r="J397" i="16"/>
  <c r="J395" i="16"/>
  <c r="J388" i="16"/>
  <c r="J386" i="16"/>
  <c r="J391" i="16"/>
  <c r="J389" i="16"/>
  <c r="J390" i="16"/>
  <c r="J387" i="16"/>
  <c r="J385" i="16"/>
  <c r="N109" i="18" s="1"/>
  <c r="J380" i="16"/>
  <c r="N104" i="18" s="1"/>
  <c r="J384" i="16"/>
  <c r="N108" i="18" s="1"/>
  <c r="J381" i="16"/>
  <c r="J383" i="16"/>
  <c r="J382" i="16"/>
  <c r="J379" i="16"/>
  <c r="J377" i="16"/>
  <c r="J376" i="16"/>
  <c r="J378" i="16"/>
  <c r="J374" i="16"/>
  <c r="J375" i="16"/>
  <c r="J369" i="16"/>
  <c r="J370" i="16"/>
  <c r="J372" i="16"/>
  <c r="J368" i="16"/>
  <c r="J373" i="16"/>
  <c r="J371" i="16"/>
  <c r="J364" i="16"/>
  <c r="J362" i="16"/>
  <c r="J367" i="16"/>
  <c r="J365" i="16"/>
  <c r="J366" i="16"/>
  <c r="J363" i="16"/>
  <c r="J361" i="16"/>
  <c r="J356" i="16"/>
  <c r="J360" i="16"/>
  <c r="J357" i="16"/>
  <c r="J359" i="16"/>
  <c r="J358" i="16"/>
  <c r="J355" i="16"/>
  <c r="J353" i="16"/>
  <c r="J352" i="16"/>
  <c r="J354" i="16"/>
  <c r="J350" i="16"/>
  <c r="J351" i="16"/>
  <c r="J345" i="16"/>
  <c r="J346" i="16"/>
  <c r="J348" i="16"/>
  <c r="J344" i="16"/>
  <c r="J349" i="16"/>
  <c r="J347" i="16"/>
  <c r="J340" i="16"/>
  <c r="J338" i="16"/>
  <c r="J343" i="16"/>
  <c r="J341" i="16"/>
  <c r="J342" i="16"/>
  <c r="J339" i="16"/>
  <c r="J337" i="16"/>
  <c r="J332" i="16"/>
  <c r="J336" i="16"/>
  <c r="J333" i="16"/>
  <c r="J335" i="16"/>
  <c r="J334" i="16"/>
  <c r="J331" i="16"/>
  <c r="J329" i="16"/>
  <c r="J328" i="16"/>
  <c r="J330" i="16"/>
  <c r="J326" i="16"/>
  <c r="J327" i="16"/>
  <c r="J321" i="16"/>
  <c r="J322" i="16"/>
  <c r="J324" i="16"/>
  <c r="J320" i="16"/>
  <c r="J325" i="16"/>
  <c r="J323" i="16"/>
  <c r="J316" i="16"/>
  <c r="J314" i="16"/>
  <c r="J319" i="16"/>
  <c r="J317" i="16"/>
  <c r="J318" i="16"/>
  <c r="J315" i="16"/>
  <c r="J313" i="16"/>
  <c r="J308" i="16"/>
  <c r="J312" i="16"/>
  <c r="J309" i="16"/>
  <c r="J311" i="16"/>
  <c r="J310" i="16"/>
  <c r="J307" i="16"/>
  <c r="J305" i="16"/>
  <c r="J304" i="16"/>
  <c r="J306" i="16"/>
  <c r="J302" i="16"/>
  <c r="J303" i="16"/>
  <c r="J297" i="16"/>
  <c r="J298" i="16"/>
  <c r="J300" i="16"/>
  <c r="J296" i="16"/>
  <c r="J301" i="16"/>
  <c r="J299" i="16"/>
  <c r="J292" i="16"/>
  <c r="J290" i="16"/>
  <c r="J295" i="16"/>
  <c r="J293" i="16"/>
  <c r="J294" i="16"/>
  <c r="J291" i="16"/>
  <c r="J289" i="16"/>
  <c r="J284" i="16"/>
  <c r="J288" i="16"/>
  <c r="J285" i="16"/>
  <c r="J287" i="16"/>
  <c r="J286" i="16"/>
  <c r="J279" i="16"/>
  <c r="J280" i="16"/>
  <c r="J282" i="16"/>
  <c r="J278" i="16"/>
  <c r="J283" i="16"/>
  <c r="J281" i="16"/>
  <c r="J274" i="16"/>
  <c r="J272" i="16"/>
  <c r="J277" i="16"/>
  <c r="J275" i="16"/>
  <c r="J276" i="16"/>
  <c r="J273" i="16"/>
  <c r="J271" i="16"/>
  <c r="N79" i="18" s="1"/>
  <c r="J266" i="16"/>
  <c r="J270" i="16"/>
  <c r="N78" i="18" s="1"/>
  <c r="J267" i="16"/>
  <c r="J269" i="16"/>
  <c r="J268" i="16"/>
  <c r="J261" i="16"/>
  <c r="J262" i="16"/>
  <c r="J264" i="16"/>
  <c r="J260" i="16"/>
  <c r="J265" i="16"/>
  <c r="J263" i="16"/>
  <c r="J256" i="16"/>
  <c r="J254" i="16"/>
  <c r="J259" i="16"/>
  <c r="J257" i="16"/>
  <c r="J258" i="16"/>
  <c r="J255" i="16"/>
  <c r="J253" i="16"/>
  <c r="N73" i="18" s="1"/>
  <c r="J248" i="16"/>
  <c r="N68" i="18" s="1"/>
  <c r="J252" i="16"/>
  <c r="N72" i="18" s="1"/>
  <c r="J249" i="16"/>
  <c r="J251" i="16"/>
  <c r="J250" i="16"/>
  <c r="J247" i="16"/>
  <c r="J245" i="16"/>
  <c r="J244" i="16"/>
  <c r="J246" i="16"/>
  <c r="J242" i="16"/>
  <c r="J243" i="16"/>
  <c r="J237" i="16"/>
  <c r="J238" i="16"/>
  <c r="J240" i="16"/>
  <c r="J236" i="16"/>
  <c r="J241" i="16"/>
  <c r="J239" i="16"/>
  <c r="J232" i="16"/>
  <c r="J230" i="16"/>
  <c r="J235" i="16"/>
  <c r="J233" i="16"/>
  <c r="J234" i="16"/>
  <c r="J231" i="16"/>
  <c r="J229" i="16"/>
  <c r="J224" i="16"/>
  <c r="J228" i="16"/>
  <c r="J225" i="16"/>
  <c r="J227" i="16"/>
  <c r="J226" i="16"/>
  <c r="J223" i="16"/>
  <c r="J221" i="16"/>
  <c r="J220" i="16"/>
  <c r="J222" i="16"/>
  <c r="J218" i="16"/>
  <c r="J219" i="16"/>
  <c r="J213" i="16"/>
  <c r="J214" i="16"/>
  <c r="J216" i="16"/>
  <c r="J212" i="16"/>
  <c r="J217" i="16"/>
  <c r="J215" i="16"/>
  <c r="J208" i="16"/>
  <c r="J206" i="16"/>
  <c r="J211" i="16"/>
  <c r="J209" i="16"/>
  <c r="J210" i="16"/>
  <c r="J207" i="16"/>
  <c r="J205" i="16"/>
  <c r="J200" i="16"/>
  <c r="J204" i="16"/>
  <c r="J201" i="16"/>
  <c r="J203" i="16"/>
  <c r="J202" i="16"/>
  <c r="J199" i="16"/>
  <c r="J197" i="16"/>
  <c r="J196" i="16"/>
  <c r="J198" i="16"/>
  <c r="J194" i="16"/>
  <c r="J195" i="16"/>
  <c r="J189" i="16"/>
  <c r="J190" i="16"/>
  <c r="J192" i="16"/>
  <c r="J188" i="16"/>
  <c r="J193" i="16"/>
  <c r="J191" i="16"/>
  <c r="J184" i="16"/>
  <c r="J182" i="16"/>
  <c r="J187" i="16"/>
  <c r="J185" i="16"/>
  <c r="J186" i="16"/>
  <c r="J183" i="16"/>
  <c r="J181" i="16"/>
  <c r="J176" i="16"/>
  <c r="J180" i="16"/>
  <c r="J177" i="16"/>
  <c r="J179" i="16"/>
  <c r="J178" i="16"/>
  <c r="J171" i="16"/>
  <c r="J172" i="16"/>
  <c r="J174" i="16"/>
  <c r="J170" i="16"/>
  <c r="J175" i="16"/>
  <c r="J173" i="16"/>
  <c r="J166" i="16"/>
  <c r="J164" i="16"/>
  <c r="J169" i="16"/>
  <c r="J167" i="16"/>
  <c r="J168" i="16"/>
  <c r="J165" i="16"/>
  <c r="J163" i="16"/>
  <c r="N49" i="18" s="1"/>
  <c r="J158" i="16"/>
  <c r="J162" i="16"/>
  <c r="N48" i="18" s="1"/>
  <c r="J159" i="16"/>
  <c r="J161" i="16"/>
  <c r="J160" i="16"/>
  <c r="J153" i="16"/>
  <c r="J154" i="16"/>
  <c r="J156" i="16"/>
  <c r="J152" i="16"/>
  <c r="J157" i="16"/>
  <c r="J155" i="16"/>
  <c r="J148" i="16"/>
  <c r="J146" i="16"/>
  <c r="J151" i="16"/>
  <c r="J149" i="16"/>
  <c r="J150" i="16"/>
  <c r="J147" i="16"/>
  <c r="J145" i="16"/>
  <c r="N43" i="18" s="1"/>
  <c r="J140" i="16"/>
  <c r="N38" i="18" s="1"/>
  <c r="J144" i="16"/>
  <c r="N42" i="18" s="1"/>
  <c r="J141" i="16"/>
  <c r="J143" i="16"/>
  <c r="J142" i="16"/>
  <c r="J135" i="16"/>
  <c r="J136" i="16"/>
  <c r="J138" i="16"/>
  <c r="J134" i="16"/>
  <c r="J139" i="16"/>
  <c r="J137" i="16"/>
  <c r="J130" i="16"/>
  <c r="J128" i="16"/>
  <c r="J133" i="16"/>
  <c r="J131" i="16"/>
  <c r="J132" i="16"/>
  <c r="J129" i="16"/>
  <c r="J127" i="16"/>
  <c r="N37" i="18" s="1"/>
  <c r="J122" i="16"/>
  <c r="J126" i="16"/>
  <c r="N36" i="18" s="1"/>
  <c r="J123" i="16"/>
  <c r="J125" i="16"/>
  <c r="J124" i="16"/>
  <c r="J121" i="16"/>
  <c r="J119" i="16"/>
  <c r="J118" i="16"/>
  <c r="J120" i="16"/>
  <c r="J116" i="16"/>
  <c r="J117" i="16"/>
  <c r="J111" i="16"/>
  <c r="J112" i="16"/>
  <c r="J114" i="16"/>
  <c r="J110" i="16"/>
  <c r="J115" i="16"/>
  <c r="J113" i="16"/>
  <c r="J106" i="16"/>
  <c r="J104" i="16"/>
  <c r="J109" i="16"/>
  <c r="J107" i="16"/>
  <c r="J108" i="16"/>
  <c r="J105" i="16"/>
  <c r="J103" i="16"/>
  <c r="J98" i="16"/>
  <c r="J102" i="16"/>
  <c r="N30" i="18" s="1"/>
  <c r="J99" i="16"/>
  <c r="J101" i="16"/>
  <c r="J100" i="16"/>
  <c r="J97" i="16"/>
  <c r="J95" i="16"/>
  <c r="J94" i="16"/>
  <c r="J96" i="16"/>
  <c r="J92" i="16"/>
  <c r="J93" i="16"/>
  <c r="J87" i="16"/>
  <c r="J88" i="16"/>
  <c r="J90" i="16"/>
  <c r="J86" i="16"/>
  <c r="J91" i="16"/>
  <c r="J89" i="16"/>
  <c r="J82" i="16"/>
  <c r="J80" i="16"/>
  <c r="J85" i="16"/>
  <c r="J83" i="16"/>
  <c r="J84" i="16"/>
  <c r="J81" i="16"/>
  <c r="J79" i="16"/>
  <c r="J74" i="16"/>
  <c r="J78" i="16"/>
  <c r="N24" i="18" s="1"/>
  <c r="J75" i="16"/>
  <c r="J77" i="16"/>
  <c r="J76" i="16"/>
  <c r="J73" i="16"/>
  <c r="J71" i="16"/>
  <c r="J70" i="16"/>
  <c r="J72" i="16"/>
  <c r="J68" i="16"/>
  <c r="J69" i="16"/>
  <c r="J63" i="16"/>
  <c r="J64" i="16"/>
  <c r="J66" i="16"/>
  <c r="J62" i="16"/>
  <c r="J67" i="16"/>
  <c r="J65" i="16"/>
  <c r="J58" i="16"/>
  <c r="J56" i="16"/>
  <c r="J61" i="16"/>
  <c r="J59" i="16"/>
  <c r="J60" i="16"/>
  <c r="J57" i="16"/>
  <c r="J55" i="16"/>
  <c r="J50" i="16"/>
  <c r="J54" i="16"/>
  <c r="N18" i="18" s="1"/>
  <c r="J51" i="16"/>
  <c r="J53" i="16"/>
  <c r="J52" i="16"/>
  <c r="J49" i="16"/>
  <c r="J47" i="16"/>
  <c r="J46" i="16"/>
  <c r="J48" i="16"/>
  <c r="J44" i="16"/>
  <c r="J45" i="16"/>
  <c r="J39" i="16"/>
  <c r="J40" i="16"/>
  <c r="J42" i="16"/>
  <c r="J38" i="16"/>
  <c r="J43" i="16"/>
  <c r="J41" i="16"/>
  <c r="J34" i="16"/>
  <c r="J32" i="16"/>
  <c r="J37" i="16"/>
  <c r="J35" i="16"/>
  <c r="J36" i="16"/>
  <c r="J33" i="16"/>
  <c r="J31" i="16"/>
  <c r="J26" i="16"/>
  <c r="J30" i="16"/>
  <c r="N12" i="18" s="1"/>
  <c r="J27" i="16"/>
  <c r="J29" i="16"/>
  <c r="J28" i="16"/>
  <c r="J25" i="16"/>
  <c r="J23" i="16"/>
  <c r="J22" i="16"/>
  <c r="J24" i="16"/>
  <c r="J20" i="16"/>
  <c r="J21" i="16"/>
  <c r="J15" i="16"/>
  <c r="J16" i="16"/>
  <c r="J18" i="16"/>
  <c r="J14" i="16"/>
  <c r="J19" i="16"/>
  <c r="J17" i="16"/>
  <c r="J10" i="16"/>
  <c r="J8" i="16"/>
  <c r="J13" i="16"/>
  <c r="J11" i="16"/>
  <c r="J12" i="16"/>
  <c r="J9" i="16"/>
  <c r="J7" i="16"/>
  <c r="J2" i="16"/>
  <c r="J6" i="16"/>
  <c r="N6" i="18" s="1"/>
  <c r="J3" i="16"/>
  <c r="J5" i="16"/>
  <c r="J4" i="16"/>
  <c r="R32" i="18" l="1"/>
  <c r="R44" i="18"/>
  <c r="R74" i="18"/>
  <c r="AQ13" i="18"/>
  <c r="AQ19" i="18"/>
  <c r="AQ25" i="18"/>
  <c r="AQ216" i="18"/>
  <c r="N52" i="18"/>
  <c r="N56" i="18"/>
  <c r="N62" i="18"/>
  <c r="N70" i="18"/>
  <c r="N88" i="18"/>
  <c r="N92" i="18"/>
  <c r="N111" i="18"/>
  <c r="N117" i="18"/>
  <c r="N129" i="18"/>
  <c r="N136" i="18"/>
  <c r="N141" i="18"/>
  <c r="R4" i="18"/>
  <c r="R2" i="18"/>
  <c r="R10" i="18"/>
  <c r="R8" i="18"/>
  <c r="R16" i="18"/>
  <c r="R14" i="18"/>
  <c r="R22" i="18"/>
  <c r="R20" i="18"/>
  <c r="R28" i="18"/>
  <c r="R26" i="18"/>
  <c r="R34" i="18"/>
  <c r="R39" i="18"/>
  <c r="R46" i="18"/>
  <c r="R51" i="18"/>
  <c r="R57" i="18"/>
  <c r="R63" i="18"/>
  <c r="R69" i="18"/>
  <c r="R76" i="18"/>
  <c r="R81" i="18"/>
  <c r="R87" i="18"/>
  <c r="R93" i="18"/>
  <c r="R99" i="18"/>
  <c r="R105" i="18"/>
  <c r="R113" i="18"/>
  <c r="R118" i="18"/>
  <c r="R116" i="18"/>
  <c r="AO511" i="16"/>
  <c r="AH145" i="18"/>
  <c r="AT145" i="18" s="1"/>
  <c r="N9" i="18"/>
  <c r="N21" i="18"/>
  <c r="N33" i="18"/>
  <c r="N80" i="18"/>
  <c r="N94" i="18"/>
  <c r="N98" i="18"/>
  <c r="R7" i="18"/>
  <c r="R19" i="18"/>
  <c r="R31" i="18"/>
  <c r="N643" i="16"/>
  <c r="N3" i="18"/>
  <c r="N15" i="18"/>
  <c r="N27" i="18"/>
  <c r="N40" i="18"/>
  <c r="N45" i="18"/>
  <c r="N50" i="18"/>
  <c r="N58" i="18"/>
  <c r="N64" i="18"/>
  <c r="N75" i="18"/>
  <c r="N82" i="18"/>
  <c r="N86" i="18"/>
  <c r="N100" i="18"/>
  <c r="N106" i="18"/>
  <c r="R13" i="18"/>
  <c r="R25" i="18"/>
  <c r="R3" i="18"/>
  <c r="R9" i="18"/>
  <c r="R15" i="18"/>
  <c r="R21" i="18"/>
  <c r="R27" i="18"/>
  <c r="R33" i="18"/>
  <c r="R40" i="18"/>
  <c r="R45" i="18"/>
  <c r="R52" i="18"/>
  <c r="R58" i="18"/>
  <c r="R64" i="18"/>
  <c r="R70" i="18"/>
  <c r="R75" i="18"/>
  <c r="R82" i="18"/>
  <c r="R88" i="18"/>
  <c r="R94" i="18"/>
  <c r="R100" i="18"/>
  <c r="R106" i="18"/>
  <c r="R117" i="18"/>
  <c r="AQ31" i="18"/>
  <c r="AQ84" i="18"/>
  <c r="AQ90" i="18"/>
  <c r="AQ96" i="18"/>
  <c r="AQ193" i="18"/>
  <c r="AQ201" i="18"/>
  <c r="AQ219" i="18"/>
  <c r="AQ223" i="18"/>
  <c r="AQ231" i="18"/>
  <c r="AQ235" i="18"/>
  <c r="R38" i="18"/>
  <c r="R50" i="18"/>
  <c r="R56" i="18"/>
  <c r="R62" i="18"/>
  <c r="R68" i="18"/>
  <c r="R80" i="18"/>
  <c r="R86" i="18"/>
  <c r="R92" i="18"/>
  <c r="R98" i="18"/>
  <c r="R104" i="18"/>
  <c r="AH254" i="18"/>
  <c r="AH246" i="18"/>
  <c r="AH242" i="18"/>
  <c r="AH234" i="18"/>
  <c r="AH230" i="18"/>
  <c r="AH222" i="18"/>
  <c r="AH218" i="18"/>
  <c r="AH198" i="18"/>
  <c r="AH194" i="18"/>
  <c r="AN664" i="16"/>
  <c r="AQ217" i="18"/>
  <c r="AN685" i="16"/>
  <c r="AR226" i="18" s="1"/>
  <c r="AQ226" i="18"/>
  <c r="AN684" i="16"/>
  <c r="AQ225" i="18"/>
  <c r="AN700" i="16"/>
  <c r="AQ229" i="18"/>
  <c r="AN721" i="16"/>
  <c r="AR238" i="18" s="1"/>
  <c r="AQ238" i="18"/>
  <c r="AN720" i="16"/>
  <c r="AQ237" i="18"/>
  <c r="AN736" i="16"/>
  <c r="AQ241" i="18"/>
  <c r="AN757" i="16"/>
  <c r="AR250" i="18" s="1"/>
  <c r="AQ250" i="18"/>
  <c r="AT250" i="18" s="1"/>
  <c r="AN756" i="16"/>
  <c r="AQ249" i="18"/>
  <c r="AN772" i="16"/>
  <c r="AQ253" i="18"/>
  <c r="N641" i="16"/>
  <c r="Q206" i="18"/>
  <c r="AD643" i="16"/>
  <c r="AI208" i="18"/>
  <c r="AD639" i="16"/>
  <c r="AI204" i="18"/>
  <c r="AN644" i="16"/>
  <c r="AQ209" i="18"/>
  <c r="N213" i="18"/>
  <c r="N209" i="18"/>
  <c r="N35" i="18"/>
  <c r="N47" i="18"/>
  <c r="N77" i="18"/>
  <c r="N131" i="18"/>
  <c r="R6" i="18"/>
  <c r="R12" i="18"/>
  <c r="R18" i="18"/>
  <c r="R24" i="18"/>
  <c r="R30" i="18"/>
  <c r="R41" i="18"/>
  <c r="R53" i="18"/>
  <c r="R55" i="18"/>
  <c r="R59" i="18"/>
  <c r="R61" i="18"/>
  <c r="R65" i="18"/>
  <c r="R67" i="18"/>
  <c r="R71" i="18"/>
  <c r="R83" i="18"/>
  <c r="R85" i="18"/>
  <c r="R89" i="18"/>
  <c r="R91" i="18"/>
  <c r="R95" i="18"/>
  <c r="R97" i="18"/>
  <c r="R101" i="18"/>
  <c r="R103" i="18"/>
  <c r="R107" i="18"/>
  <c r="AH253" i="18"/>
  <c r="AH249" i="18"/>
  <c r="AH250" i="18"/>
  <c r="AH241" i="18"/>
  <c r="AH237" i="18"/>
  <c r="AH238" i="18"/>
  <c r="AH229" i="18"/>
  <c r="AH225" i="18"/>
  <c r="AH226" i="18"/>
  <c r="AH217" i="18"/>
  <c r="AH213" i="18"/>
  <c r="AH201" i="18"/>
  <c r="AH202" i="18"/>
  <c r="AH193" i="18"/>
  <c r="AH189" i="18"/>
  <c r="AH98" i="18"/>
  <c r="AH68" i="18"/>
  <c r="AH38" i="18"/>
  <c r="AQ74" i="18"/>
  <c r="AQ87" i="18"/>
  <c r="AQ93" i="18"/>
  <c r="AN409" i="16"/>
  <c r="AN415" i="16"/>
  <c r="AN418" i="16"/>
  <c r="AQ188" i="18"/>
  <c r="AQ192" i="18"/>
  <c r="AQ200" i="18"/>
  <c r="AQ197" i="18"/>
  <c r="AQ212" i="18"/>
  <c r="AN665" i="16"/>
  <c r="AR218" i="18" s="1"/>
  <c r="AT218" i="18" s="1"/>
  <c r="AQ218" i="18"/>
  <c r="AN662" i="16"/>
  <c r="AQ215" i="18"/>
  <c r="AN681" i="16"/>
  <c r="AQ222" i="18"/>
  <c r="AN701" i="16"/>
  <c r="AQ230" i="18"/>
  <c r="AN698" i="16"/>
  <c r="AQ227" i="18"/>
  <c r="AN717" i="16"/>
  <c r="AQ234" i="18"/>
  <c r="AN737" i="16"/>
  <c r="AQ242" i="18"/>
  <c r="AN734" i="16"/>
  <c r="AQ239" i="18"/>
  <c r="AN753" i="16"/>
  <c r="AQ246" i="18"/>
  <c r="AN773" i="16"/>
  <c r="AQ254" i="18"/>
  <c r="AN770" i="16"/>
  <c r="AQ251" i="18"/>
  <c r="N187" i="18"/>
  <c r="N191" i="18"/>
  <c r="N195" i="18"/>
  <c r="N199" i="18"/>
  <c r="N215" i="18"/>
  <c r="N219" i="18"/>
  <c r="N223" i="18"/>
  <c r="N227" i="18"/>
  <c r="N231" i="18"/>
  <c r="N235" i="18"/>
  <c r="N239" i="18"/>
  <c r="N243" i="18"/>
  <c r="N247" i="18"/>
  <c r="N251" i="18"/>
  <c r="N255" i="18"/>
  <c r="N638" i="16"/>
  <c r="R203" i="18" s="1"/>
  <c r="Q203" i="18"/>
  <c r="AM642" i="16"/>
  <c r="AQ207" i="18" s="1"/>
  <c r="Q207" i="18"/>
  <c r="AD642" i="16"/>
  <c r="AI207" i="18"/>
  <c r="AH211" i="18"/>
  <c r="AM639" i="16"/>
  <c r="AQ204" i="18" s="1"/>
  <c r="N212" i="18"/>
  <c r="N208" i="18"/>
  <c r="R112" i="18"/>
  <c r="AH248" i="18"/>
  <c r="AH236" i="18"/>
  <c r="AH224" i="18"/>
  <c r="AH204" i="18"/>
  <c r="AH200" i="18"/>
  <c r="AH134" i="18"/>
  <c r="AO488" i="16"/>
  <c r="AQ104" i="18"/>
  <c r="AN649" i="16"/>
  <c r="AQ214" i="18"/>
  <c r="AQ243" i="18"/>
  <c r="AQ247" i="18"/>
  <c r="AQ255" i="18"/>
  <c r="N188" i="18"/>
  <c r="N192" i="18"/>
  <c r="N196" i="18"/>
  <c r="N200" i="18"/>
  <c r="N216" i="18"/>
  <c r="N220" i="18"/>
  <c r="N224" i="18"/>
  <c r="N228" i="18"/>
  <c r="N232" i="18"/>
  <c r="N236" i="18"/>
  <c r="N240" i="18"/>
  <c r="N244" i="18"/>
  <c r="N248" i="18"/>
  <c r="N252" i="18"/>
  <c r="N256" i="18"/>
  <c r="N639" i="16"/>
  <c r="Q204" i="18"/>
  <c r="AD641" i="16"/>
  <c r="AH206" i="18" s="1"/>
  <c r="AI206" i="18"/>
  <c r="AH210" i="18"/>
  <c r="N211" i="18"/>
  <c r="N207" i="18"/>
  <c r="N114" i="18"/>
  <c r="N120" i="18"/>
  <c r="R5" i="18"/>
  <c r="R11" i="18"/>
  <c r="R17" i="18"/>
  <c r="R23" i="18"/>
  <c r="R29" i="18"/>
  <c r="R35" i="18"/>
  <c r="R47" i="18"/>
  <c r="R54" i="18"/>
  <c r="R60" i="18"/>
  <c r="R66" i="18"/>
  <c r="R77" i="18"/>
  <c r="R84" i="18"/>
  <c r="R90" i="18"/>
  <c r="R96" i="18"/>
  <c r="R102" i="18"/>
  <c r="AH255" i="18"/>
  <c r="AH256" i="18"/>
  <c r="AH247" i="18"/>
  <c r="AH243" i="18"/>
  <c r="AH244" i="18"/>
  <c r="AH235" i="18"/>
  <c r="AH231" i="18"/>
  <c r="AH232" i="18"/>
  <c r="AH223" i="18"/>
  <c r="AH219" i="18"/>
  <c r="AH220" i="18"/>
  <c r="AH212" i="18"/>
  <c r="AH207" i="18"/>
  <c r="AH208" i="18"/>
  <c r="AH199" i="18"/>
  <c r="AH195" i="18"/>
  <c r="AH196" i="18"/>
  <c r="AN408" i="16"/>
  <c r="AN421" i="16"/>
  <c r="AO421" i="16" s="1"/>
  <c r="AQ194" i="18"/>
  <c r="AQ191" i="18"/>
  <c r="AQ198" i="18"/>
  <c r="AN646" i="16"/>
  <c r="AQ211" i="18"/>
  <c r="AQ224" i="18"/>
  <c r="AN680" i="16"/>
  <c r="AQ221" i="18"/>
  <c r="AN699" i="16"/>
  <c r="AQ228" i="18"/>
  <c r="AN719" i="16"/>
  <c r="AQ236" i="18"/>
  <c r="AN716" i="16"/>
  <c r="AQ233" i="18"/>
  <c r="AN735" i="16"/>
  <c r="AQ240" i="18"/>
  <c r="AN755" i="16"/>
  <c r="AQ248" i="18"/>
  <c r="AQ245" i="18"/>
  <c r="AQ252" i="18"/>
  <c r="AM23" i="16"/>
  <c r="AN23" i="16" s="1"/>
  <c r="AI5" i="18"/>
  <c r="N640" i="16"/>
  <c r="Q205" i="18"/>
  <c r="AD638" i="16"/>
  <c r="AH203" i="18" s="1"/>
  <c r="AI203" i="18"/>
  <c r="AH209" i="18"/>
  <c r="AN645" i="16"/>
  <c r="AO645" i="16" s="1"/>
  <c r="AQ210" i="18"/>
  <c r="N210" i="18"/>
  <c r="N206" i="18"/>
  <c r="R114" i="18"/>
  <c r="R120" i="18"/>
  <c r="R115" i="18"/>
  <c r="R111" i="18"/>
  <c r="R119" i="18"/>
  <c r="R121" i="18"/>
  <c r="R110" i="18"/>
  <c r="R256" i="18"/>
  <c r="R204" i="18"/>
  <c r="R205" i="18"/>
  <c r="R218" i="18"/>
  <c r="R230" i="18"/>
  <c r="R242" i="18"/>
  <c r="R194" i="18"/>
  <c r="R206" i="18"/>
  <c r="R131" i="18"/>
  <c r="R216" i="18"/>
  <c r="R228" i="18"/>
  <c r="R240" i="18"/>
  <c r="AQ129" i="18"/>
  <c r="AQ136" i="18"/>
  <c r="AQ134" i="18"/>
  <c r="AQ141" i="18"/>
  <c r="R130" i="18"/>
  <c r="R135" i="18"/>
  <c r="R142" i="18"/>
  <c r="R143" i="18"/>
  <c r="R208" i="18"/>
  <c r="R252" i="18"/>
  <c r="AH137" i="18"/>
  <c r="AR217" i="18"/>
  <c r="AR225" i="18"/>
  <c r="AR254" i="18"/>
  <c r="AN433" i="16"/>
  <c r="AN439" i="16"/>
  <c r="AO439" i="16" s="1"/>
  <c r="AN442" i="16"/>
  <c r="AO442" i="16" s="1"/>
  <c r="AR237" i="18"/>
  <c r="AR249" i="18"/>
  <c r="AR253" i="18"/>
  <c r="AQ111" i="18"/>
  <c r="AN438" i="16"/>
  <c r="AQ117" i="18"/>
  <c r="AN431" i="16"/>
  <c r="AO431" i="16" s="1"/>
  <c r="AN437" i="16"/>
  <c r="AO437" i="16" s="1"/>
  <c r="AN436" i="16"/>
  <c r="AO436" i="16" s="1"/>
  <c r="AN444" i="16"/>
  <c r="R186" i="18"/>
  <c r="R191" i="18"/>
  <c r="R198" i="18"/>
  <c r="R219" i="18"/>
  <c r="R223" i="18"/>
  <c r="R231" i="18"/>
  <c r="R235" i="18"/>
  <c r="R243" i="18"/>
  <c r="R247" i="18"/>
  <c r="R255" i="18"/>
  <c r="AH107" i="18"/>
  <c r="AH92" i="18"/>
  <c r="AR230" i="18"/>
  <c r="AR242" i="18"/>
  <c r="R129" i="18"/>
  <c r="R136" i="18"/>
  <c r="R134" i="18"/>
  <c r="R141" i="18"/>
  <c r="N7" i="18"/>
  <c r="N13" i="18"/>
  <c r="N19" i="18"/>
  <c r="N25" i="18"/>
  <c r="N31" i="18"/>
  <c r="N115" i="18"/>
  <c r="N121" i="18"/>
  <c r="AH89" i="18"/>
  <c r="AH83" i="18"/>
  <c r="AH71" i="18"/>
  <c r="AH65" i="18"/>
  <c r="AH59" i="18"/>
  <c r="AH53" i="18"/>
  <c r="AH41" i="18"/>
  <c r="AQ12" i="18"/>
  <c r="AQ18" i="18"/>
  <c r="AQ24" i="18"/>
  <c r="AQ30" i="18"/>
  <c r="AQ53" i="18"/>
  <c r="AQ59" i="18"/>
  <c r="AQ83" i="18"/>
  <c r="AQ89" i="18"/>
  <c r="AQ95" i="18"/>
  <c r="AH190" i="18"/>
  <c r="AH144" i="18"/>
  <c r="AH139" i="18"/>
  <c r="AH132" i="18"/>
  <c r="AH120" i="18"/>
  <c r="AH114" i="18"/>
  <c r="AH109" i="18"/>
  <c r="AH100" i="18"/>
  <c r="AH94" i="18"/>
  <c r="AH86" i="18"/>
  <c r="AH88" i="18"/>
  <c r="AH80" i="18"/>
  <c r="AH82" i="18"/>
  <c r="AH75" i="18"/>
  <c r="AH70" i="18"/>
  <c r="AH62" i="18"/>
  <c r="AH64" i="18"/>
  <c r="AH56" i="18"/>
  <c r="AH58" i="18"/>
  <c r="AH50" i="18"/>
  <c r="AH52" i="18"/>
  <c r="AH45" i="18"/>
  <c r="AH40" i="18"/>
  <c r="AH33" i="18"/>
  <c r="AH27" i="18"/>
  <c r="AH21" i="18"/>
  <c r="AH15" i="18"/>
  <c r="AH9" i="18"/>
  <c r="AH7" i="18"/>
  <c r="AQ6" i="18"/>
  <c r="AQ10" i="18"/>
  <c r="AQ8" i="18"/>
  <c r="AQ16" i="18"/>
  <c r="AQ14" i="18"/>
  <c r="AQ22" i="18"/>
  <c r="AQ20" i="18"/>
  <c r="AQ28" i="18"/>
  <c r="AQ26" i="18"/>
  <c r="AN124" i="16"/>
  <c r="AR34" i="18" s="1"/>
  <c r="AQ34" i="18"/>
  <c r="AN122" i="16"/>
  <c r="AR32" i="18" s="1"/>
  <c r="AQ32" i="18"/>
  <c r="AN141" i="16"/>
  <c r="AR39" i="18" s="1"/>
  <c r="AQ39" i="18"/>
  <c r="AN160" i="16"/>
  <c r="AR46" i="18" s="1"/>
  <c r="AQ46" i="18"/>
  <c r="AN158" i="16"/>
  <c r="AR44" i="18" s="1"/>
  <c r="AQ44" i="18"/>
  <c r="AQ51" i="18"/>
  <c r="AQ57" i="18"/>
  <c r="AQ63" i="18"/>
  <c r="AQ69" i="18"/>
  <c r="AQ76" i="18"/>
  <c r="N41" i="18"/>
  <c r="N55" i="18"/>
  <c r="N61" i="18"/>
  <c r="N67" i="18"/>
  <c r="N85" i="18"/>
  <c r="N91" i="18"/>
  <c r="N97" i="18"/>
  <c r="N103" i="18"/>
  <c r="N107" i="18"/>
  <c r="N137" i="18"/>
  <c r="R224" i="18"/>
  <c r="R233" i="18"/>
  <c r="R245" i="18"/>
  <c r="AH185" i="18"/>
  <c r="AH188" i="18"/>
  <c r="AH141" i="18"/>
  <c r="AH136" i="18"/>
  <c r="AH129" i="18"/>
  <c r="AH117" i="18"/>
  <c r="AH111" i="18"/>
  <c r="AH106" i="18"/>
  <c r="AH102" i="18"/>
  <c r="AH96" i="18"/>
  <c r="AH90" i="18"/>
  <c r="AH84" i="18"/>
  <c r="AH79" i="18"/>
  <c r="AH72" i="18"/>
  <c r="AH66" i="18"/>
  <c r="AH60" i="18"/>
  <c r="AH54" i="18"/>
  <c r="AH49" i="18"/>
  <c r="AH42" i="18"/>
  <c r="AH37" i="18"/>
  <c r="AH31" i="18"/>
  <c r="AH25" i="18"/>
  <c r="AH19" i="18"/>
  <c r="AH13" i="18"/>
  <c r="AN2" i="16"/>
  <c r="AQ2" i="18"/>
  <c r="AN125" i="16"/>
  <c r="AR35" i="18" s="1"/>
  <c r="AQ35" i="18"/>
  <c r="AN127" i="16"/>
  <c r="AQ37" i="18"/>
  <c r="AN163" i="16"/>
  <c r="AQ49" i="18"/>
  <c r="N53" i="18"/>
  <c r="N59" i="18"/>
  <c r="N65" i="18"/>
  <c r="N71" i="18"/>
  <c r="N83" i="18"/>
  <c r="N89" i="18"/>
  <c r="N95" i="18"/>
  <c r="N101" i="18"/>
  <c r="R187" i="18"/>
  <c r="R199" i="18"/>
  <c r="R221" i="18"/>
  <c r="R236" i="18"/>
  <c r="R248" i="18"/>
  <c r="N4" i="18"/>
  <c r="N2" i="18"/>
  <c r="N10" i="18"/>
  <c r="N8" i="18"/>
  <c r="N16" i="18"/>
  <c r="N14" i="18"/>
  <c r="N22" i="18"/>
  <c r="N20" i="18"/>
  <c r="N28" i="18"/>
  <c r="N26" i="18"/>
  <c r="N34" i="18"/>
  <c r="N32" i="18"/>
  <c r="N39" i="18"/>
  <c r="N46" i="18"/>
  <c r="N44" i="18"/>
  <c r="N51" i="18"/>
  <c r="N57" i="18"/>
  <c r="N63" i="18"/>
  <c r="N69" i="18"/>
  <c r="N76" i="18"/>
  <c r="N74" i="18"/>
  <c r="N81" i="18"/>
  <c r="N87" i="18"/>
  <c r="N93" i="18"/>
  <c r="N99" i="18"/>
  <c r="N105" i="18"/>
  <c r="N112" i="18"/>
  <c r="N110" i="18"/>
  <c r="N118" i="18"/>
  <c r="N116" i="18"/>
  <c r="N130" i="18"/>
  <c r="N128" i="18"/>
  <c r="N135" i="18"/>
  <c r="N142" i="18"/>
  <c r="N140" i="18"/>
  <c r="R188" i="18"/>
  <c r="R185" i="18"/>
  <c r="R192" i="18"/>
  <c r="R200" i="18"/>
  <c r="R197" i="18"/>
  <c r="R217" i="18"/>
  <c r="R225" i="18"/>
  <c r="R229" i="18"/>
  <c r="R237" i="18"/>
  <c r="R241" i="18"/>
  <c r="R249" i="18"/>
  <c r="R253" i="18"/>
  <c r="AH187" i="18"/>
  <c r="AH143" i="18"/>
  <c r="AH138" i="18"/>
  <c r="AH133" i="18"/>
  <c r="AH131" i="18"/>
  <c r="AH121" i="18"/>
  <c r="AH119" i="18"/>
  <c r="AH115" i="18"/>
  <c r="AH113" i="18"/>
  <c r="AH108" i="18"/>
  <c r="AH93" i="18"/>
  <c r="AH87" i="18"/>
  <c r="AH81" i="18"/>
  <c r="AH74" i="18"/>
  <c r="AH76" i="18"/>
  <c r="AH69" i="18"/>
  <c r="AH63" i="18"/>
  <c r="AH57" i="18"/>
  <c r="AH51" i="18"/>
  <c r="AH44" i="18"/>
  <c r="AH46" i="18"/>
  <c r="AH39" i="18"/>
  <c r="AH32" i="18"/>
  <c r="AH34" i="18"/>
  <c r="AH26" i="18"/>
  <c r="AH28" i="18"/>
  <c r="AH20" i="18"/>
  <c r="AH22" i="18"/>
  <c r="AH14" i="18"/>
  <c r="AH16" i="18"/>
  <c r="N5" i="18"/>
  <c r="N11" i="18"/>
  <c r="N17" i="18"/>
  <c r="N23" i="18"/>
  <c r="N29" i="18"/>
  <c r="N54" i="18"/>
  <c r="N60" i="18"/>
  <c r="N66" i="18"/>
  <c r="N84" i="18"/>
  <c r="N90" i="18"/>
  <c r="N96" i="18"/>
  <c r="N102" i="18"/>
  <c r="N113" i="18"/>
  <c r="N119" i="18"/>
  <c r="R189" i="18"/>
  <c r="R193" i="18"/>
  <c r="R201" i="18"/>
  <c r="R215" i="18"/>
  <c r="R222" i="18"/>
  <c r="R227" i="18"/>
  <c r="R234" i="18"/>
  <c r="R239" i="18"/>
  <c r="R246" i="18"/>
  <c r="R251" i="18"/>
  <c r="AH186" i="18"/>
  <c r="AH140" i="18"/>
  <c r="AH142" i="18"/>
  <c r="AH135" i="18"/>
  <c r="AH128" i="18"/>
  <c r="AH130" i="18"/>
  <c r="AH116" i="18"/>
  <c r="AH118" i="18"/>
  <c r="AH110" i="18"/>
  <c r="AH112" i="18"/>
  <c r="AH105" i="18"/>
  <c r="AH103" i="18"/>
  <c r="AH101" i="18"/>
  <c r="AH97" i="18"/>
  <c r="AH95" i="18"/>
  <c r="AH91" i="18"/>
  <c r="AH85" i="18"/>
  <c r="AH78" i="18"/>
  <c r="AH73" i="18"/>
  <c r="AH67" i="18"/>
  <c r="AH61" i="18"/>
  <c r="AH55" i="18"/>
  <c r="AH48" i="18"/>
  <c r="AH43" i="18"/>
  <c r="AH36" i="18"/>
  <c r="AH30" i="18"/>
  <c r="AH24" i="18"/>
  <c r="AH18" i="18"/>
  <c r="AH12" i="18"/>
  <c r="AH3" i="18"/>
  <c r="AN3" i="16"/>
  <c r="AR3" i="18" s="1"/>
  <c r="AQ3" i="18"/>
  <c r="AN143" i="16"/>
  <c r="AQ41" i="18"/>
  <c r="AN145" i="16"/>
  <c r="AR43" i="18" s="1"/>
  <c r="AQ43" i="18"/>
  <c r="AN162" i="16"/>
  <c r="AR48" i="18" s="1"/>
  <c r="AQ48" i="18"/>
  <c r="AQ55" i="18"/>
  <c r="AQ61" i="18"/>
  <c r="AN227" i="16"/>
  <c r="AQ65" i="18"/>
  <c r="AN229" i="16"/>
  <c r="AQ67" i="18"/>
  <c r="AN251" i="16"/>
  <c r="AR71" i="18" s="1"/>
  <c r="AQ71" i="18"/>
  <c r="AN253" i="16"/>
  <c r="AR73" i="18" s="1"/>
  <c r="AQ73" i="18"/>
  <c r="AN270" i="16"/>
  <c r="AQ78" i="18"/>
  <c r="AH8" i="18"/>
  <c r="AH10" i="18"/>
  <c r="AH6" i="18"/>
  <c r="AQ5" i="18"/>
  <c r="AN7" i="16"/>
  <c r="AQ7" i="18"/>
  <c r="AQ9" i="18"/>
  <c r="AQ15" i="18"/>
  <c r="AQ21" i="18"/>
  <c r="AQ27" i="18"/>
  <c r="AN123" i="16"/>
  <c r="AQ33" i="18"/>
  <c r="AN142" i="16"/>
  <c r="AQ40" i="18"/>
  <c r="AN140" i="16"/>
  <c r="AR38" i="18" s="1"/>
  <c r="AQ38" i="18"/>
  <c r="AQ45" i="18"/>
  <c r="AQ52" i="18"/>
  <c r="AQ50" i="18"/>
  <c r="AQ58" i="18"/>
  <c r="AQ56" i="18"/>
  <c r="AN226" i="16"/>
  <c r="AO226" i="16" s="1"/>
  <c r="AQ64" i="18"/>
  <c r="AN224" i="16"/>
  <c r="AQ62" i="18"/>
  <c r="AN250" i="16"/>
  <c r="AO250" i="16" s="1"/>
  <c r="AQ70" i="18"/>
  <c r="AN248" i="16"/>
  <c r="AQ68" i="18"/>
  <c r="AN267" i="16"/>
  <c r="AR75" i="18" s="1"/>
  <c r="AQ75" i="18"/>
  <c r="AQ82" i="18"/>
  <c r="AQ80" i="18"/>
  <c r="AQ88" i="18"/>
  <c r="AQ86" i="18"/>
  <c r="AQ94" i="18"/>
  <c r="AQ92" i="18"/>
  <c r="AQ100" i="18"/>
  <c r="AQ98" i="18"/>
  <c r="AQ107" i="18"/>
  <c r="AQ114" i="18"/>
  <c r="AQ120" i="18"/>
  <c r="AQ137" i="18"/>
  <c r="AQ139" i="18"/>
  <c r="AQ144" i="18"/>
  <c r="AN577" i="16"/>
  <c r="AO577" i="16" s="1"/>
  <c r="AQ190" i="18"/>
  <c r="AQ189" i="18"/>
  <c r="R214" i="18"/>
  <c r="R210" i="18"/>
  <c r="AQ85" i="18"/>
  <c r="AQ91" i="18"/>
  <c r="AQ97" i="18"/>
  <c r="AQ103" i="18"/>
  <c r="AN381" i="16"/>
  <c r="AO381" i="16" s="1"/>
  <c r="AQ105" i="18"/>
  <c r="AN400" i="16"/>
  <c r="AO400" i="16" s="1"/>
  <c r="AQ112" i="18"/>
  <c r="AN398" i="16"/>
  <c r="AO398" i="16" s="1"/>
  <c r="AQ110" i="18"/>
  <c r="AN424" i="16"/>
  <c r="AO424" i="16" s="1"/>
  <c r="AQ118" i="18"/>
  <c r="AN422" i="16"/>
  <c r="AO422" i="16" s="1"/>
  <c r="AQ116" i="18"/>
  <c r="AQ130" i="18"/>
  <c r="AQ128" i="18"/>
  <c r="AQ135" i="18"/>
  <c r="AQ142" i="18"/>
  <c r="AQ140" i="18"/>
  <c r="AN573" i="16"/>
  <c r="AO573" i="16" s="1"/>
  <c r="AQ186" i="18"/>
  <c r="AR211" i="18"/>
  <c r="AR228" i="18"/>
  <c r="AR240" i="18"/>
  <c r="R213" i="18"/>
  <c r="R209" i="18"/>
  <c r="AQ81" i="18"/>
  <c r="AN384" i="16"/>
  <c r="AR108" i="18" s="1"/>
  <c r="AQ108" i="18"/>
  <c r="AN401" i="16"/>
  <c r="AO401" i="16" s="1"/>
  <c r="AQ113" i="18"/>
  <c r="AN403" i="16"/>
  <c r="AR115" i="18" s="1"/>
  <c r="AQ115" i="18"/>
  <c r="AN425" i="16"/>
  <c r="AO425" i="16" s="1"/>
  <c r="AQ119" i="18"/>
  <c r="AN427" i="16"/>
  <c r="AO427" i="16" s="1"/>
  <c r="AQ121" i="18"/>
  <c r="AR131" i="18"/>
  <c r="AQ131" i="18"/>
  <c r="AR133" i="18"/>
  <c r="AQ133" i="18"/>
  <c r="AR138" i="18"/>
  <c r="AQ138" i="18"/>
  <c r="AR143" i="18"/>
  <c r="AQ143" i="18"/>
  <c r="AN574" i="16"/>
  <c r="AO574" i="16" s="1"/>
  <c r="AQ187" i="18"/>
  <c r="R212" i="18"/>
  <c r="AR209" i="18"/>
  <c r="AQ185" i="18"/>
  <c r="R211" i="18"/>
  <c r="AM643" i="16"/>
  <c r="AN643" i="16" s="1"/>
  <c r="AO643" i="16" s="1"/>
  <c r="AN635" i="16"/>
  <c r="AN639" i="16"/>
  <c r="AO639" i="16" s="1"/>
  <c r="AM640" i="16"/>
  <c r="AN640" i="16" s="1"/>
  <c r="AN642" i="16"/>
  <c r="N642" i="16"/>
  <c r="AM638" i="16"/>
  <c r="AN638" i="16" s="1"/>
  <c r="AO638" i="16" s="1"/>
  <c r="AN634" i="16"/>
  <c r="AO634" i="16" s="1"/>
  <c r="AD23" i="16"/>
  <c r="AH5" i="18" s="1"/>
  <c r="AM641" i="16"/>
  <c r="AN641" i="16" s="1"/>
  <c r="AN637" i="16"/>
  <c r="AO637" i="16" s="1"/>
  <c r="AN633" i="16"/>
  <c r="AO633" i="16" s="1"/>
  <c r="AD640" i="16"/>
  <c r="AH205" i="18" s="1"/>
  <c r="AN636" i="16"/>
  <c r="AO636" i="16" s="1"/>
  <c r="AN632" i="16"/>
  <c r="AO632" i="16" s="1"/>
  <c r="AO644" i="16"/>
  <c r="AO635" i="16"/>
  <c r="AD369" i="16"/>
  <c r="AM369" i="16"/>
  <c r="AN369" i="16" s="1"/>
  <c r="AO650" i="16"/>
  <c r="AO125" i="16"/>
  <c r="AO146" i="16"/>
  <c r="AO444" i="16"/>
  <c r="AN28" i="16"/>
  <c r="AN595" i="16"/>
  <c r="AN193" i="16"/>
  <c r="AO193" i="16" s="1"/>
  <c r="AN31" i="16"/>
  <c r="AO15" i="16"/>
  <c r="AN343" i="16"/>
  <c r="AN621" i="16"/>
  <c r="AO621" i="16" s="1"/>
  <c r="AO241" i="16"/>
  <c r="AN41" i="16"/>
  <c r="AO41" i="16" s="1"/>
  <c r="AN76" i="16"/>
  <c r="AN302" i="16"/>
  <c r="AO302" i="16" s="1"/>
  <c r="AN307" i="16"/>
  <c r="AO307" i="16" s="1"/>
  <c r="AN360" i="16"/>
  <c r="AN605" i="16"/>
  <c r="AO605" i="16" s="1"/>
  <c r="AO413" i="16"/>
  <c r="AO665" i="16"/>
  <c r="AO662" i="16"/>
  <c r="AO676" i="16"/>
  <c r="AO681" i="16"/>
  <c r="AO690" i="16"/>
  <c r="AO701" i="16"/>
  <c r="AO698" i="16"/>
  <c r="AO712" i="16"/>
  <c r="AO762" i="16"/>
  <c r="AO760" i="16"/>
  <c r="AO773" i="16"/>
  <c r="AO770" i="16"/>
  <c r="AO783" i="16"/>
  <c r="AN194" i="16"/>
  <c r="AO194" i="16" s="1"/>
  <c r="AN63" i="16"/>
  <c r="AO63" i="16" s="1"/>
  <c r="AN590" i="16"/>
  <c r="AN599" i="16"/>
  <c r="AO599" i="16" s="1"/>
  <c r="AN604" i="16"/>
  <c r="AO604" i="16" s="1"/>
  <c r="AN603" i="16"/>
  <c r="AO603" i="16" s="1"/>
  <c r="AN629" i="16"/>
  <c r="AO677" i="16"/>
  <c r="AO691" i="16"/>
  <c r="AO704" i="16"/>
  <c r="AO727" i="16"/>
  <c r="AO740" i="16"/>
  <c r="AO757" i="16"/>
  <c r="AN594" i="16"/>
  <c r="AO726" i="16"/>
  <c r="AO732" i="16"/>
  <c r="AO734" i="16"/>
  <c r="AO748" i="16"/>
  <c r="AO779" i="16"/>
  <c r="AN316" i="16"/>
  <c r="AO316" i="16" s="1"/>
  <c r="AN340" i="16"/>
  <c r="AO340" i="16" s="1"/>
  <c r="AN344" i="16"/>
  <c r="AO344" i="16" s="1"/>
  <c r="AN296" i="16"/>
  <c r="AO296" i="16" s="1"/>
  <c r="AN368" i="16"/>
  <c r="AO368" i="16" s="1"/>
  <c r="AO162" i="16"/>
  <c r="AO227" i="16"/>
  <c r="AO229" i="16"/>
  <c r="AO237" i="16"/>
  <c r="AO244" i="16"/>
  <c r="AO265" i="16"/>
  <c r="AO270" i="16"/>
  <c r="AO276" i="16"/>
  <c r="AO669" i="16"/>
  <c r="AN29" i="16"/>
  <c r="AN35" i="16"/>
  <c r="AO35" i="16" s="1"/>
  <c r="AN11" i="16"/>
  <c r="AO11" i="16" s="1"/>
  <c r="AN45" i="16"/>
  <c r="AO45" i="16" s="1"/>
  <c r="AN47" i="16"/>
  <c r="AO47" i="16" s="1"/>
  <c r="AN53" i="16"/>
  <c r="AN59" i="16"/>
  <c r="AO59" i="16" s="1"/>
  <c r="AN83" i="16"/>
  <c r="AO83" i="16" s="1"/>
  <c r="AN120" i="16"/>
  <c r="AO120" i="16" s="1"/>
  <c r="AN339" i="16"/>
  <c r="AO339" i="16" s="1"/>
  <c r="AN326" i="16"/>
  <c r="AO326" i="16" s="1"/>
  <c r="AN350" i="16"/>
  <c r="AO350" i="16" s="1"/>
  <c r="AN366" i="16"/>
  <c r="AO366" i="16" s="1"/>
  <c r="AN364" i="16"/>
  <c r="AO364" i="16" s="1"/>
  <c r="AN374" i="16"/>
  <c r="AO374" i="16" s="1"/>
  <c r="AN88" i="16"/>
  <c r="AO88" i="16" s="1"/>
  <c r="AN40" i="16"/>
  <c r="AO40" i="16" s="1"/>
  <c r="AN85" i="16"/>
  <c r="AO85" i="16" s="1"/>
  <c r="AN37" i="16"/>
  <c r="AO37" i="16" s="1"/>
  <c r="AN320" i="16"/>
  <c r="AO320" i="16" s="1"/>
  <c r="AO747" i="16"/>
  <c r="AN5" i="16"/>
  <c r="AN184" i="16"/>
  <c r="AO184" i="16" s="1"/>
  <c r="AN79" i="16"/>
  <c r="AN109" i="16"/>
  <c r="AO109" i="16" s="1"/>
  <c r="AN294" i="16"/>
  <c r="AO294" i="16" s="1"/>
  <c r="AN299" i="16"/>
  <c r="AO299" i="16" s="1"/>
  <c r="AO7" i="16"/>
  <c r="AO587" i="16"/>
  <c r="AO659" i="16"/>
  <c r="AN189" i="16"/>
  <c r="AO189" i="16" s="1"/>
  <c r="AN72" i="16"/>
  <c r="AO72" i="16" s="1"/>
  <c r="AN27" i="16"/>
  <c r="AN33" i="16"/>
  <c r="AO33" i="16" s="1"/>
  <c r="AN105" i="16"/>
  <c r="AO105" i="16" s="1"/>
  <c r="AN110" i="16"/>
  <c r="AO110" i="16" s="1"/>
  <c r="AN312" i="16"/>
  <c r="AN353" i="16"/>
  <c r="AO353" i="16" s="1"/>
  <c r="AN288" i="16"/>
  <c r="AN297" i="16"/>
  <c r="AO297" i="16" s="1"/>
  <c r="AN342" i="16"/>
  <c r="AO342" i="16" s="1"/>
  <c r="AN607" i="16"/>
  <c r="AO607" i="16" s="1"/>
  <c r="AN609" i="16"/>
  <c r="AN618" i="16"/>
  <c r="AO618" i="16" s="1"/>
  <c r="AN628" i="16"/>
  <c r="AN65" i="16"/>
  <c r="AO65" i="16" s="1"/>
  <c r="AN220" i="16"/>
  <c r="AO220" i="16" s="1"/>
  <c r="AN50" i="16"/>
  <c r="AN179" i="16"/>
  <c r="AN602" i="16"/>
  <c r="AO602" i="16" s="1"/>
  <c r="AN626" i="16"/>
  <c r="AO582" i="16"/>
  <c r="AO711" i="16"/>
  <c r="AO388" i="16"/>
  <c r="AO415" i="16"/>
  <c r="AO418" i="16"/>
  <c r="AO141" i="16"/>
  <c r="AO172" i="16"/>
  <c r="AO392" i="16"/>
  <c r="AO675" i="16"/>
  <c r="AO688" i="16"/>
  <c r="AO22" i="16"/>
  <c r="AO133" i="16"/>
  <c r="AO384" i="16"/>
  <c r="AO409" i="16"/>
  <c r="AO142" i="16"/>
  <c r="AO278" i="16"/>
  <c r="AO652" i="16"/>
  <c r="AO671" i="16"/>
  <c r="AO696" i="16"/>
  <c r="AO707" i="16"/>
  <c r="AO717" i="16"/>
  <c r="AO724" i="16"/>
  <c r="AO737" i="16"/>
  <c r="AO743" i="16"/>
  <c r="AO753" i="16"/>
  <c r="AO768" i="16"/>
  <c r="AO784" i="16"/>
  <c r="AO170" i="16"/>
  <c r="AO239" i="16"/>
  <c r="AO248" i="16"/>
  <c r="AO143" i="16"/>
  <c r="AO224" i="16"/>
  <c r="AO138" i="16"/>
  <c r="AO235" i="16"/>
  <c r="AO656" i="16"/>
  <c r="AO664" i="16"/>
  <c r="AO692" i="16"/>
  <c r="AO705" i="16"/>
  <c r="AO720" i="16"/>
  <c r="AO736" i="16"/>
  <c r="AO763" i="16"/>
  <c r="AO764" i="16"/>
  <c r="AO772" i="16"/>
  <c r="AO246" i="16"/>
  <c r="AO8" i="16"/>
  <c r="AO279" i="16"/>
  <c r="AO149" i="16"/>
  <c r="AO13" i="16"/>
  <c r="AO390" i="16"/>
  <c r="AO396" i="16"/>
  <c r="AO433" i="16"/>
  <c r="AO166" i="16"/>
  <c r="AO253" i="16"/>
  <c r="AO274" i="16"/>
  <c r="AO649" i="16"/>
  <c r="AO655" i="16"/>
  <c r="AO697" i="16"/>
  <c r="AO756" i="16"/>
  <c r="AO130" i="16"/>
  <c r="AO272" i="16"/>
  <c r="AN67" i="16"/>
  <c r="AO67" i="16" s="1"/>
  <c r="AN75" i="16"/>
  <c r="AN98" i="16"/>
  <c r="AN111" i="16"/>
  <c r="AO111" i="16" s="1"/>
  <c r="AN187" i="16"/>
  <c r="AO187" i="16" s="1"/>
  <c r="AN308" i="16"/>
  <c r="AN329" i="16"/>
  <c r="AO329" i="16" s="1"/>
  <c r="AN336" i="16"/>
  <c r="AN355" i="16"/>
  <c r="AO355" i="16" s="1"/>
  <c r="AO127" i="16"/>
  <c r="AO267" i="16"/>
  <c r="AO259" i="16"/>
  <c r="AO733" i="16"/>
  <c r="AO785" i="16"/>
  <c r="AO14" i="16"/>
  <c r="AN26" i="16"/>
  <c r="AN43" i="16"/>
  <c r="AO43" i="16" s="1"/>
  <c r="AN48" i="16"/>
  <c r="AO48" i="16" s="1"/>
  <c r="AN55" i="16"/>
  <c r="AN56" i="16"/>
  <c r="AO56" i="16" s="1"/>
  <c r="AN64" i="16"/>
  <c r="AO64" i="16" s="1"/>
  <c r="AN74" i="16"/>
  <c r="AN89" i="16"/>
  <c r="AO89" i="16" s="1"/>
  <c r="AN86" i="16"/>
  <c r="AO86" i="16" s="1"/>
  <c r="AN87" i="16"/>
  <c r="AO87" i="16" s="1"/>
  <c r="AN95" i="16"/>
  <c r="AO95" i="16" s="1"/>
  <c r="AN101" i="16"/>
  <c r="AN107" i="16"/>
  <c r="AO107" i="16" s="1"/>
  <c r="AN115" i="16"/>
  <c r="AO115" i="16" s="1"/>
  <c r="AN118" i="16"/>
  <c r="AO118" i="16" s="1"/>
  <c r="AO123" i="16"/>
  <c r="AO151" i="16"/>
  <c r="AO154" i="16"/>
  <c r="AO168" i="16"/>
  <c r="AO174" i="16"/>
  <c r="AN183" i="16"/>
  <c r="AO183" i="16" s="1"/>
  <c r="AN198" i="16"/>
  <c r="AO198" i="16" s="1"/>
  <c r="AN206" i="16"/>
  <c r="AO206" i="16" s="1"/>
  <c r="AN217" i="16"/>
  <c r="AO217" i="16" s="1"/>
  <c r="AN213" i="16"/>
  <c r="AO213" i="16" s="1"/>
  <c r="AO233" i="16"/>
  <c r="AO257" i="16"/>
  <c r="AO263" i="16"/>
  <c r="AN345" i="16"/>
  <c r="AO345" i="16" s="1"/>
  <c r="AN261" i="16"/>
  <c r="AO261" i="16" s="1"/>
  <c r="AN291" i="16"/>
  <c r="AO291" i="16" s="1"/>
  <c r="AN305" i="16"/>
  <c r="AO305" i="16" s="1"/>
  <c r="AN315" i="16"/>
  <c r="AO315" i="16" s="1"/>
  <c r="AN319" i="16"/>
  <c r="AO319" i="16" s="1"/>
  <c r="AN331" i="16"/>
  <c r="AO331" i="16" s="1"/>
  <c r="AN354" i="16"/>
  <c r="AO354" i="16" s="1"/>
  <c r="AO654" i="16"/>
  <c r="AN70" i="16"/>
  <c r="AO70" i="16" s="1"/>
  <c r="AN96" i="16"/>
  <c r="AO96" i="16" s="1"/>
  <c r="AN191" i="16"/>
  <c r="AO191" i="16" s="1"/>
  <c r="AN363" i="16"/>
  <c r="AO363" i="16" s="1"/>
  <c r="AO578" i="16"/>
  <c r="AO579" i="16"/>
  <c r="AO9" i="16"/>
  <c r="AN19" i="16"/>
  <c r="AO19" i="16" s="1"/>
  <c r="AN24" i="16"/>
  <c r="AO24" i="16" s="1"/>
  <c r="AO23" i="16"/>
  <c r="AN38" i="16"/>
  <c r="AO38" i="16" s="1"/>
  <c r="AN46" i="16"/>
  <c r="AO46" i="16" s="1"/>
  <c r="AN57" i="16"/>
  <c r="AO57" i="16" s="1"/>
  <c r="AN61" i="16"/>
  <c r="AO61" i="16" s="1"/>
  <c r="AN62" i="16"/>
  <c r="AO62" i="16" s="1"/>
  <c r="AN91" i="16"/>
  <c r="AO91" i="16" s="1"/>
  <c r="AN93" i="16"/>
  <c r="AO93" i="16" s="1"/>
  <c r="AN100" i="16"/>
  <c r="AN113" i="16"/>
  <c r="AO113" i="16" s="1"/>
  <c r="AN119" i="16"/>
  <c r="AO119" i="16" s="1"/>
  <c r="AO129" i="16"/>
  <c r="AO153" i="16"/>
  <c r="AO165" i="16"/>
  <c r="AN197" i="16"/>
  <c r="AO197" i="16" s="1"/>
  <c r="AN203" i="16"/>
  <c r="AN215" i="16"/>
  <c r="AO215" i="16" s="1"/>
  <c r="AN372" i="16"/>
  <c r="AO372" i="16" s="1"/>
  <c r="AN348" i="16"/>
  <c r="AO348" i="16" s="1"/>
  <c r="AN247" i="16"/>
  <c r="AO247" i="16" s="1"/>
  <c r="AN379" i="16"/>
  <c r="AO379" i="16" s="1"/>
  <c r="AO273" i="16"/>
  <c r="AN284" i="16"/>
  <c r="AN295" i="16"/>
  <c r="AO295" i="16" s="1"/>
  <c r="AN321" i="16"/>
  <c r="AO321" i="16" s="1"/>
  <c r="AN332" i="16"/>
  <c r="AN347" i="16"/>
  <c r="AO347" i="16" s="1"/>
  <c r="AN367" i="16"/>
  <c r="AO367" i="16" s="1"/>
  <c r="AO412" i="16"/>
  <c r="AO721" i="16"/>
  <c r="AO777" i="16"/>
  <c r="AN176" i="16"/>
  <c r="AN311" i="16"/>
  <c r="AO407" i="16"/>
  <c r="AO588" i="16"/>
  <c r="AO660" i="16"/>
  <c r="AN178" i="16"/>
  <c r="AO3" i="16"/>
  <c r="AN181" i="16"/>
  <c r="AO21" i="16"/>
  <c r="AN196" i="16"/>
  <c r="AO196" i="16" s="1"/>
  <c r="AN32" i="16"/>
  <c r="AO32" i="16" s="1"/>
  <c r="AN39" i="16"/>
  <c r="AO39" i="16" s="1"/>
  <c r="AN52" i="16"/>
  <c r="AN51" i="16"/>
  <c r="AN71" i="16"/>
  <c r="AO71" i="16" s="1"/>
  <c r="AN77" i="16"/>
  <c r="AN81" i="16"/>
  <c r="AO81" i="16" s="1"/>
  <c r="AN94" i="16"/>
  <c r="AO94" i="16" s="1"/>
  <c r="AN103" i="16"/>
  <c r="AN104" i="16"/>
  <c r="AO104" i="16" s="1"/>
  <c r="AN112" i="16"/>
  <c r="AO112" i="16" s="1"/>
  <c r="AN188" i="16"/>
  <c r="AO188" i="16" s="1"/>
  <c r="AN201" i="16"/>
  <c r="AN205" i="16"/>
  <c r="AN211" i="16"/>
  <c r="AO211" i="16" s="1"/>
  <c r="AN222" i="16"/>
  <c r="AO222" i="16" s="1"/>
  <c r="AO238" i="16"/>
  <c r="AO262" i="16"/>
  <c r="AN287" i="16"/>
  <c r="AN300" i="16"/>
  <c r="AO300" i="16" s="1"/>
  <c r="AN324" i="16"/>
  <c r="AO324" i="16" s="1"/>
  <c r="AN335" i="16"/>
  <c r="AN359" i="16"/>
  <c r="AN377" i="16"/>
  <c r="AO377" i="16" s="1"/>
  <c r="AO741" i="16"/>
  <c r="AN69" i="16"/>
  <c r="AO69" i="16" s="1"/>
  <c r="AN80" i="16"/>
  <c r="AO80" i="16" s="1"/>
  <c r="AN99" i="16"/>
  <c r="AN117" i="16"/>
  <c r="AO117" i="16" s="1"/>
  <c r="AO128" i="16"/>
  <c r="AO145" i="16"/>
  <c r="AO157" i="16"/>
  <c r="AN200" i="16"/>
  <c r="AN223" i="16"/>
  <c r="AO223" i="16" s="1"/>
  <c r="AO280" i="16"/>
  <c r="AN292" i="16"/>
  <c r="AO292" i="16" s="1"/>
  <c r="AN318" i="16"/>
  <c r="AO318" i="16" s="1"/>
  <c r="AN330" i="16"/>
  <c r="AO330" i="16" s="1"/>
  <c r="AO387" i="16"/>
  <c r="AN614" i="16"/>
  <c r="AO614" i="16" s="1"/>
  <c r="AN624" i="16"/>
  <c r="AO624" i="16" s="1"/>
  <c r="AO728" i="16"/>
  <c r="AO749" i="16"/>
  <c r="AO769" i="16"/>
  <c r="AO420" i="16"/>
  <c r="AN601" i="16"/>
  <c r="AO601" i="16" s="1"/>
  <c r="AN610" i="16"/>
  <c r="AN616" i="16"/>
  <c r="AO616" i="16" s="1"/>
  <c r="AN625" i="16"/>
  <c r="AO625" i="16" s="1"/>
  <c r="AO700" i="16"/>
  <c r="AO776" i="16"/>
  <c r="AN177" i="16"/>
  <c r="AN182" i="16"/>
  <c r="AO182" i="16" s="1"/>
  <c r="AN195" i="16"/>
  <c r="AO195" i="16" s="1"/>
  <c r="AN219" i="16"/>
  <c r="AO219" i="16" s="1"/>
  <c r="AN306" i="16"/>
  <c r="AO306" i="16" s="1"/>
  <c r="AN323" i="16"/>
  <c r="AO323" i="16" s="1"/>
  <c r="AN371" i="16"/>
  <c r="AO371" i="16" s="1"/>
  <c r="AO386" i="16"/>
  <c r="AO580" i="16"/>
  <c r="AN593" i="16"/>
  <c r="AO713" i="16"/>
  <c r="AN631" i="16"/>
  <c r="AN356" i="16"/>
  <c r="AN615" i="16"/>
  <c r="AO615" i="16" s="1"/>
  <c r="AO668" i="16"/>
  <c r="AO685" i="16"/>
  <c r="AO684" i="16"/>
  <c r="AN207" i="16"/>
  <c r="AO207" i="16" s="1"/>
  <c r="AN236" i="16"/>
  <c r="AO236" i="16" s="1"/>
  <c r="AN357" i="16"/>
  <c r="AN373" i="16"/>
  <c r="AO373" i="16" s="1"/>
  <c r="AN657" i="16"/>
  <c r="AO657" i="16" s="1"/>
  <c r="AN159" i="16"/>
  <c r="AN190" i="16"/>
  <c r="AO190" i="16" s="1"/>
  <c r="AN218" i="16"/>
  <c r="AO218" i="16" s="1"/>
  <c r="AN232" i="16"/>
  <c r="AO232" i="16" s="1"/>
  <c r="AN269" i="16"/>
  <c r="AN622" i="16"/>
  <c r="AO622" i="16" s="1"/>
  <c r="AN653" i="16"/>
  <c r="AO653" i="16" s="1"/>
  <c r="AN723" i="16"/>
  <c r="AO723" i="16" s="1"/>
  <c r="AN731" i="16"/>
  <c r="AO731" i="16" s="1"/>
  <c r="AN6" i="16"/>
  <c r="AN12" i="16"/>
  <c r="AO12" i="16" s="1"/>
  <c r="AN10" i="16"/>
  <c r="AO10" i="16" s="1"/>
  <c r="AN18" i="16"/>
  <c r="AO18" i="16" s="1"/>
  <c r="AN20" i="16"/>
  <c r="AO20" i="16" s="1"/>
  <c r="AN25" i="16"/>
  <c r="AO25" i="16" s="1"/>
  <c r="AN30" i="16"/>
  <c r="AN36" i="16"/>
  <c r="AO36" i="16" s="1"/>
  <c r="AN34" i="16"/>
  <c r="AO34" i="16" s="1"/>
  <c r="AN42" i="16"/>
  <c r="AO42" i="16" s="1"/>
  <c r="AN44" i="16"/>
  <c r="AO44" i="16" s="1"/>
  <c r="AN49" i="16"/>
  <c r="AO49" i="16" s="1"/>
  <c r="AN54" i="16"/>
  <c r="AN60" i="16"/>
  <c r="AO60" i="16" s="1"/>
  <c r="AN58" i="16"/>
  <c r="AO58" i="16" s="1"/>
  <c r="AN66" i="16"/>
  <c r="AO66" i="16" s="1"/>
  <c r="AN68" i="16"/>
  <c r="AO68" i="16" s="1"/>
  <c r="AN73" i="16"/>
  <c r="AO73" i="16" s="1"/>
  <c r="AN78" i="16"/>
  <c r="AN84" i="16"/>
  <c r="AO84" i="16" s="1"/>
  <c r="AN82" i="16"/>
  <c r="AO82" i="16" s="1"/>
  <c r="AN90" i="16"/>
  <c r="AO90" i="16" s="1"/>
  <c r="AN92" i="16"/>
  <c r="AO92" i="16" s="1"/>
  <c r="AN97" i="16"/>
  <c r="AO97" i="16" s="1"/>
  <c r="AN102" i="16"/>
  <c r="AN108" i="16"/>
  <c r="AO108" i="16" s="1"/>
  <c r="AN106" i="16"/>
  <c r="AO106" i="16" s="1"/>
  <c r="AN114" i="16"/>
  <c r="AO114" i="16" s="1"/>
  <c r="AN116" i="16"/>
  <c r="AO116" i="16" s="1"/>
  <c r="AN121" i="16"/>
  <c r="AO121" i="16" s="1"/>
  <c r="AN126" i="16"/>
  <c r="AN132" i="16"/>
  <c r="AO132" i="16" s="1"/>
  <c r="AN135" i="16"/>
  <c r="AO135" i="16" s="1"/>
  <c r="AO140" i="16"/>
  <c r="AN155" i="16"/>
  <c r="AO155" i="16" s="1"/>
  <c r="AO160" i="16"/>
  <c r="AO163" i="16"/>
  <c r="AN175" i="16"/>
  <c r="AO175" i="16" s="1"/>
  <c r="AN185" i="16"/>
  <c r="AO185" i="16" s="1"/>
  <c r="AN209" i="16"/>
  <c r="AO209" i="16" s="1"/>
  <c r="AN208" i="16"/>
  <c r="AO208" i="16" s="1"/>
  <c r="AN221" i="16"/>
  <c r="AO221" i="16" s="1"/>
  <c r="AN255" i="16"/>
  <c r="AO255" i="16" s="1"/>
  <c r="AN290" i="16"/>
  <c r="AO290" i="16" s="1"/>
  <c r="AN298" i="16"/>
  <c r="AO298" i="16" s="1"/>
  <c r="AN304" i="16"/>
  <c r="AO304" i="16" s="1"/>
  <c r="AN725" i="16"/>
  <c r="AO725" i="16" s="1"/>
  <c r="AN266" i="16"/>
  <c r="AN365" i="16"/>
  <c r="AO365" i="16" s="1"/>
  <c r="AN627" i="16"/>
  <c r="AO137" i="16"/>
  <c r="AN150" i="16"/>
  <c r="AO150" i="16" s="1"/>
  <c r="AO167" i="16"/>
  <c r="AN180" i="16"/>
  <c r="AN214" i="16"/>
  <c r="AO214" i="16" s="1"/>
  <c r="AO2" i="16"/>
  <c r="AO17" i="16"/>
  <c r="AO16" i="16"/>
  <c r="AO124" i="16"/>
  <c r="AO122" i="16"/>
  <c r="AO131" i="16"/>
  <c r="AO134" i="16"/>
  <c r="AO156" i="16"/>
  <c r="AO164" i="16"/>
  <c r="AN202" i="16"/>
  <c r="AN204" i="16"/>
  <c r="AN212" i="16"/>
  <c r="AO212" i="16" s="1"/>
  <c r="AN252" i="16"/>
  <c r="AN327" i="16"/>
  <c r="AO327" i="16" s="1"/>
  <c r="AN334" i="16"/>
  <c r="AN337" i="16"/>
  <c r="AN630" i="16"/>
  <c r="AN667" i="16"/>
  <c r="AN666" i="16"/>
  <c r="AN225" i="16"/>
  <c r="AN254" i="16"/>
  <c r="AO254" i="16" s="1"/>
  <c r="AN301" i="16"/>
  <c r="AO301" i="16" s="1"/>
  <c r="AN314" i="16"/>
  <c r="AO314" i="16" s="1"/>
  <c r="AN328" i="16"/>
  <c r="AO328" i="16" s="1"/>
  <c r="AN351" i="16"/>
  <c r="AO351" i="16" s="1"/>
  <c r="AN358" i="16"/>
  <c r="AN231" i="16"/>
  <c r="AO231" i="16" s="1"/>
  <c r="AN240" i="16"/>
  <c r="AO240" i="16" s="1"/>
  <c r="AN245" i="16"/>
  <c r="AO245" i="16" s="1"/>
  <c r="AN260" i="16"/>
  <c r="AO260" i="16" s="1"/>
  <c r="AN271" i="16"/>
  <c r="AN281" i="16"/>
  <c r="AO281" i="16" s="1"/>
  <c r="AN286" i="16"/>
  <c r="AN289" i="16"/>
  <c r="AN309" i="16"/>
  <c r="AN317" i="16"/>
  <c r="AO317" i="16" s="1"/>
  <c r="AN325" i="16"/>
  <c r="AO325" i="16" s="1"/>
  <c r="AN338" i="16"/>
  <c r="AO338" i="16" s="1"/>
  <c r="AN346" i="16"/>
  <c r="AO346" i="16" s="1"/>
  <c r="AN352" i="16"/>
  <c r="AO352" i="16" s="1"/>
  <c r="AN375" i="16"/>
  <c r="AO375" i="16" s="1"/>
  <c r="AN382" i="16"/>
  <c r="AN380" i="16"/>
  <c r="AN394" i="16"/>
  <c r="AO394" i="16" s="1"/>
  <c r="AN399" i="16"/>
  <c r="AN410" i="16"/>
  <c r="AO410" i="16" s="1"/>
  <c r="AN417" i="16"/>
  <c r="AO417" i="16" s="1"/>
  <c r="AN429" i="16"/>
  <c r="AO429" i="16" s="1"/>
  <c r="AN428" i="16"/>
  <c r="AO428" i="16" s="1"/>
  <c r="AN443" i="16"/>
  <c r="AO443" i="16" s="1"/>
  <c r="AN581" i="16"/>
  <c r="AO581" i="16" s="1"/>
  <c r="AN586" i="16"/>
  <c r="AO586" i="16" s="1"/>
  <c r="AN600" i="16"/>
  <c r="AO600" i="16" s="1"/>
  <c r="AN598" i="16"/>
  <c r="AO598" i="16" s="1"/>
  <c r="AN608" i="16"/>
  <c r="AN617" i="16"/>
  <c r="AO617" i="16" s="1"/>
  <c r="AN620" i="16"/>
  <c r="AO620" i="16" s="1"/>
  <c r="AN661" i="16"/>
  <c r="AO661" i="16" s="1"/>
  <c r="AN695" i="16"/>
  <c r="AO695" i="16" s="1"/>
  <c r="AN703" i="16"/>
  <c r="AN758" i="16"/>
  <c r="AO758" i="16" s="1"/>
  <c r="AN759" i="16"/>
  <c r="AO759" i="16" s="1"/>
  <c r="AN243" i="16"/>
  <c r="AO243" i="16" s="1"/>
  <c r="AO258" i="16"/>
  <c r="AN275" i="16"/>
  <c r="AO275" i="16" s="1"/>
  <c r="AN285" i="16"/>
  <c r="AN293" i="16"/>
  <c r="AO293" i="16" s="1"/>
  <c r="AN322" i="16"/>
  <c r="AO322" i="16" s="1"/>
  <c r="AN361" i="16"/>
  <c r="AN663" i="16"/>
  <c r="AN730" i="16"/>
  <c r="AO730" i="16" s="1"/>
  <c r="AN139" i="16"/>
  <c r="AO139" i="16" s="1"/>
  <c r="AO136" i="16"/>
  <c r="AN144" i="16"/>
  <c r="AO147" i="16"/>
  <c r="AN148" i="16"/>
  <c r="AO148" i="16" s="1"/>
  <c r="AO152" i="16"/>
  <c r="AN161" i="16"/>
  <c r="AO158" i="16"/>
  <c r="AN169" i="16"/>
  <c r="AO169" i="16" s="1"/>
  <c r="AO173" i="16"/>
  <c r="AN171" i="16"/>
  <c r="AO171" i="16" s="1"/>
  <c r="AN186" i="16"/>
  <c r="AO186" i="16" s="1"/>
  <c r="AN192" i="16"/>
  <c r="AO192" i="16" s="1"/>
  <c r="AN199" i="16"/>
  <c r="AO199" i="16" s="1"/>
  <c r="AN210" i="16"/>
  <c r="AO210" i="16" s="1"/>
  <c r="AN216" i="16"/>
  <c r="AO216" i="16" s="1"/>
  <c r="AN228" i="16"/>
  <c r="AO234" i="16"/>
  <c r="AN230" i="16"/>
  <c r="AO230" i="16" s="1"/>
  <c r="AN242" i="16"/>
  <c r="AO242" i="16" s="1"/>
  <c r="AN249" i="16"/>
  <c r="AN256" i="16"/>
  <c r="AO256" i="16" s="1"/>
  <c r="AO264" i="16"/>
  <c r="AN268" i="16"/>
  <c r="AN277" i="16"/>
  <c r="AO277" i="16" s="1"/>
  <c r="AO283" i="16"/>
  <c r="AN282" i="16"/>
  <c r="AO282" i="16" s="1"/>
  <c r="AN303" i="16"/>
  <c r="AO303" i="16" s="1"/>
  <c r="AN310" i="16"/>
  <c r="AN313" i="16"/>
  <c r="AN333" i="16"/>
  <c r="AN341" i="16"/>
  <c r="AO341" i="16" s="1"/>
  <c r="AN349" i="16"/>
  <c r="AO349" i="16" s="1"/>
  <c r="AN362" i="16"/>
  <c r="AO362" i="16" s="1"/>
  <c r="AN370" i="16"/>
  <c r="AO370" i="16" s="1"/>
  <c r="AN376" i="16"/>
  <c r="AO376" i="16" s="1"/>
  <c r="AN383" i="16"/>
  <c r="AN397" i="16"/>
  <c r="AO397" i="16" s="1"/>
  <c r="AN393" i="16"/>
  <c r="AO393" i="16" s="1"/>
  <c r="AN406" i="16"/>
  <c r="AO406" i="16" s="1"/>
  <c r="AN414" i="16"/>
  <c r="AO414" i="16" s="1"/>
  <c r="AN426" i="16"/>
  <c r="AN432" i="16"/>
  <c r="AO432" i="16" s="1"/>
  <c r="AN440" i="16"/>
  <c r="AO440" i="16" s="1"/>
  <c r="AN445" i="16"/>
  <c r="AO445" i="16" s="1"/>
  <c r="AN576" i="16"/>
  <c r="AN583" i="16"/>
  <c r="AO583" i="16" s="1"/>
  <c r="AN592" i="16"/>
  <c r="AN596" i="16"/>
  <c r="AO596" i="16" s="1"/>
  <c r="AN613" i="16"/>
  <c r="AN612" i="16"/>
  <c r="AN623" i="16"/>
  <c r="AO623" i="16" s="1"/>
  <c r="AN651" i="16"/>
  <c r="AO651" i="16" s="1"/>
  <c r="AN694" i="16"/>
  <c r="AO694" i="16" s="1"/>
  <c r="AN693" i="16"/>
  <c r="AO693" i="16" s="1"/>
  <c r="AN752" i="16"/>
  <c r="AN761" i="16"/>
  <c r="AO761" i="16" s="1"/>
  <c r="AN389" i="16"/>
  <c r="AO389" i="16" s="1"/>
  <c r="AN405" i="16"/>
  <c r="AO405" i="16" s="1"/>
  <c r="AN419" i="16"/>
  <c r="AO419" i="16" s="1"/>
  <c r="AN434" i="16"/>
  <c r="AO434" i="16" s="1"/>
  <c r="AN575" i="16"/>
  <c r="AN585" i="16"/>
  <c r="AO585" i="16" s="1"/>
  <c r="AN606" i="16"/>
  <c r="AO606" i="16" s="1"/>
  <c r="AN674" i="16"/>
  <c r="AO674" i="16" s="1"/>
  <c r="AN682" i="16"/>
  <c r="AN715" i="16"/>
  <c r="AO715" i="16" s="1"/>
  <c r="AN710" i="16"/>
  <c r="AO710" i="16" s="1"/>
  <c r="AN745" i="16"/>
  <c r="AO745" i="16" s="1"/>
  <c r="AN751" i="16"/>
  <c r="AO751" i="16" s="1"/>
  <c r="AN774" i="16"/>
  <c r="AN781" i="16"/>
  <c r="AO781" i="16" s="1"/>
  <c r="AO343" i="16"/>
  <c r="AN378" i="16"/>
  <c r="AO378" i="16" s="1"/>
  <c r="AN385" i="16"/>
  <c r="AO391" i="16"/>
  <c r="AN395" i="16"/>
  <c r="AO395" i="16" s="1"/>
  <c r="AN402" i="16"/>
  <c r="AO408" i="16"/>
  <c r="AN404" i="16"/>
  <c r="AO404" i="16" s="1"/>
  <c r="AN416" i="16"/>
  <c r="AO416" i="16" s="1"/>
  <c r="AN423" i="16"/>
  <c r="AN430" i="16"/>
  <c r="AO430" i="16" s="1"/>
  <c r="AO438" i="16"/>
  <c r="AN441" i="16"/>
  <c r="AO441" i="16" s="1"/>
  <c r="AN572" i="16"/>
  <c r="AN589" i="16"/>
  <c r="AO589" i="16" s="1"/>
  <c r="AO584" i="16"/>
  <c r="AN591" i="16"/>
  <c r="AN597" i="16"/>
  <c r="AO597" i="16" s="1"/>
  <c r="AN611" i="16"/>
  <c r="AN619" i="16"/>
  <c r="AO619" i="16" s="1"/>
  <c r="AN647" i="16"/>
  <c r="AO646" i="16"/>
  <c r="AN648" i="16"/>
  <c r="AN678" i="16"/>
  <c r="AO678" i="16" s="1"/>
  <c r="AN683" i="16"/>
  <c r="AN706" i="16"/>
  <c r="AO706" i="16" s="1"/>
  <c r="AN714" i="16"/>
  <c r="AO714" i="16" s="1"/>
  <c r="AN744" i="16"/>
  <c r="AO744" i="16" s="1"/>
  <c r="AN742" i="16"/>
  <c r="AO742" i="16" s="1"/>
  <c r="AN771" i="16"/>
  <c r="AN780" i="16"/>
  <c r="AO780" i="16" s="1"/>
  <c r="AO658" i="16"/>
  <c r="AO672" i="16"/>
  <c r="AN673" i="16"/>
  <c r="AO673" i="16" s="1"/>
  <c r="AO680" i="16"/>
  <c r="AN686" i="16"/>
  <c r="AO686" i="16" s="1"/>
  <c r="AO699" i="16"/>
  <c r="AN702" i="16"/>
  <c r="AO719" i="16"/>
  <c r="AN718" i="16"/>
  <c r="AO729" i="16"/>
  <c r="AN739" i="16"/>
  <c r="AO750" i="16"/>
  <c r="AN746" i="16"/>
  <c r="AO746" i="16" s="1"/>
  <c r="AO766" i="16"/>
  <c r="AN767" i="16"/>
  <c r="AO767" i="16" s="1"/>
  <c r="AO778" i="16"/>
  <c r="AN787" i="16"/>
  <c r="AO787" i="16" s="1"/>
  <c r="AO670" i="16"/>
  <c r="AN679" i="16"/>
  <c r="AO679" i="16" s="1"/>
  <c r="AO689" i="16"/>
  <c r="AN687" i="16"/>
  <c r="AO687" i="16" s="1"/>
  <c r="AO708" i="16"/>
  <c r="AN709" i="16"/>
  <c r="AO709" i="16" s="1"/>
  <c r="AO716" i="16"/>
  <c r="AN722" i="16"/>
  <c r="AO722" i="16" s="1"/>
  <c r="AO735" i="16"/>
  <c r="AN738" i="16"/>
  <c r="AO755" i="16"/>
  <c r="AN754" i="16"/>
  <c r="AO765" i="16"/>
  <c r="AN775" i="16"/>
  <c r="AO786" i="16"/>
  <c r="AN782" i="16"/>
  <c r="AO782" i="16" s="1"/>
  <c r="AN4" i="16"/>
  <c r="AT242" i="18" l="1"/>
  <c r="AT226" i="18"/>
  <c r="AO251" i="16"/>
  <c r="AT237" i="18"/>
  <c r="AT238" i="18"/>
  <c r="AT254" i="18"/>
  <c r="AT228" i="18"/>
  <c r="AT230" i="18"/>
  <c r="AQ206" i="18"/>
  <c r="AO640" i="16"/>
  <c r="AN435" i="16"/>
  <c r="AO435" i="16" s="1"/>
  <c r="AQ208" i="18"/>
  <c r="AQ203" i="18"/>
  <c r="AQ205" i="18"/>
  <c r="AN411" i="16"/>
  <c r="AO411" i="16" s="1"/>
  <c r="AT225" i="18"/>
  <c r="AT240" i="18"/>
  <c r="AT217" i="18"/>
  <c r="AT253" i="18"/>
  <c r="AT39" i="18"/>
  <c r="AT249" i="18"/>
  <c r="AO403" i="16"/>
  <c r="AT34" i="18"/>
  <c r="AT44" i="18"/>
  <c r="AT32" i="18"/>
  <c r="AT46" i="18"/>
  <c r="AT211" i="18"/>
  <c r="AT38" i="18"/>
  <c r="AT71" i="18"/>
  <c r="AT3" i="18"/>
  <c r="AT35" i="18"/>
  <c r="AR132" i="18"/>
  <c r="AT132" i="18" s="1"/>
  <c r="AO423" i="16"/>
  <c r="AR117" i="18"/>
  <c r="AT117" i="18" s="1"/>
  <c r="AO385" i="16"/>
  <c r="AR109" i="18"/>
  <c r="AT109" i="18" s="1"/>
  <c r="AO774" i="16"/>
  <c r="AR255" i="18"/>
  <c r="AT255" i="18" s="1"/>
  <c r="AO775" i="16"/>
  <c r="AR256" i="18"/>
  <c r="AT256" i="18" s="1"/>
  <c r="AO738" i="16"/>
  <c r="AR243" i="18"/>
  <c r="AT243" i="18" s="1"/>
  <c r="AO739" i="16"/>
  <c r="AR244" i="18"/>
  <c r="AT244" i="18" s="1"/>
  <c r="AO702" i="16"/>
  <c r="AR231" i="18"/>
  <c r="AT231" i="18" s="1"/>
  <c r="AO771" i="16"/>
  <c r="AR252" i="18"/>
  <c r="AT252" i="18" s="1"/>
  <c r="AO572" i="16"/>
  <c r="AR185" i="18"/>
  <c r="AT185" i="18" s="1"/>
  <c r="AR137" i="18"/>
  <c r="AT137" i="18" s="1"/>
  <c r="AO402" i="16"/>
  <c r="AR114" i="18"/>
  <c r="AT114" i="18" s="1"/>
  <c r="AO575" i="16"/>
  <c r="AR188" i="18"/>
  <c r="AT188" i="18" s="1"/>
  <c r="AO4" i="16"/>
  <c r="AR4" i="18"/>
  <c r="AT4" i="18" s="1"/>
  <c r="AO683" i="16"/>
  <c r="AR224" i="18"/>
  <c r="AT224" i="18" s="1"/>
  <c r="AO647" i="16"/>
  <c r="AR212" i="18"/>
  <c r="AT212" i="18" s="1"/>
  <c r="AO591" i="16"/>
  <c r="AR192" i="18"/>
  <c r="AT192" i="18" s="1"/>
  <c r="AR141" i="18"/>
  <c r="AT141" i="18" s="1"/>
  <c r="AO752" i="16"/>
  <c r="AR245" i="18"/>
  <c r="AT245" i="18" s="1"/>
  <c r="AO592" i="16"/>
  <c r="AR193" i="18"/>
  <c r="AT193" i="18" s="1"/>
  <c r="AO426" i="16"/>
  <c r="AR120" i="18"/>
  <c r="AT120" i="18" s="1"/>
  <c r="AO313" i="16"/>
  <c r="AR91" i="18"/>
  <c r="AT91" i="18" s="1"/>
  <c r="AO361" i="16"/>
  <c r="AR103" i="18"/>
  <c r="AT103" i="18" s="1"/>
  <c r="AO225" i="16"/>
  <c r="AR63" i="18"/>
  <c r="AT63" i="18" s="1"/>
  <c r="AO337" i="16"/>
  <c r="AR97" i="18"/>
  <c r="AT97" i="18" s="1"/>
  <c r="AO126" i="16"/>
  <c r="AR36" i="18"/>
  <c r="AT36" i="18" s="1"/>
  <c r="AO78" i="16"/>
  <c r="AR24" i="18"/>
  <c r="AT24" i="18" s="1"/>
  <c r="AO30" i="16"/>
  <c r="AR12" i="18"/>
  <c r="AT12" i="18" s="1"/>
  <c r="AO593" i="16"/>
  <c r="AR194" i="18"/>
  <c r="AT194" i="18" s="1"/>
  <c r="AO201" i="16"/>
  <c r="AR57" i="18"/>
  <c r="AT57" i="18" s="1"/>
  <c r="AO103" i="16"/>
  <c r="AR31" i="18"/>
  <c r="AT31" i="18" s="1"/>
  <c r="AO100" i="16"/>
  <c r="AR28" i="18"/>
  <c r="AT28" i="18" s="1"/>
  <c r="AO26" i="16"/>
  <c r="AR8" i="18"/>
  <c r="AT8" i="18" s="1"/>
  <c r="AO308" i="16"/>
  <c r="AR86" i="18"/>
  <c r="AT86" i="18" s="1"/>
  <c r="AO75" i="16"/>
  <c r="AR21" i="18"/>
  <c r="AT21" i="18" s="1"/>
  <c r="AO50" i="16"/>
  <c r="AR14" i="18"/>
  <c r="AT14" i="18" s="1"/>
  <c r="AO79" i="16"/>
  <c r="AR25" i="18"/>
  <c r="AT25" i="18" s="1"/>
  <c r="AO29" i="16"/>
  <c r="AR11" i="18"/>
  <c r="AT11" i="18" s="1"/>
  <c r="AO594" i="16"/>
  <c r="AR195" i="18"/>
  <c r="AT195" i="18" s="1"/>
  <c r="AO31" i="16"/>
  <c r="AR13" i="18"/>
  <c r="AT13" i="18" s="1"/>
  <c r="AO28" i="16"/>
  <c r="AR10" i="18"/>
  <c r="AT10" i="18" s="1"/>
  <c r="AR234" i="18"/>
  <c r="AT234" i="18" s="1"/>
  <c r="AR229" i="18"/>
  <c r="AT229" i="18" s="1"/>
  <c r="AR119" i="18"/>
  <c r="AT119" i="18" s="1"/>
  <c r="AR113" i="18"/>
  <c r="AT113" i="18" s="1"/>
  <c r="AR248" i="18"/>
  <c r="AT248" i="18" s="1"/>
  <c r="AR186" i="18"/>
  <c r="AT186" i="18" s="1"/>
  <c r="AR142" i="18"/>
  <c r="AT142" i="18" s="1"/>
  <c r="AR128" i="18"/>
  <c r="AT128" i="18" s="1"/>
  <c r="AR116" i="18"/>
  <c r="AT116" i="18" s="1"/>
  <c r="AR110" i="18"/>
  <c r="AT110" i="18" s="1"/>
  <c r="AR105" i="18"/>
  <c r="AR144" i="18"/>
  <c r="AT144" i="18" s="1"/>
  <c r="AR70" i="18"/>
  <c r="AT70" i="18" s="1"/>
  <c r="AR64" i="18"/>
  <c r="AT64" i="18" s="1"/>
  <c r="AT105" i="18"/>
  <c r="AT131" i="18"/>
  <c r="AO754" i="16"/>
  <c r="AR247" i="18"/>
  <c r="AT247" i="18" s="1"/>
  <c r="AO718" i="16"/>
  <c r="AR235" i="18"/>
  <c r="AT235" i="18" s="1"/>
  <c r="AR134" i="18"/>
  <c r="AT134" i="18" s="1"/>
  <c r="AO612" i="16"/>
  <c r="AR201" i="18"/>
  <c r="AT201" i="18" s="1"/>
  <c r="AO383" i="16"/>
  <c r="AR107" i="18"/>
  <c r="AT107" i="18" s="1"/>
  <c r="AO310" i="16"/>
  <c r="AR88" i="18"/>
  <c r="AT88" i="18" s="1"/>
  <c r="AO249" i="16"/>
  <c r="AR69" i="18"/>
  <c r="AT69" i="18" s="1"/>
  <c r="AO228" i="16"/>
  <c r="AR66" i="18"/>
  <c r="AT66" i="18" s="1"/>
  <c r="AO703" i="16"/>
  <c r="AR232" i="18"/>
  <c r="AT232" i="18" s="1"/>
  <c r="AR129" i="18"/>
  <c r="AT129" i="18" s="1"/>
  <c r="AO380" i="16"/>
  <c r="AR104" i="18"/>
  <c r="AT104" i="18" s="1"/>
  <c r="AO309" i="16"/>
  <c r="AR87" i="18"/>
  <c r="AT87" i="18" s="1"/>
  <c r="AO271" i="16"/>
  <c r="AR79" i="18"/>
  <c r="AT79" i="18" s="1"/>
  <c r="AO666" i="16"/>
  <c r="AR219" i="18"/>
  <c r="AT219" i="18" s="1"/>
  <c r="AO334" i="16"/>
  <c r="AR94" i="18"/>
  <c r="AT94" i="18" s="1"/>
  <c r="AO204" i="16"/>
  <c r="AR60" i="18"/>
  <c r="AT60" i="18" s="1"/>
  <c r="AO180" i="16"/>
  <c r="AR54" i="18"/>
  <c r="AT54" i="18" s="1"/>
  <c r="AO627" i="16"/>
  <c r="AR204" i="18"/>
  <c r="AT204" i="18" s="1"/>
  <c r="AO356" i="16"/>
  <c r="AR98" i="18"/>
  <c r="AT98" i="18" s="1"/>
  <c r="AO51" i="16"/>
  <c r="AR15" i="18"/>
  <c r="AT15" i="18" s="1"/>
  <c r="AO178" i="16"/>
  <c r="AR52" i="18"/>
  <c r="AT52" i="18" s="1"/>
  <c r="AO311" i="16"/>
  <c r="AR89" i="18"/>
  <c r="AT89" i="18" s="1"/>
  <c r="AO203" i="16"/>
  <c r="AR59" i="18"/>
  <c r="AT59" i="18" s="1"/>
  <c r="AO101" i="16"/>
  <c r="AR29" i="18"/>
  <c r="AT29" i="18" s="1"/>
  <c r="AO55" i="16"/>
  <c r="AR19" i="18"/>
  <c r="AT19" i="18" s="1"/>
  <c r="AO626" i="16"/>
  <c r="AR203" i="18"/>
  <c r="AT203" i="18" s="1"/>
  <c r="AO609" i="16"/>
  <c r="AR198" i="18"/>
  <c r="AT198" i="18" s="1"/>
  <c r="AO288" i="16"/>
  <c r="AR84" i="18"/>
  <c r="AT84" i="18" s="1"/>
  <c r="AO76" i="16"/>
  <c r="AR22" i="18"/>
  <c r="AT22" i="18" s="1"/>
  <c r="AO369" i="16"/>
  <c r="AR251" i="18"/>
  <c r="AT251" i="18" s="1"/>
  <c r="AR227" i="18"/>
  <c r="AT227" i="18" s="1"/>
  <c r="AR210" i="18"/>
  <c r="AT210" i="18" s="1"/>
  <c r="AR221" i="18"/>
  <c r="AT221" i="18" s="1"/>
  <c r="AR40" i="18"/>
  <c r="AT40" i="18" s="1"/>
  <c r="AR7" i="18"/>
  <c r="AT7" i="18" s="1"/>
  <c r="AR67" i="18"/>
  <c r="AT67" i="18" s="1"/>
  <c r="AT43" i="18"/>
  <c r="AT115" i="18"/>
  <c r="AT133" i="18"/>
  <c r="AR37" i="18"/>
  <c r="AT37" i="18" s="1"/>
  <c r="AR2" i="18"/>
  <c r="AT2" i="18" s="1"/>
  <c r="AO611" i="16"/>
  <c r="AR200" i="18"/>
  <c r="AT200" i="18" s="1"/>
  <c r="AO576" i="16"/>
  <c r="AR189" i="18"/>
  <c r="AT189" i="18" s="1"/>
  <c r="AO268" i="16"/>
  <c r="AR76" i="18"/>
  <c r="AT76" i="18" s="1"/>
  <c r="AO608" i="16"/>
  <c r="AR197" i="18"/>
  <c r="AT197" i="18" s="1"/>
  <c r="AO382" i="16"/>
  <c r="AR106" i="18"/>
  <c r="AT106" i="18" s="1"/>
  <c r="AO289" i="16"/>
  <c r="AR85" i="18"/>
  <c r="AT85" i="18" s="1"/>
  <c r="AO358" i="16"/>
  <c r="AR100" i="18"/>
  <c r="AT100" i="18" s="1"/>
  <c r="AO667" i="16"/>
  <c r="AR220" i="18"/>
  <c r="AT220" i="18" s="1"/>
  <c r="AO202" i="16"/>
  <c r="AR58" i="18"/>
  <c r="AT58" i="18" s="1"/>
  <c r="AO102" i="16"/>
  <c r="AR30" i="18"/>
  <c r="AT30" i="18" s="1"/>
  <c r="AO54" i="16"/>
  <c r="AR18" i="18"/>
  <c r="AT18" i="18" s="1"/>
  <c r="AO6" i="16"/>
  <c r="AR6" i="18"/>
  <c r="AT6" i="18" s="1"/>
  <c r="AO357" i="16"/>
  <c r="AR99" i="18"/>
  <c r="AO631" i="16"/>
  <c r="AR208" i="18"/>
  <c r="AO177" i="16"/>
  <c r="AR51" i="18"/>
  <c r="AT51" i="18" s="1"/>
  <c r="AO200" i="16"/>
  <c r="AR56" i="18"/>
  <c r="AT56" i="18" s="1"/>
  <c r="AO359" i="16"/>
  <c r="AR101" i="18"/>
  <c r="AT101" i="18" s="1"/>
  <c r="AO287" i="16"/>
  <c r="AR83" i="18"/>
  <c r="AT83" i="18" s="1"/>
  <c r="AO52" i="16"/>
  <c r="AR16" i="18"/>
  <c r="AT16" i="18" s="1"/>
  <c r="AO176" i="16"/>
  <c r="AR50" i="18"/>
  <c r="AT50" i="18" s="1"/>
  <c r="AO284" i="16"/>
  <c r="AR80" i="18"/>
  <c r="AT80" i="18" s="1"/>
  <c r="AO74" i="16"/>
  <c r="AR20" i="18"/>
  <c r="AT20" i="18" s="1"/>
  <c r="AO336" i="16"/>
  <c r="AR96" i="18"/>
  <c r="AT96" i="18" s="1"/>
  <c r="AO5" i="16"/>
  <c r="AR5" i="18"/>
  <c r="AT5" i="18" s="1"/>
  <c r="AO360" i="16"/>
  <c r="AR102" i="18"/>
  <c r="AT102" i="18" s="1"/>
  <c r="AO642" i="16"/>
  <c r="AR246" i="18"/>
  <c r="AT246" i="18" s="1"/>
  <c r="AR222" i="18"/>
  <c r="AT222" i="18" s="1"/>
  <c r="AR187" i="18"/>
  <c r="AT187" i="18" s="1"/>
  <c r="AR121" i="18"/>
  <c r="AT121" i="18" s="1"/>
  <c r="AT209" i="18"/>
  <c r="AR233" i="18"/>
  <c r="AT233" i="18" s="1"/>
  <c r="AR140" i="18"/>
  <c r="AT140" i="18" s="1"/>
  <c r="AR135" i="18"/>
  <c r="AT135" i="18" s="1"/>
  <c r="AR130" i="18"/>
  <c r="AT130" i="18" s="1"/>
  <c r="AR118" i="18"/>
  <c r="AT118" i="18" s="1"/>
  <c r="AR112" i="18"/>
  <c r="AT112" i="18" s="1"/>
  <c r="AR190" i="18"/>
  <c r="AT190" i="18" s="1"/>
  <c r="AR139" i="18"/>
  <c r="AT139" i="18" s="1"/>
  <c r="AR68" i="18"/>
  <c r="AT68" i="18" s="1"/>
  <c r="AR62" i="18"/>
  <c r="AT62" i="18" s="1"/>
  <c r="AT48" i="18"/>
  <c r="AT73" i="18"/>
  <c r="AH99" i="18"/>
  <c r="AT138" i="18"/>
  <c r="AT75" i="18"/>
  <c r="AO648" i="16"/>
  <c r="AR213" i="18"/>
  <c r="AT213" i="18" s="1"/>
  <c r="AO613" i="16"/>
  <c r="AR202" i="18"/>
  <c r="AT202" i="18" s="1"/>
  <c r="AO682" i="16"/>
  <c r="AR223" i="18"/>
  <c r="AT223" i="18" s="1"/>
  <c r="AO333" i="16"/>
  <c r="AR93" i="18"/>
  <c r="AT93" i="18" s="1"/>
  <c r="AO161" i="16"/>
  <c r="AR47" i="18"/>
  <c r="AT47" i="18" s="1"/>
  <c r="AO144" i="16"/>
  <c r="AR42" i="18"/>
  <c r="AT42" i="18" s="1"/>
  <c r="AO663" i="16"/>
  <c r="AR216" i="18"/>
  <c r="AT216" i="18" s="1"/>
  <c r="AO285" i="16"/>
  <c r="AR81" i="18"/>
  <c r="AT81" i="18" s="1"/>
  <c r="AR136" i="18"/>
  <c r="AT136" i="18" s="1"/>
  <c r="AO399" i="16"/>
  <c r="AR111" i="18"/>
  <c r="AT111" i="18" s="1"/>
  <c r="AO286" i="16"/>
  <c r="AR82" i="18"/>
  <c r="AT82" i="18" s="1"/>
  <c r="AO630" i="16"/>
  <c r="AR207" i="18"/>
  <c r="AO252" i="16"/>
  <c r="AR72" i="18"/>
  <c r="AT72" i="18" s="1"/>
  <c r="AO266" i="16"/>
  <c r="AR74" i="18"/>
  <c r="AT74" i="18" s="1"/>
  <c r="AO269" i="16"/>
  <c r="AR77" i="18"/>
  <c r="AT77" i="18" s="1"/>
  <c r="AO159" i="16"/>
  <c r="AR45" i="18"/>
  <c r="AT45" i="18" s="1"/>
  <c r="AO610" i="16"/>
  <c r="AR199" i="18"/>
  <c r="AT199" i="18" s="1"/>
  <c r="AO99" i="16"/>
  <c r="AR27" i="18"/>
  <c r="AT27" i="18" s="1"/>
  <c r="AO335" i="16"/>
  <c r="AR95" i="18"/>
  <c r="AT95" i="18" s="1"/>
  <c r="AO205" i="16"/>
  <c r="AR61" i="18"/>
  <c r="AT61" i="18" s="1"/>
  <c r="AO77" i="16"/>
  <c r="AR23" i="18"/>
  <c r="AT23" i="18" s="1"/>
  <c r="AO181" i="16"/>
  <c r="AR55" i="18"/>
  <c r="AT55" i="18" s="1"/>
  <c r="AO332" i="16"/>
  <c r="AR92" i="18"/>
  <c r="AT92" i="18" s="1"/>
  <c r="AO98" i="16"/>
  <c r="AR26" i="18"/>
  <c r="AT26" i="18" s="1"/>
  <c r="AO179" i="16"/>
  <c r="AR53" i="18"/>
  <c r="AT53" i="18" s="1"/>
  <c r="AO628" i="16"/>
  <c r="AR205" i="18"/>
  <c r="AT205" i="18" s="1"/>
  <c r="AO312" i="16"/>
  <c r="AR90" i="18"/>
  <c r="AT90" i="18" s="1"/>
  <c r="AO27" i="16"/>
  <c r="AR9" i="18"/>
  <c r="AT9" i="18" s="1"/>
  <c r="AO53" i="16"/>
  <c r="AR17" i="18"/>
  <c r="AT17" i="18" s="1"/>
  <c r="AO629" i="16"/>
  <c r="AR206" i="18"/>
  <c r="AO590" i="16"/>
  <c r="AR191" i="18"/>
  <c r="AT191" i="18" s="1"/>
  <c r="AO595" i="16"/>
  <c r="AR196" i="18"/>
  <c r="AT196" i="18" s="1"/>
  <c r="AR239" i="18"/>
  <c r="AT239" i="18" s="1"/>
  <c r="AR215" i="18"/>
  <c r="AT215" i="18" s="1"/>
  <c r="AR241" i="18"/>
  <c r="AT241" i="18" s="1"/>
  <c r="AQ99" i="18"/>
  <c r="AR236" i="18"/>
  <c r="AT236" i="18" s="1"/>
  <c r="AR214" i="18"/>
  <c r="AT214" i="18" s="1"/>
  <c r="AR33" i="18"/>
  <c r="AT33" i="18" s="1"/>
  <c r="AR78" i="18"/>
  <c r="AT78" i="18" s="1"/>
  <c r="AR65" i="18"/>
  <c r="AT65" i="18" s="1"/>
  <c r="AR41" i="18"/>
  <c r="AT41" i="18" s="1"/>
  <c r="AT108" i="18"/>
  <c r="AT143" i="18"/>
  <c r="R207" i="18"/>
  <c r="AR49" i="18"/>
  <c r="AT49" i="18" s="1"/>
  <c r="AO641" i="16"/>
  <c r="AT208" i="18" l="1"/>
  <c r="AT206" i="18"/>
  <c r="AT207" i="18"/>
  <c r="AT99" i="18"/>
</calcChain>
</file>

<file path=xl/comments1.xml><?xml version="1.0" encoding="utf-8"?>
<comments xmlns="http://schemas.openxmlformats.org/spreadsheetml/2006/main">
  <authors>
    <author>Rogerio Cichota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3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comments2.xml><?xml version="1.0" encoding="utf-8"?>
<comments xmlns="http://schemas.openxmlformats.org/spreadsheetml/2006/main">
  <authors>
    <author>Rogerio Cichota</author>
  </authors>
  <commentList>
    <comment ref="A27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52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Missing N concentration data, added average so that N off-take can be calculated</t>
        </r>
      </text>
    </comment>
    <comment ref="A659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60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61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62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63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  <comment ref="A664" authorId="0" shapeId="0">
      <text>
        <r>
          <rPr>
            <b/>
            <sz val="9"/>
            <color indexed="81"/>
            <rFont val="Tahoma"/>
            <family val="2"/>
          </rPr>
          <t>Rogerio Cichota:</t>
        </r>
        <r>
          <rPr>
            <sz val="9"/>
            <color indexed="81"/>
            <rFont val="Tahoma"/>
            <family val="2"/>
          </rPr>
          <t xml:space="preserve">
Original data was missing, added the average so that all dates have the same number of replicates and can compute cumulatives</t>
        </r>
      </text>
    </comment>
  </commentList>
</comments>
</file>

<file path=xl/sharedStrings.xml><?xml version="1.0" encoding="utf-8"?>
<sst xmlns="http://schemas.openxmlformats.org/spreadsheetml/2006/main" count="5178" uniqueCount="92">
  <si>
    <t>Season</t>
  </si>
  <si>
    <t>SimulationName</t>
  </si>
  <si>
    <t>Date</t>
  </si>
  <si>
    <t>Source</t>
  </si>
  <si>
    <t>ADF %</t>
  </si>
  <si>
    <t>WSC%</t>
  </si>
  <si>
    <t>DOMD%</t>
  </si>
  <si>
    <t>NDF%</t>
  </si>
  <si>
    <t>OM%</t>
  </si>
  <si>
    <t>CP%</t>
  </si>
  <si>
    <t>ME</t>
  </si>
  <si>
    <t>Rep</t>
  </si>
  <si>
    <t>RegrowthRotation</t>
  </si>
  <si>
    <t>EvalStage</t>
  </si>
  <si>
    <t>HarvestedWt</t>
  </si>
  <si>
    <t>Residue.NConcentration</t>
  </si>
  <si>
    <t>Experimental setup</t>
  </si>
  <si>
    <t>GrowthRate (kgDM/ha/day)</t>
  </si>
  <si>
    <t>AboveGroundWt (kg/ha)</t>
  </si>
  <si>
    <t>LeafLength</t>
  </si>
  <si>
    <t>DMcontent</t>
  </si>
  <si>
    <t>RotationHarvestedWt</t>
  </si>
  <si>
    <t>Harvest</t>
  </si>
  <si>
    <t>Summer</t>
  </si>
  <si>
    <t>Autumn</t>
  </si>
  <si>
    <t>FRNLLincolnNRate200</t>
  </si>
  <si>
    <t>FRNLLincolnNRate500</t>
  </si>
  <si>
    <t>FRNLLincolnNRate0</t>
  </si>
  <si>
    <t>FRNLLincolnNRate100</t>
  </si>
  <si>
    <t>FRNLLincolnNRate350</t>
  </si>
  <si>
    <t>FRNLLincolnNRate50</t>
  </si>
  <si>
    <t>FRNLRuakuraNRate200</t>
  </si>
  <si>
    <t>DairyNZ</t>
  </si>
  <si>
    <t>FRNLRuakuraNRate0</t>
  </si>
  <si>
    <t>FRNLRuakuraNRate100</t>
  </si>
  <si>
    <t>FRNLRuakuraNRate50</t>
  </si>
  <si>
    <t>FRNLRuakuraNRate500</t>
  </si>
  <si>
    <t>FRNLRuakuraNRate350</t>
  </si>
  <si>
    <t>Regrowth1</t>
  </si>
  <si>
    <t>Regrowth2</t>
  </si>
  <si>
    <t>Regrowth3</t>
  </si>
  <si>
    <t>Regrowth4</t>
  </si>
  <si>
    <t>Winter</t>
  </si>
  <si>
    <t>Spring</t>
  </si>
  <si>
    <t>LU_GEdwards</t>
  </si>
  <si>
    <t>CumulativeHarvestedWt</t>
  </si>
  <si>
    <t>NRate</t>
  </si>
  <si>
    <t>WhiteClover.AboveGround.Wt</t>
  </si>
  <si>
    <t>WhiteClover.Leaf.Live.Nconc</t>
  </si>
  <si>
    <t>WhiteClover.Stem.Live.Nconc</t>
  </si>
  <si>
    <t>WhiteClover.Population</t>
  </si>
  <si>
    <t>WhiteClover.LeafFraction</t>
  </si>
  <si>
    <t>WhiteClover.StemFraction</t>
  </si>
  <si>
    <t>WhiteClover.Height</t>
  </si>
  <si>
    <t>WhiteClover.GrowthRate</t>
  </si>
  <si>
    <t>WhiteClover.AboveGroundLive.NConc</t>
  </si>
  <si>
    <t>WhiteClover.NumberOfLeaves</t>
  </si>
  <si>
    <t>WhiteClover.Leaf.LAI</t>
  </si>
  <si>
    <t>WhiteClover.Leaf.ExtinctionCoefficient</t>
  </si>
  <si>
    <t>Regrowth5</t>
  </si>
  <si>
    <t xml:space="preserve"> » FRNL datasets</t>
  </si>
  <si>
    <t xml:space="preserve"> These comprise two experiments, one at Lincoln University and the other at DairyNZ's Scott farm in Hamilton.</t>
  </si>
  <si>
    <t xml:space="preserve"> Both experiments were setup in similar fashion and production data was collected similarly in both trials.</t>
  </si>
  <si>
    <t xml:space="preserve">  The plots received 6 different level of N fertiliser (0, 50, 100, 200, 350 and 500kgN/ha), split in approximately 10 application per year.</t>
  </si>
  <si>
    <t xml:space="preserve">  The swards were mowed regularly ( aproximately every 40 days) to a residual height of about 4cm, with the biomass being removed from the field.</t>
  </si>
  <si>
    <t xml:space="preserve">  Irrigation was applied over summer in Lincoln using a traveller irrigator.</t>
  </si>
  <si>
    <t xml:space="preserve">  The soil was a Templeton sandy loam in Lincoln and the Hotoriu silt loam in Hamilton.</t>
  </si>
  <si>
    <t xml:space="preserve">  White clover was sown in Mar/2014 in Lincoln and Oct/2014 in Hamilton, after conventional drilling. The cultivar was 'Kopu II', sown at 5.0 kg seed/ha.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</si>
  <si>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</si>
  <si>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</si>
  <si>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</si>
  <si>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</si>
  <si>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</si>
  <si>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</si>
  <si>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</si>
  <si>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</si>
  <si>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</si>
  <si>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HerbageNConc</t>
  </si>
  <si>
    <t>AverageHerbageNConc</t>
  </si>
  <si>
    <t>NTakenOff</t>
  </si>
  <si>
    <t>CumulativeNTakenOff</t>
  </si>
  <si>
    <t>Nvals</t>
  </si>
  <si>
    <t>2014/15</t>
  </si>
  <si>
    <t>2015/16</t>
  </si>
  <si>
    <t>2016/17</t>
  </si>
  <si>
    <t>b</t>
  </si>
  <si>
    <t>b2</t>
  </si>
  <si>
    <t>b3</t>
  </si>
  <si>
    <t>b4</t>
  </si>
  <si>
    <t>COUNT</t>
  </si>
  <si>
    <t>Population</t>
  </si>
  <si>
    <t>AboveGroundLive.NConc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</si>
</sst>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9.9978637043366805E-2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165" fontId="5" fillId="0" borderId="0" xfId="0" applyNumberFormat="1" applyFont="1" applyFill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Border="1" applyAlignment="1">
      <alignment horizontal="right"/>
    </xf>
    <xf numFmtId="9" fontId="3" fillId="8" borderId="1" xfId="2" applyFon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7" fillId="3" borderId="0" xfId="4"/>
    <xf numFmtId="0" fontId="6" fillId="2" borderId="0" xfId="3"/>
    <xf numFmtId="165" fontId="7" fillId="3" borderId="0" xfId="4" applyNumberFormat="1" applyAlignment="1">
      <alignment vertical="top"/>
    </xf>
    <xf numFmtId="164" fontId="7" fillId="3" borderId="0" xfId="4" applyNumberFormat="1" applyAlignment="1">
      <alignment horizontal="right"/>
    </xf>
    <xf numFmtId="0" fontId="6" fillId="2" borderId="0" xfId="3" applyAlignment="1"/>
    <xf numFmtId="164" fontId="6" fillId="2" borderId="0" xfId="3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6" borderId="2" xfId="0" applyFont="1" applyFill="1" applyBorder="1" applyAlignment="1">
      <alignment horizontal="right"/>
    </xf>
  </cellXfs>
  <cellStyles count="5">
    <cellStyle name="Bad" xfId="3" builtinId="27"/>
    <cellStyle name="Neutral" xfId="4" builtinId="28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workbookViewId="0">
      <selection activeCell="G23" sqref="G23"/>
    </sheetView>
  </sheetViews>
  <sheetFormatPr defaultRowHeight="15" x14ac:dyDescent="0.25"/>
  <cols>
    <col min="3" max="3" width="16.28515625" bestFit="1" customWidth="1"/>
  </cols>
  <sheetData>
    <row r="3" spans="1:1" x14ac:dyDescent="0.25">
      <c r="A3" s="1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7" spans="1:1" x14ac:dyDescent="0.25">
      <c r="A7" s="1" t="s">
        <v>16</v>
      </c>
    </row>
    <row r="8" spans="1:1" x14ac:dyDescent="0.25">
      <c r="A8" t="s">
        <v>67</v>
      </c>
    </row>
    <row r="9" spans="1:1" x14ac:dyDescent="0.25">
      <c r="A9" t="s">
        <v>63</v>
      </c>
    </row>
    <row r="10" spans="1:1" x14ac:dyDescent="0.25">
      <c r="A10" t="s">
        <v>66</v>
      </c>
    </row>
    <row r="11" spans="1:1" x14ac:dyDescent="0.25">
      <c r="A11" t="s">
        <v>65</v>
      </c>
    </row>
    <row r="12" spans="1:1" x14ac:dyDescent="0.25">
      <c r="A12" t="s">
        <v>64</v>
      </c>
    </row>
    <row r="18" spans="2:3" x14ac:dyDescent="0.25">
      <c r="B18" s="2" t="s">
        <v>68</v>
      </c>
      <c r="C18" s="6" t="s">
        <v>1</v>
      </c>
    </row>
    <row r="19" spans="2:3" x14ac:dyDescent="0.25">
      <c r="B19" s="2" t="s">
        <v>69</v>
      </c>
      <c r="C19" s="7" t="s">
        <v>2</v>
      </c>
    </row>
    <row r="20" spans="2:3" x14ac:dyDescent="0.25">
      <c r="B20" s="2" t="s">
        <v>70</v>
      </c>
      <c r="C20" s="8" t="s">
        <v>0</v>
      </c>
    </row>
    <row r="21" spans="2:3" x14ac:dyDescent="0.25">
      <c r="B21" s="2" t="s">
        <v>71</v>
      </c>
      <c r="C21" s="9" t="s">
        <v>72</v>
      </c>
    </row>
    <row r="22" spans="2:3" x14ac:dyDescent="0.25">
      <c r="B22" s="2" t="s">
        <v>73</v>
      </c>
      <c r="C22" s="10" t="s">
        <v>14</v>
      </c>
    </row>
    <row r="23" spans="2:3" x14ac:dyDescent="0.25">
      <c r="B23" s="2" t="s">
        <v>74</v>
      </c>
      <c r="C23" s="11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87"/>
  <sheetViews>
    <sheetView tabSelected="1" zoomScale="85" zoomScaleNormal="85" workbookViewId="0">
      <pane xSplit="5" ySplit="1" topLeftCell="L81" activePane="bottomRight" state="frozen"/>
      <selection pane="topRight" activeCell="J1" sqref="J1"/>
      <selection pane="bottomLeft" activeCell="A2" sqref="A2"/>
      <selection pane="bottomRight" activeCell="T91" sqref="T91"/>
    </sheetView>
  </sheetViews>
  <sheetFormatPr defaultRowHeight="15" x14ac:dyDescent="0.25"/>
  <cols>
    <col min="1" max="1" width="32" customWidth="1"/>
    <col min="2" max="2" width="15.28515625" customWidth="1"/>
    <col min="3" max="3" width="10.5703125" bestFit="1" customWidth="1"/>
    <col min="4" max="4" width="4.42578125" bestFit="1" customWidth="1"/>
    <col min="5" max="5" width="6.42578125" bestFit="1" customWidth="1"/>
    <col min="6" max="6" width="14.140625" bestFit="1" customWidth="1"/>
    <col min="7" max="7" width="10.140625" customWidth="1"/>
    <col min="8" max="8" width="17.42578125" bestFit="1" customWidth="1"/>
    <col min="9" max="9" width="11.42578125" customWidth="1"/>
    <col min="10" max="10" width="23.42578125" bestFit="1" customWidth="1"/>
    <col min="11" max="11" width="28" customWidth="1"/>
    <col min="12" max="13" width="12.7109375" customWidth="1"/>
    <col min="14" max="14" width="22.42578125" bestFit="1" customWidth="1"/>
    <col min="15" max="23" width="9.140625" customWidth="1"/>
    <col min="25" max="28" width="9.140625" customWidth="1"/>
    <col min="31" max="31" width="14.28515625" bestFit="1" customWidth="1"/>
    <col min="33" max="38" width="9.140625" customWidth="1"/>
  </cols>
  <sheetData>
    <row r="1" spans="1:41" x14ac:dyDescent="0.25">
      <c r="A1" s="12" t="s">
        <v>1</v>
      </c>
      <c r="B1" s="12" t="s">
        <v>3</v>
      </c>
      <c r="C1" s="13" t="s">
        <v>2</v>
      </c>
      <c r="D1" s="13" t="s">
        <v>11</v>
      </c>
      <c r="E1" s="14" t="s">
        <v>46</v>
      </c>
      <c r="F1" s="15" t="s">
        <v>76</v>
      </c>
      <c r="G1" s="15" t="s">
        <v>0</v>
      </c>
      <c r="H1" s="15" t="s">
        <v>12</v>
      </c>
      <c r="I1" s="15" t="s">
        <v>13</v>
      </c>
      <c r="J1" s="16" t="s">
        <v>18</v>
      </c>
      <c r="K1" s="17" t="s">
        <v>47</v>
      </c>
      <c r="L1" s="17" t="s">
        <v>14</v>
      </c>
      <c r="M1" s="17" t="s">
        <v>21</v>
      </c>
      <c r="N1" s="16" t="s">
        <v>45</v>
      </c>
      <c r="O1" s="17" t="s">
        <v>48</v>
      </c>
      <c r="P1" s="17" t="s">
        <v>49</v>
      </c>
      <c r="Q1" s="17" t="s">
        <v>15</v>
      </c>
      <c r="R1" s="17" t="s">
        <v>90</v>
      </c>
      <c r="S1" s="17" t="s">
        <v>51</v>
      </c>
      <c r="T1" s="17" t="s">
        <v>52</v>
      </c>
      <c r="U1" s="17" t="s">
        <v>53</v>
      </c>
      <c r="V1" s="17" t="s">
        <v>17</v>
      </c>
      <c r="W1" s="17" t="s">
        <v>54</v>
      </c>
      <c r="X1" s="18" t="s">
        <v>4</v>
      </c>
      <c r="Y1" s="18" t="s">
        <v>5</v>
      </c>
      <c r="Z1" s="18" t="s">
        <v>6</v>
      </c>
      <c r="AA1" s="18" t="s">
        <v>7</v>
      </c>
      <c r="AB1" s="18" t="s">
        <v>8</v>
      </c>
      <c r="AC1" s="18" t="s">
        <v>9</v>
      </c>
      <c r="AD1" s="16" t="s">
        <v>91</v>
      </c>
      <c r="AE1" s="18" t="s">
        <v>77</v>
      </c>
      <c r="AF1" s="18" t="s">
        <v>78</v>
      </c>
      <c r="AG1" s="19" t="s">
        <v>10</v>
      </c>
      <c r="AH1" s="19" t="s">
        <v>20</v>
      </c>
      <c r="AI1" s="17" t="s">
        <v>56</v>
      </c>
      <c r="AJ1" s="17" t="s">
        <v>19</v>
      </c>
      <c r="AK1" s="17" t="s">
        <v>57</v>
      </c>
      <c r="AL1" s="17" t="s">
        <v>58</v>
      </c>
      <c r="AM1" s="16" t="s">
        <v>79</v>
      </c>
      <c r="AN1" s="16" t="s">
        <v>80</v>
      </c>
      <c r="AO1" s="15" t="s">
        <v>81</v>
      </c>
    </row>
    <row r="2" spans="1:41" x14ac:dyDescent="0.25">
      <c r="A2" s="4" t="s">
        <v>27</v>
      </c>
      <c r="B2" t="s">
        <v>44</v>
      </c>
      <c r="C2" s="3">
        <v>41935</v>
      </c>
      <c r="D2">
        <v>1</v>
      </c>
      <c r="E2">
        <v>0</v>
      </c>
      <c r="F2" s="2" t="s">
        <v>82</v>
      </c>
      <c r="G2" s="2" t="s">
        <v>43</v>
      </c>
      <c r="H2">
        <v>1.1000000000000001</v>
      </c>
      <c r="I2" s="2" t="s">
        <v>22</v>
      </c>
      <c r="J2" s="20" t="str">
        <f t="shared" ref="J2:J65" si="0">IF(ISNUMBER(K2),K2*10,"")</f>
        <v/>
      </c>
      <c r="L2">
        <v>217.89</v>
      </c>
      <c r="M2">
        <v>217.89</v>
      </c>
      <c r="N2" s="2">
        <f>IF(ISNUMBER(M2),SUMIFS(M$1:$M2,A$1:$A2,A2,F$1:$F2,F2,D$1:$D2,D2),"")</f>
        <v>217.89</v>
      </c>
      <c r="X2">
        <v>19.739851951599121</v>
      </c>
      <c r="Y2">
        <v>13.138708591461182</v>
      </c>
      <c r="Z2">
        <v>75.190196990966797</v>
      </c>
      <c r="AA2">
        <v>26.306177139282227</v>
      </c>
      <c r="AB2">
        <v>87.529396057128906</v>
      </c>
      <c r="AC2">
        <v>24.376531600952148</v>
      </c>
      <c r="AD2" s="2">
        <f t="shared" ref="AD2:AD65" si="1">IF(ISNUMBER(AE2),AE2,"")</f>
        <v>3.9E-2</v>
      </c>
      <c r="AE2">
        <v>3.9E-2</v>
      </c>
      <c r="AG2">
        <v>12.030431518554687</v>
      </c>
      <c r="AM2" s="2">
        <f t="shared" ref="AM2:AM65" si="2">IF(AND(ISNUMBER(AE2),ISNUMBER(M2)),ROUND(M2*AE2,3),"")</f>
        <v>8.4979999999999993</v>
      </c>
      <c r="AN2" s="2">
        <f>IF(ISNUMBER(AM2),SUMIFS($AM$1:AM2,$A$1:A2,A2,$F$1:F2,F2,$D$1:D2,D2),"")</f>
        <v>8.4979999999999993</v>
      </c>
      <c r="AO2">
        <f t="shared" ref="AO2:AO65" si="3">COUNT(K2:AN2)</f>
        <v>14</v>
      </c>
    </row>
    <row r="3" spans="1:41" x14ac:dyDescent="0.25">
      <c r="A3" s="4" t="s">
        <v>30</v>
      </c>
      <c r="B3" t="s">
        <v>44</v>
      </c>
      <c r="C3" s="3">
        <v>41935</v>
      </c>
      <c r="D3">
        <v>1</v>
      </c>
      <c r="E3">
        <v>50</v>
      </c>
      <c r="F3" s="2" t="s">
        <v>82</v>
      </c>
      <c r="G3" s="2" t="s">
        <v>43</v>
      </c>
      <c r="H3">
        <v>1.1000000000000001</v>
      </c>
      <c r="I3" s="2" t="s">
        <v>22</v>
      </c>
      <c r="J3" s="20" t="str">
        <f t="shared" si="0"/>
        <v/>
      </c>
      <c r="L3">
        <v>220.02</v>
      </c>
      <c r="M3">
        <v>220.02</v>
      </c>
      <c r="N3" s="2">
        <f>IF(ISNUMBER(M3),SUMIFS(M$1:$M3,A$1:$A3,A3,F$1:$F3,F3,D$1:$D3,D3),"")</f>
        <v>220.02</v>
      </c>
      <c r="X3">
        <v>19.165732383728027</v>
      </c>
      <c r="Y3">
        <v>14.484433174133301</v>
      </c>
      <c r="Z3">
        <v>77.041465759277344</v>
      </c>
      <c r="AA3">
        <v>25.048759460449219</v>
      </c>
      <c r="AB3">
        <v>89.065753936767578</v>
      </c>
      <c r="AC3">
        <v>25.008218765258789</v>
      </c>
      <c r="AD3" s="2">
        <f t="shared" si="1"/>
        <v>0.04</v>
      </c>
      <c r="AE3">
        <v>0.04</v>
      </c>
      <c r="AG3">
        <v>12.326634521484376</v>
      </c>
      <c r="AM3" s="2">
        <f t="shared" si="2"/>
        <v>8.8010000000000002</v>
      </c>
      <c r="AN3" s="2">
        <f>IF(ISNUMBER(AM3),SUMIFS($AM$1:AM3,$A$1:A3,A3,$F$1:F3,F3,$D$1:D3,D3),"")</f>
        <v>8.8010000000000002</v>
      </c>
      <c r="AO3">
        <f t="shared" si="3"/>
        <v>14</v>
      </c>
    </row>
    <row r="4" spans="1:41" x14ac:dyDescent="0.25">
      <c r="A4" s="4" t="s">
        <v>28</v>
      </c>
      <c r="B4" t="s">
        <v>44</v>
      </c>
      <c r="C4" s="3">
        <v>41935</v>
      </c>
      <c r="D4">
        <v>1</v>
      </c>
      <c r="E4">
        <v>100</v>
      </c>
      <c r="F4" s="2" t="s">
        <v>82</v>
      </c>
      <c r="G4" s="2" t="s">
        <v>43</v>
      </c>
      <c r="H4">
        <v>1.1000000000000001</v>
      </c>
      <c r="I4" s="2" t="s">
        <v>22</v>
      </c>
      <c r="J4" s="20" t="str">
        <f t="shared" si="0"/>
        <v/>
      </c>
      <c r="L4">
        <v>279.04000000000002</v>
      </c>
      <c r="M4">
        <v>279.04000000000002</v>
      </c>
      <c r="N4" s="2">
        <f>IF(ISNUMBER(M4),SUMIFS(M$1:$M4,A$1:$A4,A4,F$1:$F4,F4,D$1:$D4,D4),"")</f>
        <v>279.04000000000002</v>
      </c>
      <c r="X4">
        <v>18.411831855773926</v>
      </c>
      <c r="Y4">
        <v>14.453084945678711</v>
      </c>
      <c r="Z4">
        <v>79.648551940917969</v>
      </c>
      <c r="AA4">
        <v>24.686691284179688</v>
      </c>
      <c r="AB4">
        <v>89.387302398681641</v>
      </c>
      <c r="AC4">
        <v>26.222233772277832</v>
      </c>
      <c r="AD4" s="2">
        <f t="shared" si="1"/>
        <v>4.2000000000000003E-2</v>
      </c>
      <c r="AE4">
        <v>4.2000000000000003E-2</v>
      </c>
      <c r="AG4">
        <v>12.743768310546875</v>
      </c>
      <c r="AM4" s="2">
        <f t="shared" si="2"/>
        <v>11.72</v>
      </c>
      <c r="AN4" s="2">
        <f>IF(ISNUMBER(AM4),SUMIFS($AM$1:AM4,$A$1:A4,A4,$F$1:F4,F4,$D$1:D4,D4),"")</f>
        <v>11.72</v>
      </c>
      <c r="AO4">
        <f t="shared" si="3"/>
        <v>14</v>
      </c>
    </row>
    <row r="5" spans="1:41" x14ac:dyDescent="0.25">
      <c r="A5" s="4" t="s">
        <v>25</v>
      </c>
      <c r="B5" t="s">
        <v>44</v>
      </c>
      <c r="C5" s="3">
        <v>41935</v>
      </c>
      <c r="D5">
        <v>1</v>
      </c>
      <c r="E5">
        <v>200</v>
      </c>
      <c r="F5" s="2" t="s">
        <v>82</v>
      </c>
      <c r="G5" s="2" t="s">
        <v>43</v>
      </c>
      <c r="H5">
        <v>1.1000000000000001</v>
      </c>
      <c r="I5" s="2" t="s">
        <v>22</v>
      </c>
      <c r="J5" s="20" t="str">
        <f t="shared" si="0"/>
        <v/>
      </c>
      <c r="L5">
        <v>228.73</v>
      </c>
      <c r="M5">
        <v>228.73</v>
      </c>
      <c r="N5" s="2">
        <f>IF(ISNUMBER(M5),SUMIFS(M$1:$M5,A$1:$A5,A5,F$1:$F5,F5,D$1:$D5,D5),"")</f>
        <v>228.73</v>
      </c>
      <c r="X5">
        <v>19.089676856994629</v>
      </c>
      <c r="Y5">
        <v>12.664885520935059</v>
      </c>
      <c r="Z5">
        <v>77.250782012939453</v>
      </c>
      <c r="AA5">
        <v>27.113443374633789</v>
      </c>
      <c r="AB5">
        <v>87.804222106933594</v>
      </c>
      <c r="AC5">
        <v>24.583625793457031</v>
      </c>
      <c r="AD5" s="2">
        <f t="shared" si="1"/>
        <v>3.9300000000000002E-2</v>
      </c>
      <c r="AE5">
        <v>3.9300000000000002E-2</v>
      </c>
      <c r="AG5">
        <v>12.360125122070313</v>
      </c>
      <c r="AM5" s="2">
        <f t="shared" si="2"/>
        <v>8.9890000000000008</v>
      </c>
      <c r="AN5" s="2">
        <f>IF(ISNUMBER(AM5),SUMIFS($AM$1:AM5,$A$1:A5,A5,$F$1:F5,F5,$D$1:D5,D5),"")</f>
        <v>8.9890000000000008</v>
      </c>
      <c r="AO5">
        <f t="shared" si="3"/>
        <v>14</v>
      </c>
    </row>
    <row r="6" spans="1:41" x14ac:dyDescent="0.25">
      <c r="A6" s="4" t="s">
        <v>29</v>
      </c>
      <c r="B6" t="s">
        <v>44</v>
      </c>
      <c r="C6" s="3">
        <v>41935</v>
      </c>
      <c r="D6">
        <v>1</v>
      </c>
      <c r="E6">
        <v>350</v>
      </c>
      <c r="F6" s="2" t="s">
        <v>82</v>
      </c>
      <c r="G6" s="2" t="s">
        <v>43</v>
      </c>
      <c r="H6">
        <v>1.1000000000000001</v>
      </c>
      <c r="I6" s="2" t="s">
        <v>22</v>
      </c>
      <c r="J6" s="20" t="str">
        <f t="shared" si="0"/>
        <v/>
      </c>
      <c r="L6">
        <v>276.5</v>
      </c>
      <c r="M6">
        <v>276.5</v>
      </c>
      <c r="N6" s="2">
        <f>IF(ISNUMBER(M6),SUMIFS(M$1:$M6,A$1:$A6,A6,F$1:$F6,F6,D$1:$D6,D6),"")</f>
        <v>276.5</v>
      </c>
      <c r="X6">
        <v>20.203854560852051</v>
      </c>
      <c r="Y6">
        <v>13.72687816619873</v>
      </c>
      <c r="Z6">
        <v>74.569793701171875</v>
      </c>
      <c r="AA6">
        <v>26.440729141235352</v>
      </c>
      <c r="AB6">
        <v>87.497661590576172</v>
      </c>
      <c r="AC6">
        <v>24.502426147460937</v>
      </c>
      <c r="AD6" s="2">
        <f t="shared" si="1"/>
        <v>3.9199999999999999E-2</v>
      </c>
      <c r="AE6">
        <v>3.9199999999999999E-2</v>
      </c>
      <c r="AG6">
        <v>11.931166992187499</v>
      </c>
      <c r="AM6" s="2">
        <f t="shared" si="2"/>
        <v>10.839</v>
      </c>
      <c r="AN6" s="2">
        <f>IF(ISNUMBER(AM6),SUMIFS($AM$1:AM6,$A$1:A6,A6,$F$1:F6,F6,$D$1:D6,D6),"")</f>
        <v>10.839</v>
      </c>
      <c r="AO6">
        <f t="shared" si="3"/>
        <v>14</v>
      </c>
    </row>
    <row r="7" spans="1:41" x14ac:dyDescent="0.25">
      <c r="A7" s="4" t="s">
        <v>26</v>
      </c>
      <c r="B7" t="s">
        <v>44</v>
      </c>
      <c r="C7" s="3">
        <v>41935</v>
      </c>
      <c r="D7">
        <v>1</v>
      </c>
      <c r="E7">
        <v>500</v>
      </c>
      <c r="F7" s="2" t="s">
        <v>82</v>
      </c>
      <c r="G7" s="2" t="s">
        <v>43</v>
      </c>
      <c r="H7">
        <v>1.1000000000000001</v>
      </c>
      <c r="I7" s="2" t="s">
        <v>22</v>
      </c>
      <c r="J7" s="20" t="str">
        <f t="shared" si="0"/>
        <v/>
      </c>
      <c r="L7">
        <v>198.9</v>
      </c>
      <c r="M7">
        <v>198.9</v>
      </c>
      <c r="N7" s="2">
        <f>IF(ISNUMBER(M7),SUMIFS(M$1:$M7,A$1:$A7,A7,F$1:$F7,F7,D$1:$D7,D7),"")</f>
        <v>198.9</v>
      </c>
      <c r="X7">
        <v>18.687765121459961</v>
      </c>
      <c r="Y7">
        <v>13.853702545166016</v>
      </c>
      <c r="Z7">
        <v>73.911346435546875</v>
      </c>
      <c r="AA7">
        <v>23.858343124389648</v>
      </c>
      <c r="AB7">
        <v>86.045146942138672</v>
      </c>
      <c r="AC7">
        <v>25.431558609008789</v>
      </c>
      <c r="AD7" s="2">
        <f t="shared" si="1"/>
        <v>4.07E-2</v>
      </c>
      <c r="AE7">
        <v>4.07E-2</v>
      </c>
      <c r="AG7">
        <v>11.8258154296875</v>
      </c>
      <c r="AM7" s="2">
        <f t="shared" si="2"/>
        <v>8.0950000000000006</v>
      </c>
      <c r="AN7" s="2">
        <f>IF(ISNUMBER(AM7),SUMIFS($AM$1:AM7,$A$1:A7,A7,$F$1:F7,F7,$D$1:D7,D7),"")</f>
        <v>8.0950000000000006</v>
      </c>
      <c r="AO7">
        <f t="shared" si="3"/>
        <v>14</v>
      </c>
    </row>
    <row r="8" spans="1:41" x14ac:dyDescent="0.25">
      <c r="A8" s="4" t="s">
        <v>27</v>
      </c>
      <c r="B8" t="s">
        <v>44</v>
      </c>
      <c r="C8" s="3">
        <v>41935</v>
      </c>
      <c r="D8">
        <v>2</v>
      </c>
      <c r="E8">
        <v>0</v>
      </c>
      <c r="F8" s="2" t="s">
        <v>82</v>
      </c>
      <c r="G8" s="2" t="s">
        <v>43</v>
      </c>
      <c r="H8">
        <v>1.1000000000000001</v>
      </c>
      <c r="I8" s="2" t="s">
        <v>22</v>
      </c>
      <c r="J8" s="20" t="str">
        <f t="shared" si="0"/>
        <v/>
      </c>
      <c r="L8">
        <v>312.61</v>
      </c>
      <c r="M8">
        <v>312.61</v>
      </c>
      <c r="N8" s="2">
        <f>IF(ISNUMBER(M8),SUMIFS(M$1:$M8,A$1:$A8,A8,F$1:$F8,F8,D$1:$D8,D8),"")</f>
        <v>312.61</v>
      </c>
      <c r="X8">
        <v>19.957660675048828</v>
      </c>
      <c r="Y8">
        <v>15.205589771270752</v>
      </c>
      <c r="Z8">
        <v>76.563289642333984</v>
      </c>
      <c r="AA8">
        <v>25.31184196472168</v>
      </c>
      <c r="AB8">
        <v>88.709182739257813</v>
      </c>
      <c r="AC8">
        <v>24.452001571655273</v>
      </c>
      <c r="AD8" s="2">
        <f t="shared" si="1"/>
        <v>3.9100000000000003E-2</v>
      </c>
      <c r="AE8">
        <v>3.9100000000000003E-2</v>
      </c>
      <c r="AG8">
        <v>12.250126342773438</v>
      </c>
      <c r="AM8" s="2">
        <f t="shared" si="2"/>
        <v>12.223000000000001</v>
      </c>
      <c r="AN8" s="2">
        <f>IF(ISNUMBER(AM8),SUMIFS($AM$1:AM8,$A$1:A8,A8,$F$1:F8,F8,$D$1:D8,D8),"")</f>
        <v>12.223000000000001</v>
      </c>
      <c r="AO8">
        <f t="shared" si="3"/>
        <v>14</v>
      </c>
    </row>
    <row r="9" spans="1:41" x14ac:dyDescent="0.25">
      <c r="A9" s="4" t="s">
        <v>30</v>
      </c>
      <c r="B9" t="s">
        <v>44</v>
      </c>
      <c r="C9" s="3">
        <v>41935</v>
      </c>
      <c r="D9">
        <v>2</v>
      </c>
      <c r="E9">
        <v>50</v>
      </c>
      <c r="F9" s="2" t="s">
        <v>82</v>
      </c>
      <c r="G9" s="2" t="s">
        <v>43</v>
      </c>
      <c r="H9">
        <v>1.1000000000000001</v>
      </c>
      <c r="I9" s="2" t="s">
        <v>22</v>
      </c>
      <c r="J9" s="20" t="str">
        <f t="shared" si="0"/>
        <v/>
      </c>
      <c r="L9">
        <v>226.2</v>
      </c>
      <c r="M9">
        <v>226.2</v>
      </c>
      <c r="N9" s="2">
        <f>IF(ISNUMBER(M9),SUMIFS(M$1:$M9,A$1:$A9,A9,F$1:$F9,F9,D$1:$D9,D9),"")</f>
        <v>226.2</v>
      </c>
      <c r="X9">
        <v>18.104443550109863</v>
      </c>
      <c r="Y9">
        <v>15.62024974822998</v>
      </c>
      <c r="Z9">
        <v>80.367286682128906</v>
      </c>
      <c r="AA9">
        <v>22.437314033508301</v>
      </c>
      <c r="AB9">
        <v>87.633571624755859</v>
      </c>
      <c r="AC9">
        <v>26.471240997314453</v>
      </c>
      <c r="AD9" s="2">
        <f t="shared" si="1"/>
        <v>4.24E-2</v>
      </c>
      <c r="AE9">
        <v>4.24E-2</v>
      </c>
      <c r="AG9">
        <v>12.858765869140626</v>
      </c>
      <c r="AM9" s="2">
        <f t="shared" si="2"/>
        <v>9.5909999999999993</v>
      </c>
      <c r="AN9" s="2">
        <f>IF(ISNUMBER(AM9),SUMIFS($AM$1:AM9,$A$1:A9,A9,$F$1:F9,F9,$D$1:D9,D9),"")</f>
        <v>9.5909999999999993</v>
      </c>
      <c r="AO9">
        <f t="shared" si="3"/>
        <v>14</v>
      </c>
    </row>
    <row r="10" spans="1:41" x14ac:dyDescent="0.25">
      <c r="A10" s="4" t="s">
        <v>28</v>
      </c>
      <c r="B10" t="s">
        <v>44</v>
      </c>
      <c r="C10" s="3">
        <v>41935</v>
      </c>
      <c r="D10">
        <v>2</v>
      </c>
      <c r="E10">
        <v>100</v>
      </c>
      <c r="F10" s="2" t="s">
        <v>82</v>
      </c>
      <c r="G10" s="2" t="s">
        <v>43</v>
      </c>
      <c r="H10">
        <v>1.1000000000000001</v>
      </c>
      <c r="I10" s="2" t="s">
        <v>22</v>
      </c>
      <c r="J10" s="20" t="str">
        <f t="shared" si="0"/>
        <v/>
      </c>
      <c r="L10">
        <v>292.49</v>
      </c>
      <c r="M10">
        <v>292.49</v>
      </c>
      <c r="N10" s="2">
        <f>IF(ISNUMBER(M10),SUMIFS(M$1:$M10,A$1:$A10,A10,F$1:$F10,F10,D$1:$D10,D10),"")</f>
        <v>292.49</v>
      </c>
      <c r="X10">
        <v>20.723739624023438</v>
      </c>
      <c r="Y10">
        <v>13.989011287689209</v>
      </c>
      <c r="Z10">
        <v>73.833724975585938</v>
      </c>
      <c r="AA10">
        <v>24.792642593383789</v>
      </c>
      <c r="AB10">
        <v>86.301624298095703</v>
      </c>
      <c r="AC10">
        <v>24.667458534240723</v>
      </c>
      <c r="AD10" s="2">
        <f t="shared" si="1"/>
        <v>3.95E-2</v>
      </c>
      <c r="AE10">
        <v>3.95E-2</v>
      </c>
      <c r="AG10">
        <v>11.81339599609375</v>
      </c>
      <c r="AM10" s="2">
        <f t="shared" si="2"/>
        <v>11.553000000000001</v>
      </c>
      <c r="AN10" s="2">
        <f>IF(ISNUMBER(AM10),SUMIFS($AM$1:AM10,$A$1:A10,A10,$F$1:F10,F10,$D$1:D10,D10),"")</f>
        <v>11.553000000000001</v>
      </c>
      <c r="AO10">
        <f t="shared" si="3"/>
        <v>14</v>
      </c>
    </row>
    <row r="11" spans="1:41" x14ac:dyDescent="0.25">
      <c r="A11" s="4" t="s">
        <v>25</v>
      </c>
      <c r="B11" t="s">
        <v>44</v>
      </c>
      <c r="C11" s="3">
        <v>41935</v>
      </c>
      <c r="D11">
        <v>2</v>
      </c>
      <c r="E11">
        <v>200</v>
      </c>
      <c r="F11" s="2" t="s">
        <v>82</v>
      </c>
      <c r="G11" s="2" t="s">
        <v>43</v>
      </c>
      <c r="H11">
        <v>1.1000000000000001</v>
      </c>
      <c r="I11" s="2" t="s">
        <v>22</v>
      </c>
      <c r="J11" s="20" t="str">
        <f t="shared" si="0"/>
        <v/>
      </c>
      <c r="L11">
        <v>270.58999999999997</v>
      </c>
      <c r="M11">
        <v>270.58999999999997</v>
      </c>
      <c r="N11" s="2">
        <f>IF(ISNUMBER(M11),SUMIFS(M$1:$M11,A$1:$A11,A11,F$1:$F11,F11,D$1:$D11,D11),"")</f>
        <v>270.58999999999997</v>
      </c>
      <c r="X11">
        <v>21.229414939880371</v>
      </c>
      <c r="Y11">
        <v>12.92491626739502</v>
      </c>
      <c r="Z11">
        <v>74.825492858886719</v>
      </c>
      <c r="AA11">
        <v>28.910043716430664</v>
      </c>
      <c r="AB11">
        <v>89.033912658691406</v>
      </c>
      <c r="AC11">
        <v>22.603943824768066</v>
      </c>
      <c r="AD11" s="2">
        <f t="shared" si="1"/>
        <v>3.6200000000000003E-2</v>
      </c>
      <c r="AE11">
        <v>3.6200000000000003E-2</v>
      </c>
      <c r="AG11">
        <v>11.972078857421875</v>
      </c>
      <c r="AM11" s="2">
        <f t="shared" si="2"/>
        <v>9.7949999999999999</v>
      </c>
      <c r="AN11" s="2">
        <f>IF(ISNUMBER(AM11),SUMIFS($AM$1:AM11,$A$1:A11,A11,$F$1:F11,F11,$D$1:D11,D11),"")</f>
        <v>9.7949999999999999</v>
      </c>
      <c r="AO11">
        <f t="shared" si="3"/>
        <v>14</v>
      </c>
    </row>
    <row r="12" spans="1:41" x14ac:dyDescent="0.25">
      <c r="A12" s="4" t="s">
        <v>29</v>
      </c>
      <c r="B12" t="s">
        <v>44</v>
      </c>
      <c r="C12" s="3">
        <v>41935</v>
      </c>
      <c r="D12">
        <v>2</v>
      </c>
      <c r="E12">
        <v>350</v>
      </c>
      <c r="F12" s="2" t="s">
        <v>82</v>
      </c>
      <c r="G12" s="2" t="s">
        <v>43</v>
      </c>
      <c r="H12">
        <v>1.1000000000000001</v>
      </c>
      <c r="I12" s="2" t="s">
        <v>22</v>
      </c>
      <c r="J12" s="20" t="str">
        <f t="shared" si="0"/>
        <v/>
      </c>
      <c r="L12">
        <v>280.89999999999998</v>
      </c>
      <c r="M12">
        <v>280.89999999999998</v>
      </c>
      <c r="N12" s="2">
        <f>IF(ISNUMBER(M12),SUMIFS(M$1:$M12,A$1:$A12,A12,F$1:$F12,F12,D$1:$D12,D12),"")</f>
        <v>280.89999999999998</v>
      </c>
      <c r="X12">
        <v>18.615001678466797</v>
      </c>
      <c r="Y12">
        <v>13.636624813079834</v>
      </c>
      <c r="Z12">
        <v>78.319217681884766</v>
      </c>
      <c r="AA12">
        <v>23.450175285339355</v>
      </c>
      <c r="AB12">
        <v>87.184295654296875</v>
      </c>
      <c r="AC12">
        <v>27.272280693054199</v>
      </c>
      <c r="AD12" s="2">
        <f t="shared" si="1"/>
        <v>4.36E-2</v>
      </c>
      <c r="AE12">
        <v>4.36E-2</v>
      </c>
      <c r="AG12">
        <v>12.531074829101563</v>
      </c>
      <c r="AM12" s="2">
        <f t="shared" si="2"/>
        <v>12.247</v>
      </c>
      <c r="AN12" s="2">
        <f>IF(ISNUMBER(AM12),SUMIFS($AM$1:AM12,$A$1:A12,A12,$F$1:F12,F12,$D$1:D12,D12),"")</f>
        <v>12.247</v>
      </c>
      <c r="AO12">
        <f t="shared" si="3"/>
        <v>14</v>
      </c>
    </row>
    <row r="13" spans="1:41" x14ac:dyDescent="0.25">
      <c r="A13" s="4" t="s">
        <v>26</v>
      </c>
      <c r="B13" t="s">
        <v>44</v>
      </c>
      <c r="C13" s="3">
        <v>41935</v>
      </c>
      <c r="D13">
        <v>2</v>
      </c>
      <c r="E13">
        <v>500</v>
      </c>
      <c r="F13" s="2" t="s">
        <v>82</v>
      </c>
      <c r="G13" s="2" t="s">
        <v>43</v>
      </c>
      <c r="H13">
        <v>1.1000000000000001</v>
      </c>
      <c r="I13" s="2" t="s">
        <v>22</v>
      </c>
      <c r="J13" s="20" t="str">
        <f t="shared" si="0"/>
        <v/>
      </c>
      <c r="L13">
        <v>318.45</v>
      </c>
      <c r="M13">
        <v>318.45</v>
      </c>
      <c r="N13" s="2">
        <f>IF(ISNUMBER(M13),SUMIFS(M$1:$M13,A$1:$A13,A13,F$1:$F13,F13,D$1:$D13,D13),"")</f>
        <v>318.45</v>
      </c>
      <c r="X13">
        <v>18.87614631652832</v>
      </c>
      <c r="Y13">
        <v>13.349251747131348</v>
      </c>
      <c r="Z13">
        <v>78.489322662353516</v>
      </c>
      <c r="AA13">
        <v>22.933174133300781</v>
      </c>
      <c r="AB13">
        <v>87.503528594970703</v>
      </c>
      <c r="AC13">
        <v>26.612137794494629</v>
      </c>
      <c r="AD13" s="2">
        <f t="shared" si="1"/>
        <v>4.2599999999999999E-2</v>
      </c>
      <c r="AE13">
        <v>4.2599999999999999E-2</v>
      </c>
      <c r="AG13">
        <v>12.558291625976564</v>
      </c>
      <c r="AM13" s="2">
        <f t="shared" si="2"/>
        <v>13.566000000000001</v>
      </c>
      <c r="AN13" s="2">
        <f>IF(ISNUMBER(AM13),SUMIFS($AM$1:AM13,$A$1:A13,A13,$F$1:F13,F13,$D$1:D13,D13),"")</f>
        <v>13.566000000000001</v>
      </c>
      <c r="AO13">
        <f t="shared" si="3"/>
        <v>14</v>
      </c>
    </row>
    <row r="14" spans="1:41" x14ac:dyDescent="0.25">
      <c r="A14" s="4" t="s">
        <v>27</v>
      </c>
      <c r="B14" t="s">
        <v>44</v>
      </c>
      <c r="C14" s="3">
        <v>41935</v>
      </c>
      <c r="D14">
        <v>3</v>
      </c>
      <c r="E14">
        <v>0</v>
      </c>
      <c r="F14" s="2" t="s">
        <v>82</v>
      </c>
      <c r="G14" s="2" t="s">
        <v>43</v>
      </c>
      <c r="H14">
        <v>1.1000000000000001</v>
      </c>
      <c r="I14" s="2" t="s">
        <v>22</v>
      </c>
      <c r="J14" s="20" t="str">
        <f t="shared" si="0"/>
        <v/>
      </c>
      <c r="L14">
        <v>179.48</v>
      </c>
      <c r="M14">
        <v>179.48</v>
      </c>
      <c r="N14" s="2">
        <f>IF(ISNUMBER(M14),SUMIFS(M$1:$M14,A$1:$A14,A14,F$1:$F14,F14,D$1:$D14,D14),"")</f>
        <v>179.48</v>
      </c>
      <c r="X14">
        <v>18.304075241088867</v>
      </c>
      <c r="Y14">
        <v>12.867971420288086</v>
      </c>
      <c r="Z14">
        <v>75.871562957763672</v>
      </c>
      <c r="AA14">
        <v>21.930350303649902</v>
      </c>
      <c r="AB14">
        <v>85.879608154296875</v>
      </c>
      <c r="AC14">
        <v>24.31716251373291</v>
      </c>
      <c r="AD14" s="2">
        <f t="shared" si="1"/>
        <v>3.8899999999999997E-2</v>
      </c>
      <c r="AE14">
        <v>3.8899999999999997E-2</v>
      </c>
      <c r="AG14">
        <v>12.139450073242188</v>
      </c>
      <c r="AM14" s="2">
        <f t="shared" si="2"/>
        <v>6.9820000000000002</v>
      </c>
      <c r="AN14" s="2">
        <f>IF(ISNUMBER(AM14),SUMIFS($AM$1:AM14,$A$1:A14,A14,$F$1:F14,F14,$D$1:D14,D14),"")</f>
        <v>6.9820000000000002</v>
      </c>
      <c r="AO14">
        <f t="shared" si="3"/>
        <v>14</v>
      </c>
    </row>
    <row r="15" spans="1:41" x14ac:dyDescent="0.25">
      <c r="A15" s="4" t="s">
        <v>30</v>
      </c>
      <c r="B15" t="s">
        <v>44</v>
      </c>
      <c r="C15" s="3">
        <v>41935</v>
      </c>
      <c r="D15">
        <v>3</v>
      </c>
      <c r="E15">
        <v>50</v>
      </c>
      <c r="F15" s="2" t="s">
        <v>82</v>
      </c>
      <c r="G15" s="2" t="s">
        <v>43</v>
      </c>
      <c r="H15">
        <v>1.1000000000000001</v>
      </c>
      <c r="I15" s="2" t="s">
        <v>22</v>
      </c>
      <c r="J15" s="20" t="str">
        <f t="shared" si="0"/>
        <v/>
      </c>
      <c r="L15">
        <v>304.45</v>
      </c>
      <c r="M15">
        <v>304.45</v>
      </c>
      <c r="N15" s="2">
        <f>IF(ISNUMBER(M15),SUMIFS(M$1:$M15,A$1:$A15,A15,F$1:$F15,F15,D$1:$D15,D15),"")</f>
        <v>304.45</v>
      </c>
      <c r="X15">
        <v>18.689476013183594</v>
      </c>
      <c r="Y15">
        <v>13.533304691314697</v>
      </c>
      <c r="Z15">
        <v>79.023368835449219</v>
      </c>
      <c r="AA15">
        <v>21.435467720031738</v>
      </c>
      <c r="AB15">
        <v>87.274539947509766</v>
      </c>
      <c r="AC15">
        <v>26.003902435302734</v>
      </c>
      <c r="AD15" s="2">
        <f t="shared" si="1"/>
        <v>4.1599999999999998E-2</v>
      </c>
      <c r="AE15">
        <v>4.1599999999999998E-2</v>
      </c>
      <c r="AG15">
        <v>12.643739013671876</v>
      </c>
      <c r="AM15" s="2">
        <f t="shared" si="2"/>
        <v>12.664999999999999</v>
      </c>
      <c r="AN15" s="2">
        <f>IF(ISNUMBER(AM15),SUMIFS($AM$1:AM15,$A$1:A15,A15,$F$1:F15,F15,$D$1:D15,D15),"")</f>
        <v>12.664999999999999</v>
      </c>
      <c r="AO15">
        <f t="shared" si="3"/>
        <v>14</v>
      </c>
    </row>
    <row r="16" spans="1:41" x14ac:dyDescent="0.25">
      <c r="A16" s="4" t="s">
        <v>28</v>
      </c>
      <c r="B16" t="s">
        <v>44</v>
      </c>
      <c r="C16" s="3">
        <v>41935</v>
      </c>
      <c r="D16">
        <v>3</v>
      </c>
      <c r="E16">
        <v>100</v>
      </c>
      <c r="F16" s="2" t="s">
        <v>82</v>
      </c>
      <c r="G16" s="2" t="s">
        <v>43</v>
      </c>
      <c r="H16">
        <v>1.1000000000000001</v>
      </c>
      <c r="I16" s="2" t="s">
        <v>22</v>
      </c>
      <c r="J16" s="20" t="str">
        <f t="shared" si="0"/>
        <v/>
      </c>
      <c r="L16">
        <v>285.57</v>
      </c>
      <c r="M16">
        <v>285.57</v>
      </c>
      <c r="N16" s="2">
        <f>IF(ISNUMBER(M16),SUMIFS(M$1:$M16,A$1:$A16,A16,F$1:$F16,F16,D$1:$D16,D16),"")</f>
        <v>285.57</v>
      </c>
      <c r="X16">
        <v>18.66658878326416</v>
      </c>
      <c r="Y16">
        <v>15.794914722442627</v>
      </c>
      <c r="Z16">
        <v>77.836662292480469</v>
      </c>
      <c r="AA16">
        <v>22.347042083740234</v>
      </c>
      <c r="AB16">
        <v>87.989837646484375</v>
      </c>
      <c r="AC16">
        <v>25.022496223449707</v>
      </c>
      <c r="AD16" s="2">
        <f t="shared" si="1"/>
        <v>0.04</v>
      </c>
      <c r="AE16">
        <v>0.04</v>
      </c>
      <c r="AG16">
        <v>12.453865966796876</v>
      </c>
      <c r="AM16" s="2">
        <f t="shared" si="2"/>
        <v>11.423</v>
      </c>
      <c r="AN16" s="2">
        <f>IF(ISNUMBER(AM16),SUMIFS($AM$1:AM16,$A$1:A16,A16,$F$1:F16,F16,$D$1:D16,D16),"")</f>
        <v>11.423</v>
      </c>
      <c r="AO16">
        <f t="shared" si="3"/>
        <v>14</v>
      </c>
    </row>
    <row r="17" spans="1:41" x14ac:dyDescent="0.25">
      <c r="A17" s="4" t="s">
        <v>25</v>
      </c>
      <c r="B17" t="s">
        <v>44</v>
      </c>
      <c r="C17" s="3">
        <v>41935</v>
      </c>
      <c r="D17">
        <v>3</v>
      </c>
      <c r="E17">
        <v>200</v>
      </c>
      <c r="F17" s="2" t="s">
        <v>82</v>
      </c>
      <c r="G17" s="2" t="s">
        <v>43</v>
      </c>
      <c r="H17">
        <v>1.1000000000000001</v>
      </c>
      <c r="I17" s="2" t="s">
        <v>22</v>
      </c>
      <c r="J17" s="20" t="str">
        <f t="shared" si="0"/>
        <v/>
      </c>
      <c r="L17">
        <v>210.48</v>
      </c>
      <c r="M17">
        <v>210.48</v>
      </c>
      <c r="N17" s="2">
        <f>IF(ISNUMBER(M17),SUMIFS(M$1:$M17,A$1:$A17,A17,F$1:$F17,F17,D$1:$D17,D17),"")</f>
        <v>210.48</v>
      </c>
      <c r="X17">
        <v>17.727158546447754</v>
      </c>
      <c r="Y17">
        <v>14.088759899139404</v>
      </c>
      <c r="Z17">
        <v>76.058948516845703</v>
      </c>
      <c r="AA17">
        <v>22.503805160522461</v>
      </c>
      <c r="AB17">
        <v>86.155075073242188</v>
      </c>
      <c r="AC17">
        <v>25.18311595916748</v>
      </c>
      <c r="AD17" s="2">
        <f t="shared" si="1"/>
        <v>4.0300000000000002E-2</v>
      </c>
      <c r="AE17">
        <v>4.0300000000000002E-2</v>
      </c>
      <c r="AG17">
        <v>12.169431762695313</v>
      </c>
      <c r="AM17" s="2">
        <f t="shared" si="2"/>
        <v>8.4819999999999993</v>
      </c>
      <c r="AN17" s="2">
        <f>IF(ISNUMBER(AM17),SUMIFS($AM$1:AM17,$A$1:A17,A17,$F$1:F17,F17,$D$1:D17,D17),"")</f>
        <v>8.4819999999999993</v>
      </c>
      <c r="AO17">
        <f t="shared" si="3"/>
        <v>14</v>
      </c>
    </row>
    <row r="18" spans="1:41" x14ac:dyDescent="0.25">
      <c r="A18" s="4" t="s">
        <v>29</v>
      </c>
      <c r="B18" t="s">
        <v>44</v>
      </c>
      <c r="C18" s="3">
        <v>41935</v>
      </c>
      <c r="D18">
        <v>3</v>
      </c>
      <c r="E18">
        <v>350</v>
      </c>
      <c r="F18" s="2" t="s">
        <v>82</v>
      </c>
      <c r="G18" s="2" t="s">
        <v>43</v>
      </c>
      <c r="H18">
        <v>1.1000000000000001</v>
      </c>
      <c r="I18" s="2" t="s">
        <v>22</v>
      </c>
      <c r="J18" s="20" t="str">
        <f t="shared" si="0"/>
        <v/>
      </c>
      <c r="L18">
        <v>220.92</v>
      </c>
      <c r="M18">
        <v>220.92</v>
      </c>
      <c r="N18" s="2">
        <f>IF(ISNUMBER(M18),SUMIFS(M$1:$M18,A$1:$A18,A18,F$1:$F18,F18,D$1:$D18,D18),"")</f>
        <v>220.92</v>
      </c>
      <c r="X18">
        <v>17.278253555297852</v>
      </c>
      <c r="Y18">
        <v>13.455348014831543</v>
      </c>
      <c r="Z18">
        <v>79.41357421875</v>
      </c>
      <c r="AA18">
        <v>22.561569213867188</v>
      </c>
      <c r="AB18">
        <v>88.507465362548828</v>
      </c>
      <c r="AC18">
        <v>28.864445686340332</v>
      </c>
      <c r="AD18" s="2">
        <f t="shared" si="1"/>
        <v>4.6199999999999998E-2</v>
      </c>
      <c r="AE18">
        <v>4.6199999999999998E-2</v>
      </c>
      <c r="AG18">
        <v>12.706171875000001</v>
      </c>
      <c r="AM18" s="2">
        <f t="shared" si="2"/>
        <v>10.207000000000001</v>
      </c>
      <c r="AN18" s="2">
        <f>IF(ISNUMBER(AM18),SUMIFS($AM$1:AM18,$A$1:A18,A18,$F$1:F18,F18,$D$1:D18,D18),"")</f>
        <v>10.207000000000001</v>
      </c>
      <c r="AO18">
        <f t="shared" si="3"/>
        <v>14</v>
      </c>
    </row>
    <row r="19" spans="1:41" x14ac:dyDescent="0.25">
      <c r="A19" s="4" t="s">
        <v>26</v>
      </c>
      <c r="B19" t="s">
        <v>44</v>
      </c>
      <c r="C19" s="3">
        <v>41935</v>
      </c>
      <c r="D19">
        <v>3</v>
      </c>
      <c r="E19">
        <v>500</v>
      </c>
      <c r="F19" s="2" t="s">
        <v>82</v>
      </c>
      <c r="G19" s="2" t="s">
        <v>43</v>
      </c>
      <c r="H19">
        <v>1.1000000000000001</v>
      </c>
      <c r="I19" s="2" t="s">
        <v>22</v>
      </c>
      <c r="J19" s="20" t="str">
        <f t="shared" si="0"/>
        <v/>
      </c>
      <c r="L19">
        <v>88.37</v>
      </c>
      <c r="M19">
        <v>88.37</v>
      </c>
      <c r="N19" s="2">
        <f>IF(ISNUMBER(M19),SUMIFS(M$1:$M19,A$1:$A19,A19,F$1:$F19,F19,D$1:$D19,D19),"")</f>
        <v>88.37</v>
      </c>
      <c r="X19">
        <v>18.010363578796387</v>
      </c>
      <c r="Y19">
        <v>13.953337669372559</v>
      </c>
      <c r="Z19">
        <v>77.280277252197266</v>
      </c>
      <c r="AA19">
        <v>25.605201721191406</v>
      </c>
      <c r="AB19">
        <v>87.967544555664063</v>
      </c>
      <c r="AC19">
        <v>24.277597427368164</v>
      </c>
      <c r="AD19" s="2">
        <f t="shared" si="1"/>
        <v>3.8800000000000001E-2</v>
      </c>
      <c r="AE19">
        <v>3.8800000000000001E-2</v>
      </c>
      <c r="AG19">
        <v>12.364844360351563</v>
      </c>
      <c r="AM19" s="2">
        <f t="shared" si="2"/>
        <v>3.4289999999999998</v>
      </c>
      <c r="AN19" s="2">
        <f>IF(ISNUMBER(AM19),SUMIFS($AM$1:AM19,$A$1:A19,A19,$F$1:F19,F19,$D$1:D19,D19),"")</f>
        <v>3.4289999999999998</v>
      </c>
      <c r="AO19">
        <f t="shared" si="3"/>
        <v>14</v>
      </c>
    </row>
    <row r="20" spans="1:41" x14ac:dyDescent="0.25">
      <c r="A20" s="4" t="s">
        <v>27</v>
      </c>
      <c r="B20" t="s">
        <v>44</v>
      </c>
      <c r="C20" s="3">
        <v>41935</v>
      </c>
      <c r="D20">
        <v>4</v>
      </c>
      <c r="E20">
        <v>0</v>
      </c>
      <c r="F20" s="2" t="s">
        <v>82</v>
      </c>
      <c r="G20" s="2" t="s">
        <v>43</v>
      </c>
      <c r="H20">
        <v>1.1000000000000001</v>
      </c>
      <c r="I20" s="2" t="s">
        <v>22</v>
      </c>
      <c r="J20" s="20" t="str">
        <f t="shared" si="0"/>
        <v/>
      </c>
      <c r="L20">
        <v>91.58</v>
      </c>
      <c r="M20">
        <v>91.58</v>
      </c>
      <c r="N20" s="2">
        <f>IF(ISNUMBER(M20),SUMIFS(M$1:$M20,A$1:$A20,A20,F$1:$F20,F20,D$1:$D20,D20),"")</f>
        <v>91.58</v>
      </c>
      <c r="X20">
        <v>22.557329177856445</v>
      </c>
      <c r="Y20">
        <v>14.884001731872559</v>
      </c>
      <c r="Z20">
        <v>50.733928680419922</v>
      </c>
      <c r="AA20">
        <v>39.727714538574219</v>
      </c>
      <c r="AB20">
        <v>77.255958557128906</v>
      </c>
      <c r="AC20">
        <v>10.729531288146973</v>
      </c>
      <c r="AD20" s="2">
        <f t="shared" si="1"/>
        <v>1.72E-2</v>
      </c>
      <c r="AE20">
        <v>1.72E-2</v>
      </c>
      <c r="AG20">
        <v>8.1174285888671882</v>
      </c>
      <c r="AM20" s="2">
        <f t="shared" si="2"/>
        <v>1.575</v>
      </c>
      <c r="AN20" s="2">
        <f>IF(ISNUMBER(AM20),SUMIFS($AM$1:AM20,$A$1:A20,A20,$F$1:F20,F20,$D$1:D20,D20),"")</f>
        <v>1.575</v>
      </c>
      <c r="AO20">
        <f t="shared" si="3"/>
        <v>14</v>
      </c>
    </row>
    <row r="21" spans="1:41" x14ac:dyDescent="0.25">
      <c r="A21" s="4" t="s">
        <v>30</v>
      </c>
      <c r="B21" t="s">
        <v>44</v>
      </c>
      <c r="C21" s="3">
        <v>41935</v>
      </c>
      <c r="D21">
        <v>4</v>
      </c>
      <c r="E21">
        <v>50</v>
      </c>
      <c r="F21" s="2" t="s">
        <v>82</v>
      </c>
      <c r="G21" s="2" t="s">
        <v>43</v>
      </c>
      <c r="H21">
        <v>1.1000000000000001</v>
      </c>
      <c r="I21" s="2" t="s">
        <v>22</v>
      </c>
      <c r="J21" s="20" t="str">
        <f t="shared" si="0"/>
        <v/>
      </c>
      <c r="L21">
        <v>114.67</v>
      </c>
      <c r="M21">
        <v>114.67</v>
      </c>
      <c r="N21" s="2">
        <f>IF(ISNUMBER(M21),SUMIFS(M$1:$M21,A$1:$A21,A21,F$1:$F21,F21,D$1:$D21,D21),"")</f>
        <v>114.67</v>
      </c>
      <c r="X21">
        <v>20.260486602783203</v>
      </c>
      <c r="Y21">
        <v>13.380001068115234</v>
      </c>
      <c r="Z21">
        <v>52.563451766967773</v>
      </c>
      <c r="AA21">
        <v>34.054872512817383</v>
      </c>
      <c r="AB21">
        <v>74.601661682128906</v>
      </c>
      <c r="AC21">
        <v>11.640423774719238</v>
      </c>
      <c r="AD21" s="2">
        <f t="shared" si="1"/>
        <v>1.8599999999999998E-2</v>
      </c>
      <c r="AE21">
        <v>1.8599999999999998E-2</v>
      </c>
      <c r="AG21">
        <v>8.4101522827148436</v>
      </c>
      <c r="AM21" s="2">
        <f t="shared" si="2"/>
        <v>2.133</v>
      </c>
      <c r="AN21" s="2">
        <f>IF(ISNUMBER(AM21),SUMIFS($AM$1:AM21,$A$1:A21,A21,$F$1:F21,F21,$D$1:D21,D21),"")</f>
        <v>2.133</v>
      </c>
      <c r="AO21">
        <f t="shared" si="3"/>
        <v>14</v>
      </c>
    </row>
    <row r="22" spans="1:41" x14ac:dyDescent="0.25">
      <c r="A22" s="4" t="s">
        <v>28</v>
      </c>
      <c r="B22" t="s">
        <v>44</v>
      </c>
      <c r="C22" s="3">
        <v>41935</v>
      </c>
      <c r="D22">
        <v>4</v>
      </c>
      <c r="E22">
        <v>100</v>
      </c>
      <c r="F22" s="2" t="s">
        <v>82</v>
      </c>
      <c r="G22" s="2" t="s">
        <v>43</v>
      </c>
      <c r="H22">
        <v>1.1000000000000001</v>
      </c>
      <c r="I22" s="2" t="s">
        <v>22</v>
      </c>
      <c r="J22" s="20" t="str">
        <f t="shared" si="0"/>
        <v/>
      </c>
      <c r="L22">
        <v>162.22999999999999</v>
      </c>
      <c r="M22">
        <v>162.22999999999999</v>
      </c>
      <c r="N22" s="2">
        <f>IF(ISNUMBER(M22),SUMIFS(M$1:$M22,A$1:$A22,A22,F$1:$F22,F22,D$1:$D22,D22),"")</f>
        <v>162.22999999999999</v>
      </c>
      <c r="X22">
        <v>18.366948127746582</v>
      </c>
      <c r="Y22">
        <v>9.3727574348449707</v>
      </c>
      <c r="Z22">
        <v>60.430171966552734</v>
      </c>
      <c r="AA22">
        <v>26.111833572387695</v>
      </c>
      <c r="AB22">
        <v>77.333747863769531</v>
      </c>
      <c r="AC22">
        <v>18.525611877441406</v>
      </c>
      <c r="AD22" s="2">
        <f t="shared" si="1"/>
        <v>2.9600000000000001E-2</v>
      </c>
      <c r="AE22">
        <v>2.9600000000000001E-2</v>
      </c>
      <c r="AG22">
        <v>9.6688275146484379</v>
      </c>
      <c r="AM22" s="2">
        <f t="shared" si="2"/>
        <v>4.8019999999999996</v>
      </c>
      <c r="AN22" s="2">
        <f>IF(ISNUMBER(AM22),SUMIFS($AM$1:AM22,$A$1:A22,A22,$F$1:F22,F22,$D$1:D22,D22),"")</f>
        <v>4.8019999999999996</v>
      </c>
      <c r="AO22">
        <f t="shared" si="3"/>
        <v>14</v>
      </c>
    </row>
    <row r="23" spans="1:41" x14ac:dyDescent="0.25">
      <c r="A23" s="23" t="s">
        <v>25</v>
      </c>
      <c r="B23" s="21" t="s">
        <v>44</v>
      </c>
      <c r="C23" s="24">
        <v>41935</v>
      </c>
      <c r="D23" s="21">
        <v>4</v>
      </c>
      <c r="E23">
        <v>200</v>
      </c>
      <c r="F23" s="2" t="s">
        <v>82</v>
      </c>
      <c r="G23" s="2" t="s">
        <v>43</v>
      </c>
      <c r="H23">
        <v>1.1000000000000001</v>
      </c>
      <c r="I23" s="2" t="s">
        <v>22</v>
      </c>
      <c r="J23" s="20" t="str">
        <f t="shared" si="0"/>
        <v/>
      </c>
      <c r="L23">
        <v>253.38</v>
      </c>
      <c r="M23">
        <v>253.38</v>
      </c>
      <c r="N23" s="2">
        <f>IF(ISNUMBER(M23),SUMIFS(M$1:$M23,A$1:$A23,A23,F$1:$F23,F23,D$1:$D23,D23),"")</f>
        <v>253.38</v>
      </c>
      <c r="AD23" s="2">
        <f t="shared" si="1"/>
        <v>3.8600000000000002E-2</v>
      </c>
      <c r="AE23" s="22">
        <f>AVERAGE(AE5,AE11,AE17)</f>
        <v>3.8600000000000002E-2</v>
      </c>
      <c r="AM23" s="2">
        <f t="shared" si="2"/>
        <v>9.7799999999999994</v>
      </c>
      <c r="AN23" s="2">
        <f>IF(ISNUMBER(AM23),SUMIFS($AM$1:AM23,$A$1:A23,A23,$F$1:F23,F23,$D$1:D23,D23),"")</f>
        <v>9.7799999999999994</v>
      </c>
      <c r="AO23">
        <f t="shared" si="3"/>
        <v>7</v>
      </c>
    </row>
    <row r="24" spans="1:41" x14ac:dyDescent="0.25">
      <c r="A24" s="4" t="s">
        <v>29</v>
      </c>
      <c r="B24" t="s">
        <v>44</v>
      </c>
      <c r="C24" s="3">
        <v>41935</v>
      </c>
      <c r="D24">
        <v>4</v>
      </c>
      <c r="E24">
        <v>350</v>
      </c>
      <c r="F24" s="2" t="s">
        <v>82</v>
      </c>
      <c r="G24" s="2" t="s">
        <v>43</v>
      </c>
      <c r="H24">
        <v>1.1000000000000001</v>
      </c>
      <c r="I24" s="2" t="s">
        <v>22</v>
      </c>
      <c r="J24" s="20" t="str">
        <f t="shared" si="0"/>
        <v/>
      </c>
      <c r="L24">
        <v>137.37</v>
      </c>
      <c r="M24">
        <v>137.37</v>
      </c>
      <c r="N24" s="2">
        <f>IF(ISNUMBER(M24),SUMIFS(M$1:$M24,A$1:$A24,A24,F$1:$F24,F24,D$1:$D24,D24),"")</f>
        <v>137.37</v>
      </c>
      <c r="X24">
        <v>19.562765121459961</v>
      </c>
      <c r="Y24">
        <v>10.323373794555664</v>
      </c>
      <c r="Z24">
        <v>49.976081848144531</v>
      </c>
      <c r="AA24">
        <v>31.168550491333008</v>
      </c>
      <c r="AB24">
        <v>72.261833190917969</v>
      </c>
      <c r="AC24">
        <v>14.634615898132324</v>
      </c>
      <c r="AD24" s="2">
        <f t="shared" si="1"/>
        <v>2.3400000000000001E-2</v>
      </c>
      <c r="AE24">
        <v>2.3400000000000001E-2</v>
      </c>
      <c r="AG24">
        <v>7.9961730957031252</v>
      </c>
      <c r="AM24" s="2">
        <f t="shared" si="2"/>
        <v>3.214</v>
      </c>
      <c r="AN24" s="2">
        <f>IF(ISNUMBER(AM24),SUMIFS($AM$1:AM24,$A$1:A24,A24,$F$1:F24,F24,$D$1:D24,D24),"")</f>
        <v>3.214</v>
      </c>
      <c r="AO24">
        <f t="shared" si="3"/>
        <v>14</v>
      </c>
    </row>
    <row r="25" spans="1:41" x14ac:dyDescent="0.25">
      <c r="A25" s="4" t="s">
        <v>26</v>
      </c>
      <c r="B25" t="s">
        <v>44</v>
      </c>
      <c r="C25" s="3">
        <v>41935</v>
      </c>
      <c r="D25">
        <v>4</v>
      </c>
      <c r="E25">
        <v>500</v>
      </c>
      <c r="F25" s="2" t="s">
        <v>82</v>
      </c>
      <c r="G25" s="2" t="s">
        <v>43</v>
      </c>
      <c r="H25">
        <v>1.1000000000000001</v>
      </c>
      <c r="I25" s="2" t="s">
        <v>22</v>
      </c>
      <c r="J25" s="20" t="str">
        <f t="shared" si="0"/>
        <v/>
      </c>
      <c r="L25">
        <v>195.71</v>
      </c>
      <c r="M25">
        <v>195.71</v>
      </c>
      <c r="N25" s="2">
        <f>IF(ISNUMBER(M25),SUMIFS(M$1:$M25,A$1:$A25,A25,F$1:$F25,F25,D$1:$D25,D25),"")</f>
        <v>195.71</v>
      </c>
      <c r="X25">
        <v>19.684666633605957</v>
      </c>
      <c r="Y25">
        <v>12.477070808410645</v>
      </c>
      <c r="Z25">
        <v>72.736049652099609</v>
      </c>
      <c r="AA25">
        <v>24.090007781982422</v>
      </c>
      <c r="AB25">
        <v>84.179206848144531</v>
      </c>
      <c r="AC25">
        <v>25.415858268737793</v>
      </c>
      <c r="AD25" s="2">
        <f t="shared" si="1"/>
        <v>4.07E-2</v>
      </c>
      <c r="AE25">
        <v>4.07E-2</v>
      </c>
      <c r="AG25">
        <v>11.637767944335938</v>
      </c>
      <c r="AM25" s="2">
        <f t="shared" si="2"/>
        <v>7.9649999999999999</v>
      </c>
      <c r="AN25" s="2">
        <f>IF(ISNUMBER(AM25),SUMIFS($AM$1:AM25,$A$1:A25,A25,$F$1:F25,F25,$D$1:D25,D25),"")</f>
        <v>7.9649999999999999</v>
      </c>
      <c r="AO25">
        <f t="shared" si="3"/>
        <v>14</v>
      </c>
    </row>
    <row r="26" spans="1:41" x14ac:dyDescent="0.25">
      <c r="A26" s="4" t="s">
        <v>27</v>
      </c>
      <c r="B26" t="s">
        <v>44</v>
      </c>
      <c r="C26" s="3">
        <v>41968</v>
      </c>
      <c r="D26">
        <v>1</v>
      </c>
      <c r="E26">
        <v>0</v>
      </c>
      <c r="F26" s="2" t="s">
        <v>82</v>
      </c>
      <c r="G26" s="2" t="s">
        <v>43</v>
      </c>
      <c r="H26">
        <v>1.2</v>
      </c>
      <c r="I26" s="2" t="s">
        <v>22</v>
      </c>
      <c r="J26" s="20" t="str">
        <f t="shared" si="0"/>
        <v/>
      </c>
      <c r="L26">
        <v>144.88999999999999</v>
      </c>
      <c r="M26">
        <v>144.88999999999999</v>
      </c>
      <c r="N26" s="2">
        <f>IF(ISNUMBER(M26),SUMIFS(M$1:$M26,A$1:$A26,A26,F$1:$F26,F26,D$1:$D26,D26),"")</f>
        <v>362.78</v>
      </c>
      <c r="X26">
        <v>18.922269821166992</v>
      </c>
      <c r="Y26">
        <v>11.066661357879639</v>
      </c>
      <c r="Z26">
        <v>76.341114044189453</v>
      </c>
      <c r="AA26">
        <v>22.093795776367188</v>
      </c>
      <c r="AB26">
        <v>88.553802490234375</v>
      </c>
      <c r="AC26">
        <v>26.814822196960449</v>
      </c>
      <c r="AD26" s="2">
        <f t="shared" si="1"/>
        <v>4.2900000000000001E-2</v>
      </c>
      <c r="AE26">
        <v>4.2900000000000001E-2</v>
      </c>
      <c r="AG26">
        <v>12.214578247070312</v>
      </c>
      <c r="AM26" s="2">
        <f t="shared" si="2"/>
        <v>6.2160000000000002</v>
      </c>
      <c r="AN26" s="2">
        <f>IF(ISNUMBER(AM26),SUMIFS($AM$1:AM26,$A$1:A26,A26,$F$1:F26,F26,$D$1:D26,D26),"")</f>
        <v>14.713999999999999</v>
      </c>
      <c r="AO26">
        <f t="shared" si="3"/>
        <v>14</v>
      </c>
    </row>
    <row r="27" spans="1:41" x14ac:dyDescent="0.25">
      <c r="A27" s="4" t="s">
        <v>30</v>
      </c>
      <c r="B27" t="s">
        <v>44</v>
      </c>
      <c r="C27" s="3">
        <v>41968</v>
      </c>
      <c r="D27">
        <v>1</v>
      </c>
      <c r="E27">
        <v>50</v>
      </c>
      <c r="F27" s="2" t="s">
        <v>82</v>
      </c>
      <c r="G27" s="2" t="s">
        <v>43</v>
      </c>
      <c r="H27">
        <v>1.2</v>
      </c>
      <c r="I27" s="2" t="s">
        <v>22</v>
      </c>
      <c r="J27" s="20" t="str">
        <f t="shared" si="0"/>
        <v/>
      </c>
      <c r="L27">
        <v>139.94999999999999</v>
      </c>
      <c r="M27">
        <v>139.94999999999999</v>
      </c>
      <c r="N27" s="2">
        <f>IF(ISNUMBER(M27),SUMIFS(M$1:$M27,A$1:$A27,A27,F$1:$F27,F27,D$1:$D27,D27),"")</f>
        <v>359.97</v>
      </c>
      <c r="X27">
        <v>17.933128356933594</v>
      </c>
      <c r="Y27">
        <v>12.106152057647705</v>
      </c>
      <c r="Z27">
        <v>78.548915863037109</v>
      </c>
      <c r="AA27">
        <v>22.383513450622559</v>
      </c>
      <c r="AB27">
        <v>89.267902374267578</v>
      </c>
      <c r="AC27">
        <v>27.623947143554687</v>
      </c>
      <c r="AD27" s="2">
        <f t="shared" si="1"/>
        <v>4.4200000000000003E-2</v>
      </c>
      <c r="AE27">
        <v>4.4200000000000003E-2</v>
      </c>
      <c r="AG27">
        <v>12.567826538085939</v>
      </c>
      <c r="AM27" s="2">
        <f t="shared" si="2"/>
        <v>6.1859999999999999</v>
      </c>
      <c r="AN27" s="2">
        <f>IF(ISNUMBER(AM27),SUMIFS($AM$1:AM27,$A$1:A27,A27,$F$1:F27,F27,$D$1:D27,D27),"")</f>
        <v>14.987</v>
      </c>
      <c r="AO27">
        <f t="shared" si="3"/>
        <v>14</v>
      </c>
    </row>
    <row r="28" spans="1:41" x14ac:dyDescent="0.25">
      <c r="A28" s="4" t="s">
        <v>28</v>
      </c>
      <c r="B28" t="s">
        <v>44</v>
      </c>
      <c r="C28" s="3">
        <v>41968</v>
      </c>
      <c r="D28">
        <v>1</v>
      </c>
      <c r="E28">
        <v>100</v>
      </c>
      <c r="F28" s="2" t="s">
        <v>82</v>
      </c>
      <c r="G28" s="2" t="s">
        <v>43</v>
      </c>
      <c r="H28">
        <v>1.2</v>
      </c>
      <c r="I28" s="2" t="s">
        <v>22</v>
      </c>
      <c r="J28" s="20" t="str">
        <f t="shared" si="0"/>
        <v/>
      </c>
      <c r="L28">
        <v>225.93</v>
      </c>
      <c r="M28">
        <v>225.93</v>
      </c>
      <c r="N28" s="2">
        <f>IF(ISNUMBER(M28),SUMIFS(M$1:$M28,A$1:$A28,A28,F$1:$F28,F28,D$1:$D28,D28),"")</f>
        <v>504.97</v>
      </c>
      <c r="X28">
        <v>19.13109302520752</v>
      </c>
      <c r="Y28">
        <v>13.063276767730713</v>
      </c>
      <c r="Z28">
        <v>78.555355072021484</v>
      </c>
      <c r="AA28">
        <v>23.716941833496094</v>
      </c>
      <c r="AB28">
        <v>89.376869201660156</v>
      </c>
      <c r="AC28">
        <v>26.705447196960449</v>
      </c>
      <c r="AD28" s="2">
        <f t="shared" si="1"/>
        <v>4.2700000000000002E-2</v>
      </c>
      <c r="AE28">
        <v>4.2700000000000002E-2</v>
      </c>
      <c r="AG28">
        <v>12.568856811523437</v>
      </c>
      <c r="AM28" s="2">
        <f t="shared" si="2"/>
        <v>9.6470000000000002</v>
      </c>
      <c r="AN28" s="2">
        <f>IF(ISNUMBER(AM28),SUMIFS($AM$1:AM28,$A$1:A28,A28,$F$1:F28,F28,$D$1:D28,D28),"")</f>
        <v>21.367000000000001</v>
      </c>
      <c r="AO28">
        <f t="shared" si="3"/>
        <v>14</v>
      </c>
    </row>
    <row r="29" spans="1:41" x14ac:dyDescent="0.25">
      <c r="A29" s="4" t="s">
        <v>25</v>
      </c>
      <c r="B29" t="s">
        <v>44</v>
      </c>
      <c r="C29" s="3">
        <v>41968</v>
      </c>
      <c r="D29">
        <v>1</v>
      </c>
      <c r="E29">
        <v>200</v>
      </c>
      <c r="F29" s="2" t="s">
        <v>82</v>
      </c>
      <c r="G29" s="2" t="s">
        <v>43</v>
      </c>
      <c r="H29">
        <v>1.2</v>
      </c>
      <c r="I29" s="2" t="s">
        <v>22</v>
      </c>
      <c r="J29" s="20" t="str">
        <f t="shared" si="0"/>
        <v/>
      </c>
      <c r="L29">
        <v>200.53</v>
      </c>
      <c r="M29">
        <v>200.53</v>
      </c>
      <c r="N29" s="2">
        <f>IF(ISNUMBER(M29),SUMIFS(M$1:$M29,A$1:$A29,A29,F$1:$F29,F29,D$1:$D29,D29),"")</f>
        <v>429.26</v>
      </c>
      <c r="X29">
        <v>18.41826343536377</v>
      </c>
      <c r="Y29">
        <v>12.411702156066895</v>
      </c>
      <c r="Z29">
        <v>78.972751617431641</v>
      </c>
      <c r="AA29">
        <v>24.258209228515625</v>
      </c>
      <c r="AB29">
        <v>89.463199615478516</v>
      </c>
      <c r="AC29">
        <v>27.659083366394043</v>
      </c>
      <c r="AD29" s="2">
        <f t="shared" si="1"/>
        <v>4.4299999999999999E-2</v>
      </c>
      <c r="AE29">
        <v>4.4299999999999999E-2</v>
      </c>
      <c r="AG29">
        <v>12.635640258789063</v>
      </c>
      <c r="AM29" s="2">
        <f t="shared" si="2"/>
        <v>8.8829999999999991</v>
      </c>
      <c r="AN29" s="2">
        <f>IF(ISNUMBER(AM29),SUMIFS($AM$1:AM29,$A$1:A29,A29,$F$1:F29,F29,$D$1:D29,D29),"")</f>
        <v>17.872</v>
      </c>
      <c r="AO29">
        <f t="shared" si="3"/>
        <v>14</v>
      </c>
    </row>
    <row r="30" spans="1:41" x14ac:dyDescent="0.25">
      <c r="A30" s="4" t="s">
        <v>29</v>
      </c>
      <c r="B30" t="s">
        <v>44</v>
      </c>
      <c r="C30" s="3">
        <v>41968</v>
      </c>
      <c r="D30">
        <v>1</v>
      </c>
      <c r="E30">
        <v>350</v>
      </c>
      <c r="F30" s="2" t="s">
        <v>82</v>
      </c>
      <c r="G30" s="2" t="s">
        <v>43</v>
      </c>
      <c r="H30">
        <v>1.2</v>
      </c>
      <c r="I30" s="2" t="s">
        <v>22</v>
      </c>
      <c r="J30" s="20" t="str">
        <f t="shared" si="0"/>
        <v/>
      </c>
      <c r="L30">
        <v>200.47</v>
      </c>
      <c r="M30">
        <v>200.47</v>
      </c>
      <c r="N30" s="2">
        <f>IF(ISNUMBER(M30),SUMIFS(M$1:$M30,A$1:$A30,A30,F$1:$F30,F30,D$1:$D30,D30),"")</f>
        <v>476.97</v>
      </c>
      <c r="X30">
        <v>19.103986740112305</v>
      </c>
      <c r="Y30">
        <v>12.041904926300049</v>
      </c>
      <c r="Z30">
        <v>78.167209625244141</v>
      </c>
      <c r="AA30">
        <v>22.484429359436035</v>
      </c>
      <c r="AB30">
        <v>88.354705810546875</v>
      </c>
      <c r="AC30">
        <v>27.176361083984375</v>
      </c>
      <c r="AD30" s="2">
        <f t="shared" si="1"/>
        <v>4.3499999999999997E-2</v>
      </c>
      <c r="AE30">
        <v>4.3499999999999997E-2</v>
      </c>
      <c r="AG30">
        <v>12.506753540039062</v>
      </c>
      <c r="AM30" s="2">
        <f t="shared" si="2"/>
        <v>8.7200000000000006</v>
      </c>
      <c r="AN30" s="2">
        <f>IF(ISNUMBER(AM30),SUMIFS($AM$1:AM30,$A$1:A30,A30,$F$1:F30,F30,$D$1:D30,D30),"")</f>
        <v>19.559000000000001</v>
      </c>
      <c r="AO30">
        <f t="shared" si="3"/>
        <v>14</v>
      </c>
    </row>
    <row r="31" spans="1:41" x14ac:dyDescent="0.25">
      <c r="A31" s="4" t="s">
        <v>26</v>
      </c>
      <c r="B31" t="s">
        <v>44</v>
      </c>
      <c r="C31" s="3">
        <v>41968</v>
      </c>
      <c r="D31">
        <v>1</v>
      </c>
      <c r="E31">
        <v>500</v>
      </c>
      <c r="F31" s="2" t="s">
        <v>82</v>
      </c>
      <c r="G31" s="2" t="s">
        <v>43</v>
      </c>
      <c r="H31">
        <v>1.2</v>
      </c>
      <c r="I31" s="2" t="s">
        <v>22</v>
      </c>
      <c r="J31" s="20" t="str">
        <f t="shared" si="0"/>
        <v/>
      </c>
      <c r="L31">
        <v>114.09</v>
      </c>
      <c r="M31">
        <v>114.09</v>
      </c>
      <c r="N31" s="2">
        <f>IF(ISNUMBER(M31),SUMIFS(M$1:$M31,A$1:$A31,A31,F$1:$F31,F31,D$1:$D31,D31),"")</f>
        <v>312.99</v>
      </c>
      <c r="X31">
        <v>18.957806587219238</v>
      </c>
      <c r="Y31">
        <v>10.904334545135498</v>
      </c>
      <c r="Z31">
        <v>72.460685729980469</v>
      </c>
      <c r="AA31">
        <v>23.755582809448242</v>
      </c>
      <c r="AB31">
        <v>87.018962860107422</v>
      </c>
      <c r="AC31">
        <v>24.697400093078613</v>
      </c>
      <c r="AD31" s="2">
        <f t="shared" si="1"/>
        <v>3.95E-2</v>
      </c>
      <c r="AE31">
        <v>3.95E-2</v>
      </c>
      <c r="AG31">
        <v>11.593709716796875</v>
      </c>
      <c r="AM31" s="2">
        <f t="shared" si="2"/>
        <v>4.5069999999999997</v>
      </c>
      <c r="AN31" s="2">
        <f>IF(ISNUMBER(AM31),SUMIFS($AM$1:AM31,$A$1:A31,A31,$F$1:F31,F31,$D$1:D31,D31),"")</f>
        <v>12.602</v>
      </c>
      <c r="AO31">
        <f t="shared" si="3"/>
        <v>14</v>
      </c>
    </row>
    <row r="32" spans="1:41" x14ac:dyDescent="0.25">
      <c r="A32" s="4" t="s">
        <v>27</v>
      </c>
      <c r="B32" t="s">
        <v>44</v>
      </c>
      <c r="C32" s="3">
        <v>41968</v>
      </c>
      <c r="D32">
        <v>2</v>
      </c>
      <c r="E32">
        <v>0</v>
      </c>
      <c r="F32" s="2" t="s">
        <v>82</v>
      </c>
      <c r="G32" s="2" t="s">
        <v>43</v>
      </c>
      <c r="H32">
        <v>1.2</v>
      </c>
      <c r="I32" s="2" t="s">
        <v>22</v>
      </c>
      <c r="J32" s="20" t="str">
        <f t="shared" si="0"/>
        <v/>
      </c>
      <c r="L32">
        <v>168.51</v>
      </c>
      <c r="M32">
        <v>168.51</v>
      </c>
      <c r="N32" s="2">
        <f>IF(ISNUMBER(M32),SUMIFS(M$1:$M32,A$1:$A32,A32,F$1:$F32,F32,D$1:$D32,D32),"")</f>
        <v>481.12</v>
      </c>
      <c r="X32">
        <v>18.407156944274902</v>
      </c>
      <c r="Y32">
        <v>12.788699626922607</v>
      </c>
      <c r="Z32">
        <v>78.097518920898438</v>
      </c>
      <c r="AA32">
        <v>22.71214771270752</v>
      </c>
      <c r="AB32">
        <v>89.357265472412109</v>
      </c>
      <c r="AC32">
        <v>26.527795791625977</v>
      </c>
      <c r="AD32" s="2">
        <f t="shared" si="1"/>
        <v>4.24E-2</v>
      </c>
      <c r="AE32">
        <v>4.24E-2</v>
      </c>
      <c r="AG32">
        <v>12.49560302734375</v>
      </c>
      <c r="AM32" s="2">
        <f t="shared" si="2"/>
        <v>7.1449999999999996</v>
      </c>
      <c r="AN32" s="2">
        <f>IF(ISNUMBER(AM32),SUMIFS($AM$1:AM32,$A$1:A32,A32,$F$1:F32,F32,$D$1:D32,D32),"")</f>
        <v>19.368000000000002</v>
      </c>
      <c r="AO32">
        <f t="shared" si="3"/>
        <v>14</v>
      </c>
    </row>
    <row r="33" spans="1:41" x14ac:dyDescent="0.25">
      <c r="A33" s="4" t="s">
        <v>30</v>
      </c>
      <c r="B33" t="s">
        <v>44</v>
      </c>
      <c r="C33" s="3">
        <v>41968</v>
      </c>
      <c r="D33">
        <v>2</v>
      </c>
      <c r="E33">
        <v>50</v>
      </c>
      <c r="F33" s="2" t="s">
        <v>82</v>
      </c>
      <c r="G33" s="2" t="s">
        <v>43</v>
      </c>
      <c r="H33">
        <v>1.2</v>
      </c>
      <c r="I33" s="2" t="s">
        <v>22</v>
      </c>
      <c r="J33" s="20" t="str">
        <f t="shared" si="0"/>
        <v/>
      </c>
      <c r="L33">
        <v>199.56</v>
      </c>
      <c r="M33">
        <v>199.56</v>
      </c>
      <c r="N33" s="2">
        <f>IF(ISNUMBER(M33),SUMIFS(M$1:$M33,A$1:$A33,A33,F$1:$F33,F33,D$1:$D33,D33),"")</f>
        <v>425.76</v>
      </c>
      <c r="X33">
        <v>18.577540397644043</v>
      </c>
      <c r="Y33">
        <v>13.280625820159912</v>
      </c>
      <c r="Z33">
        <v>75.739570617675781</v>
      </c>
      <c r="AA33">
        <v>21.487063407897949</v>
      </c>
      <c r="AB33">
        <v>87.363704681396484</v>
      </c>
      <c r="AC33">
        <v>25.749234199523926</v>
      </c>
      <c r="AD33" s="2">
        <f t="shared" si="1"/>
        <v>4.1200000000000001E-2</v>
      </c>
      <c r="AE33">
        <v>4.1200000000000001E-2</v>
      </c>
      <c r="AG33">
        <v>12.118331298828124</v>
      </c>
      <c r="AM33" s="2">
        <f t="shared" si="2"/>
        <v>8.2219999999999995</v>
      </c>
      <c r="AN33" s="2">
        <f>IF(ISNUMBER(AM33),SUMIFS($AM$1:AM33,$A$1:A33,A33,$F$1:F33,F33,$D$1:D33,D33),"")</f>
        <v>17.812999999999999</v>
      </c>
      <c r="AO33">
        <f t="shared" si="3"/>
        <v>14</v>
      </c>
    </row>
    <row r="34" spans="1:41" x14ac:dyDescent="0.25">
      <c r="A34" s="4" t="s">
        <v>28</v>
      </c>
      <c r="B34" t="s">
        <v>44</v>
      </c>
      <c r="C34" s="3">
        <v>41968</v>
      </c>
      <c r="D34">
        <v>2</v>
      </c>
      <c r="E34">
        <v>100</v>
      </c>
      <c r="F34" s="2" t="s">
        <v>82</v>
      </c>
      <c r="G34" s="2" t="s">
        <v>43</v>
      </c>
      <c r="H34">
        <v>1.2</v>
      </c>
      <c r="I34" s="2" t="s">
        <v>22</v>
      </c>
      <c r="J34" s="20" t="str">
        <f t="shared" si="0"/>
        <v/>
      </c>
      <c r="L34">
        <v>214.74</v>
      </c>
      <c r="M34">
        <v>214.74</v>
      </c>
      <c r="N34" s="2">
        <f>IF(ISNUMBER(M34),SUMIFS(M$1:$M34,A$1:$A34,A34,F$1:$F34,F34,D$1:$D34,D34),"")</f>
        <v>507.23</v>
      </c>
      <c r="X34">
        <v>19.477853775024414</v>
      </c>
      <c r="Y34">
        <v>14.574559211730957</v>
      </c>
      <c r="Z34">
        <v>77.997627258300781</v>
      </c>
      <c r="AA34">
        <v>23.986032485961914</v>
      </c>
      <c r="AB34">
        <v>90.310333251953125</v>
      </c>
      <c r="AC34">
        <v>25.212461471557617</v>
      </c>
      <c r="AD34" s="2">
        <f t="shared" si="1"/>
        <v>4.0300000000000002E-2</v>
      </c>
      <c r="AE34">
        <v>4.0300000000000002E-2</v>
      </c>
      <c r="AG34">
        <v>12.479620361328125</v>
      </c>
      <c r="AM34" s="2">
        <f t="shared" si="2"/>
        <v>8.6539999999999999</v>
      </c>
      <c r="AN34" s="2">
        <f>IF(ISNUMBER(AM34),SUMIFS($AM$1:AM34,$A$1:A34,A34,$F$1:F34,F34,$D$1:D34,D34),"")</f>
        <v>20.207000000000001</v>
      </c>
      <c r="AO34">
        <f t="shared" si="3"/>
        <v>14</v>
      </c>
    </row>
    <row r="35" spans="1:41" x14ac:dyDescent="0.25">
      <c r="A35" s="4" t="s">
        <v>25</v>
      </c>
      <c r="B35" t="s">
        <v>44</v>
      </c>
      <c r="C35" s="3">
        <v>41968</v>
      </c>
      <c r="D35">
        <v>2</v>
      </c>
      <c r="E35">
        <v>200</v>
      </c>
      <c r="F35" s="2" t="s">
        <v>82</v>
      </c>
      <c r="G35" s="2" t="s">
        <v>43</v>
      </c>
      <c r="H35">
        <v>1.2</v>
      </c>
      <c r="I35" s="2" t="s">
        <v>22</v>
      </c>
      <c r="J35" s="20" t="str">
        <f t="shared" si="0"/>
        <v/>
      </c>
      <c r="L35">
        <v>155.69999999999999</v>
      </c>
      <c r="M35">
        <v>155.69999999999999</v>
      </c>
      <c r="N35" s="2">
        <f>IF(ISNUMBER(M35),SUMIFS(M$1:$M35,A$1:$A35,A35,F$1:$F35,F35,D$1:$D35,D35),"")</f>
        <v>426.28999999999996</v>
      </c>
      <c r="X35">
        <v>18.865480422973633</v>
      </c>
      <c r="Y35">
        <v>13.975582599639893</v>
      </c>
      <c r="Z35">
        <v>78.507747650146484</v>
      </c>
      <c r="AA35">
        <v>23.452102661132813</v>
      </c>
      <c r="AB35">
        <v>90.088039398193359</v>
      </c>
      <c r="AC35">
        <v>25.863809585571289</v>
      </c>
      <c r="AD35" s="2">
        <f t="shared" si="1"/>
        <v>4.1399999999999999E-2</v>
      </c>
      <c r="AE35">
        <v>4.1399999999999999E-2</v>
      </c>
      <c r="AG35">
        <v>12.561239624023438</v>
      </c>
      <c r="AM35" s="2">
        <f t="shared" si="2"/>
        <v>6.4459999999999997</v>
      </c>
      <c r="AN35" s="2">
        <f>IF(ISNUMBER(AM35),SUMIFS($AM$1:AM35,$A$1:A35,A35,$F$1:F35,F35,$D$1:D35,D35),"")</f>
        <v>16.241</v>
      </c>
      <c r="AO35">
        <f t="shared" si="3"/>
        <v>14</v>
      </c>
    </row>
    <row r="36" spans="1:41" x14ac:dyDescent="0.25">
      <c r="A36" s="4" t="s">
        <v>29</v>
      </c>
      <c r="B36" t="s">
        <v>44</v>
      </c>
      <c r="C36" s="3">
        <v>41968</v>
      </c>
      <c r="D36">
        <v>2</v>
      </c>
      <c r="E36">
        <v>350</v>
      </c>
      <c r="F36" s="2" t="s">
        <v>82</v>
      </c>
      <c r="G36" s="2" t="s">
        <v>43</v>
      </c>
      <c r="H36">
        <v>1.2</v>
      </c>
      <c r="I36" s="2" t="s">
        <v>22</v>
      </c>
      <c r="J36" s="20" t="str">
        <f t="shared" si="0"/>
        <v/>
      </c>
      <c r="L36">
        <v>177.07</v>
      </c>
      <c r="M36">
        <v>177.07</v>
      </c>
      <c r="N36" s="2">
        <f>IF(ISNUMBER(M36),SUMIFS(M$1:$M36,A$1:$A36,A36,F$1:$F36,F36,D$1:$D36,D36),"")</f>
        <v>457.96999999999997</v>
      </c>
      <c r="X36">
        <v>18.328729629516602</v>
      </c>
      <c r="Y36">
        <v>11.904592990875244</v>
      </c>
      <c r="Z36">
        <v>77.845569610595703</v>
      </c>
      <c r="AA36">
        <v>21.314149856567383</v>
      </c>
      <c r="AB36">
        <v>87.507961273193359</v>
      </c>
      <c r="AC36">
        <v>28.268501281738281</v>
      </c>
      <c r="AD36" s="2">
        <f t="shared" si="1"/>
        <v>4.5199999999999997E-2</v>
      </c>
      <c r="AE36">
        <v>4.5199999999999997E-2</v>
      </c>
      <c r="AG36">
        <v>12.455291137695312</v>
      </c>
      <c r="AM36" s="2">
        <f t="shared" si="2"/>
        <v>8.0039999999999996</v>
      </c>
      <c r="AN36" s="2">
        <f>IF(ISNUMBER(AM36),SUMIFS($AM$1:AM36,$A$1:A36,A36,$F$1:F36,F36,$D$1:D36,D36),"")</f>
        <v>20.250999999999998</v>
      </c>
      <c r="AO36">
        <f t="shared" si="3"/>
        <v>14</v>
      </c>
    </row>
    <row r="37" spans="1:41" x14ac:dyDescent="0.25">
      <c r="A37" s="4" t="s">
        <v>26</v>
      </c>
      <c r="B37" t="s">
        <v>44</v>
      </c>
      <c r="C37" s="3">
        <v>41968</v>
      </c>
      <c r="D37">
        <v>2</v>
      </c>
      <c r="E37">
        <v>500</v>
      </c>
      <c r="F37" s="2" t="s">
        <v>82</v>
      </c>
      <c r="G37" s="2" t="s">
        <v>43</v>
      </c>
      <c r="H37">
        <v>1.2</v>
      </c>
      <c r="I37" s="2" t="s">
        <v>22</v>
      </c>
      <c r="J37" s="20" t="str">
        <f t="shared" si="0"/>
        <v/>
      </c>
      <c r="L37">
        <v>188.38</v>
      </c>
      <c r="M37">
        <v>188.38</v>
      </c>
      <c r="N37" s="2">
        <f>IF(ISNUMBER(M37),SUMIFS(M$1:$M37,A$1:$A37,A37,F$1:$F37,F37,D$1:$D37,D37),"")</f>
        <v>506.83</v>
      </c>
      <c r="X37">
        <v>18.529891014099121</v>
      </c>
      <c r="Y37">
        <v>12.005710601806641</v>
      </c>
      <c r="Z37">
        <v>77.913516998291016</v>
      </c>
      <c r="AA37">
        <v>23.158782958984375</v>
      </c>
      <c r="AB37">
        <v>88.353218078613281</v>
      </c>
      <c r="AC37">
        <v>28.437154769897461</v>
      </c>
      <c r="AD37" s="2">
        <f t="shared" si="1"/>
        <v>4.5499999999999999E-2</v>
      </c>
      <c r="AE37">
        <v>4.5499999999999999E-2</v>
      </c>
      <c r="AG37">
        <v>12.466162719726563</v>
      </c>
      <c r="AM37" s="2">
        <f t="shared" si="2"/>
        <v>8.5709999999999997</v>
      </c>
      <c r="AN37" s="2">
        <f>IF(ISNUMBER(AM37),SUMIFS($AM$1:AM37,$A$1:A37,A37,$F$1:F37,F37,$D$1:D37,D37),"")</f>
        <v>22.137</v>
      </c>
      <c r="AO37">
        <f t="shared" si="3"/>
        <v>14</v>
      </c>
    </row>
    <row r="38" spans="1:41" x14ac:dyDescent="0.25">
      <c r="A38" s="4" t="s">
        <v>27</v>
      </c>
      <c r="B38" t="s">
        <v>44</v>
      </c>
      <c r="C38" s="3">
        <v>41968</v>
      </c>
      <c r="D38">
        <v>3</v>
      </c>
      <c r="E38">
        <v>0</v>
      </c>
      <c r="F38" s="2" t="s">
        <v>82</v>
      </c>
      <c r="G38" s="2" t="s">
        <v>43</v>
      </c>
      <c r="H38">
        <v>1.2</v>
      </c>
      <c r="I38" s="2" t="s">
        <v>22</v>
      </c>
      <c r="J38" s="20" t="str">
        <f t="shared" si="0"/>
        <v/>
      </c>
      <c r="L38">
        <v>224.88</v>
      </c>
      <c r="M38">
        <v>224.88</v>
      </c>
      <c r="N38" s="2">
        <f>IF(ISNUMBER(M38),SUMIFS(M$1:$M38,A$1:$A38,A38,F$1:$F38,F38,D$1:$D38,D38),"")</f>
        <v>404.36</v>
      </c>
      <c r="X38">
        <v>19.397152900695801</v>
      </c>
      <c r="Y38">
        <v>13.365129947662354</v>
      </c>
      <c r="Z38">
        <v>78.026222229003906</v>
      </c>
      <c r="AA38">
        <v>24.462314605712891</v>
      </c>
      <c r="AB38">
        <v>89.619144439697266</v>
      </c>
      <c r="AC38">
        <v>26.784672737121582</v>
      </c>
      <c r="AD38" s="2">
        <f t="shared" si="1"/>
        <v>4.2900000000000001E-2</v>
      </c>
      <c r="AE38">
        <v>4.2900000000000001E-2</v>
      </c>
      <c r="AG38">
        <v>12.484195556640625</v>
      </c>
      <c r="AM38" s="2">
        <f t="shared" si="2"/>
        <v>9.6470000000000002</v>
      </c>
      <c r="AN38" s="2">
        <f>IF(ISNUMBER(AM38),SUMIFS($AM$1:AM38,$A$1:A38,A38,$F$1:F38,F38,$D$1:D38,D38),"")</f>
        <v>16.629000000000001</v>
      </c>
      <c r="AO38">
        <f t="shared" si="3"/>
        <v>14</v>
      </c>
    </row>
    <row r="39" spans="1:41" x14ac:dyDescent="0.25">
      <c r="A39" s="4" t="s">
        <v>30</v>
      </c>
      <c r="B39" t="s">
        <v>44</v>
      </c>
      <c r="C39" s="3">
        <v>41968</v>
      </c>
      <c r="D39">
        <v>3</v>
      </c>
      <c r="E39">
        <v>50</v>
      </c>
      <c r="F39" s="2" t="s">
        <v>82</v>
      </c>
      <c r="G39" s="2" t="s">
        <v>43</v>
      </c>
      <c r="H39">
        <v>1.2</v>
      </c>
      <c r="I39" s="2" t="s">
        <v>22</v>
      </c>
      <c r="J39" s="20" t="str">
        <f t="shared" si="0"/>
        <v/>
      </c>
      <c r="L39">
        <v>173.29</v>
      </c>
      <c r="M39">
        <v>173.29</v>
      </c>
      <c r="N39" s="2">
        <f>IF(ISNUMBER(M39),SUMIFS(M$1:$M39,A$1:$A39,A39,F$1:$F39,F39,D$1:$D39,D39),"")</f>
        <v>477.74</v>
      </c>
      <c r="X39">
        <v>18.270439147949219</v>
      </c>
      <c r="Y39">
        <v>12.285088062286377</v>
      </c>
      <c r="Z39">
        <v>78.318592071533203</v>
      </c>
      <c r="AA39">
        <v>22.150124549865723</v>
      </c>
      <c r="AB39">
        <v>89.028617858886719</v>
      </c>
      <c r="AC39">
        <v>27.015956878662109</v>
      </c>
      <c r="AD39" s="2">
        <f t="shared" si="1"/>
        <v>4.3200000000000002E-2</v>
      </c>
      <c r="AE39">
        <v>4.3200000000000002E-2</v>
      </c>
      <c r="AG39">
        <v>12.530974731445312</v>
      </c>
      <c r="AM39" s="2">
        <f t="shared" si="2"/>
        <v>7.4859999999999998</v>
      </c>
      <c r="AN39" s="2">
        <f>IF(ISNUMBER(AM39),SUMIFS($AM$1:AM39,$A$1:A39,A39,$F$1:F39,F39,$D$1:D39,D39),"")</f>
        <v>20.151</v>
      </c>
      <c r="AO39">
        <f t="shared" si="3"/>
        <v>14</v>
      </c>
    </row>
    <row r="40" spans="1:41" x14ac:dyDescent="0.25">
      <c r="A40" s="4" t="s">
        <v>28</v>
      </c>
      <c r="B40" t="s">
        <v>44</v>
      </c>
      <c r="C40" s="3">
        <v>41968</v>
      </c>
      <c r="D40">
        <v>3</v>
      </c>
      <c r="E40">
        <v>100</v>
      </c>
      <c r="F40" s="2" t="s">
        <v>82</v>
      </c>
      <c r="G40" s="2" t="s">
        <v>43</v>
      </c>
      <c r="H40">
        <v>1.2</v>
      </c>
      <c r="I40" s="2" t="s">
        <v>22</v>
      </c>
      <c r="J40" s="20" t="str">
        <f t="shared" si="0"/>
        <v/>
      </c>
      <c r="L40">
        <v>159.79</v>
      </c>
      <c r="M40">
        <v>159.79</v>
      </c>
      <c r="N40" s="2">
        <f>IF(ISNUMBER(M40),SUMIFS(M$1:$M40,A$1:$A40,A40,F$1:$F40,F40,D$1:$D40,D40),"")</f>
        <v>445.36</v>
      </c>
      <c r="X40">
        <v>18.900059700012207</v>
      </c>
      <c r="Y40">
        <v>12.831632614135742</v>
      </c>
      <c r="Z40">
        <v>77.553325653076172</v>
      </c>
      <c r="AA40">
        <v>24.624065399169922</v>
      </c>
      <c r="AB40">
        <v>90.168342590332031</v>
      </c>
      <c r="AC40">
        <v>26.514924049377441</v>
      </c>
      <c r="AD40" s="2">
        <f t="shared" si="1"/>
        <v>4.24E-2</v>
      </c>
      <c r="AE40">
        <v>4.24E-2</v>
      </c>
      <c r="AG40">
        <v>12.408532104492188</v>
      </c>
      <c r="AM40" s="2">
        <f t="shared" si="2"/>
        <v>6.7750000000000004</v>
      </c>
      <c r="AN40" s="2">
        <f>IF(ISNUMBER(AM40),SUMIFS($AM$1:AM40,$A$1:A40,A40,$F$1:F40,F40,$D$1:D40,D40),"")</f>
        <v>18.198</v>
      </c>
      <c r="AO40">
        <f t="shared" si="3"/>
        <v>14</v>
      </c>
    </row>
    <row r="41" spans="1:41" x14ac:dyDescent="0.25">
      <c r="A41" s="4" t="s">
        <v>25</v>
      </c>
      <c r="B41" t="s">
        <v>44</v>
      </c>
      <c r="C41" s="3">
        <v>41968</v>
      </c>
      <c r="D41">
        <v>3</v>
      </c>
      <c r="E41">
        <v>200</v>
      </c>
      <c r="F41" s="2" t="s">
        <v>82</v>
      </c>
      <c r="G41" s="2" t="s">
        <v>43</v>
      </c>
      <c r="H41">
        <v>1.2</v>
      </c>
      <c r="I41" s="2" t="s">
        <v>22</v>
      </c>
      <c r="J41" s="20" t="str">
        <f t="shared" si="0"/>
        <v/>
      </c>
      <c r="L41">
        <v>242.42</v>
      </c>
      <c r="M41">
        <v>242.42</v>
      </c>
      <c r="N41" s="2">
        <f>IF(ISNUMBER(M41),SUMIFS(M$1:$M41,A$1:$A41,A41,F$1:$F41,F41,D$1:$D41,D41),"")</f>
        <v>452.9</v>
      </c>
      <c r="X41">
        <v>18.421209335327148</v>
      </c>
      <c r="Y41">
        <v>12.167253494262695</v>
      </c>
      <c r="Z41">
        <v>78.030097961425781</v>
      </c>
      <c r="AA41">
        <v>23.362249374389648</v>
      </c>
      <c r="AB41">
        <v>89.697357177734375</v>
      </c>
      <c r="AC41">
        <v>28.318159103393555</v>
      </c>
      <c r="AD41" s="2">
        <f t="shared" si="1"/>
        <v>4.53E-2</v>
      </c>
      <c r="AE41">
        <v>4.53E-2</v>
      </c>
      <c r="AG41">
        <v>12.484815673828125</v>
      </c>
      <c r="AM41" s="2">
        <f t="shared" si="2"/>
        <v>10.981999999999999</v>
      </c>
      <c r="AN41" s="2">
        <f>IF(ISNUMBER(AM41),SUMIFS($AM$1:AM41,$A$1:A41,A41,$F$1:F41,F41,$D$1:D41,D41),"")</f>
        <v>19.463999999999999</v>
      </c>
      <c r="AO41">
        <f t="shared" si="3"/>
        <v>14</v>
      </c>
    </row>
    <row r="42" spans="1:41" x14ac:dyDescent="0.25">
      <c r="A42" s="4" t="s">
        <v>29</v>
      </c>
      <c r="B42" t="s">
        <v>44</v>
      </c>
      <c r="C42" s="3">
        <v>41968</v>
      </c>
      <c r="D42">
        <v>3</v>
      </c>
      <c r="E42">
        <v>350</v>
      </c>
      <c r="F42" s="2" t="s">
        <v>82</v>
      </c>
      <c r="G42" s="2" t="s">
        <v>43</v>
      </c>
      <c r="H42">
        <v>1.2</v>
      </c>
      <c r="I42" s="2" t="s">
        <v>22</v>
      </c>
      <c r="J42" s="20" t="str">
        <f t="shared" si="0"/>
        <v/>
      </c>
      <c r="L42">
        <v>191.25</v>
      </c>
      <c r="M42">
        <v>191.25</v>
      </c>
      <c r="N42" s="2">
        <f>IF(ISNUMBER(M42),SUMIFS(M$1:$M42,A$1:$A42,A42,F$1:$F42,F42,D$1:$D42,D42),"")</f>
        <v>412.16999999999996</v>
      </c>
      <c r="X42">
        <v>18.860692024230957</v>
      </c>
      <c r="Y42">
        <v>12.569477081298828</v>
      </c>
      <c r="Z42">
        <v>78.523120880126953</v>
      </c>
      <c r="AA42">
        <v>23.861288070678711</v>
      </c>
      <c r="AB42">
        <v>90.485927581787109</v>
      </c>
      <c r="AC42">
        <v>28.959877014160156</v>
      </c>
      <c r="AD42" s="2">
        <f t="shared" si="1"/>
        <v>4.6300000000000001E-2</v>
      </c>
      <c r="AE42">
        <v>4.6300000000000001E-2</v>
      </c>
      <c r="AG42">
        <v>12.563699340820312</v>
      </c>
      <c r="AM42" s="2">
        <f t="shared" si="2"/>
        <v>8.8550000000000004</v>
      </c>
      <c r="AN42" s="2">
        <f>IF(ISNUMBER(AM42),SUMIFS($AM$1:AM42,$A$1:A42,A42,$F$1:F42,F42,$D$1:D42,D42),"")</f>
        <v>19.062000000000001</v>
      </c>
      <c r="AO42">
        <f t="shared" si="3"/>
        <v>14</v>
      </c>
    </row>
    <row r="43" spans="1:41" x14ac:dyDescent="0.25">
      <c r="A43" s="4" t="s">
        <v>26</v>
      </c>
      <c r="B43" t="s">
        <v>44</v>
      </c>
      <c r="C43" s="3">
        <v>41968</v>
      </c>
      <c r="D43">
        <v>3</v>
      </c>
      <c r="E43">
        <v>500</v>
      </c>
      <c r="F43" s="2" t="s">
        <v>82</v>
      </c>
      <c r="G43" s="2" t="s">
        <v>43</v>
      </c>
      <c r="H43">
        <v>1.2</v>
      </c>
      <c r="I43" s="2" t="s">
        <v>22</v>
      </c>
      <c r="J43" s="20" t="str">
        <f t="shared" si="0"/>
        <v/>
      </c>
      <c r="L43">
        <v>174.66</v>
      </c>
      <c r="M43">
        <v>174.66</v>
      </c>
      <c r="N43" s="2">
        <f>IF(ISNUMBER(M43),SUMIFS(M$1:$M43,A$1:$A43,A43,F$1:$F43,F43,D$1:$D43,D43),"")</f>
        <v>263.02999999999997</v>
      </c>
      <c r="X43">
        <v>19.006843566894531</v>
      </c>
      <c r="Y43">
        <v>12.104952812194824</v>
      </c>
      <c r="Z43">
        <v>78.082084655761719</v>
      </c>
      <c r="AA43">
        <v>24.671749114990234</v>
      </c>
      <c r="AB43">
        <v>90.413665771484375</v>
      </c>
      <c r="AC43">
        <v>25.717145919799805</v>
      </c>
      <c r="AD43" s="2">
        <f t="shared" si="1"/>
        <v>4.1099999999999998E-2</v>
      </c>
      <c r="AE43">
        <v>4.1099999999999998E-2</v>
      </c>
      <c r="AG43">
        <v>12.493133544921875</v>
      </c>
      <c r="AM43" s="2">
        <f t="shared" si="2"/>
        <v>7.1790000000000003</v>
      </c>
      <c r="AN43" s="2">
        <f>IF(ISNUMBER(AM43),SUMIFS($AM$1:AM43,$A$1:A43,A43,$F$1:F43,F43,$D$1:D43,D43),"")</f>
        <v>10.608000000000001</v>
      </c>
      <c r="AO43">
        <f t="shared" si="3"/>
        <v>14</v>
      </c>
    </row>
    <row r="44" spans="1:41" x14ac:dyDescent="0.25">
      <c r="A44" s="4" t="s">
        <v>27</v>
      </c>
      <c r="B44" t="s">
        <v>44</v>
      </c>
      <c r="C44" s="3">
        <v>41968</v>
      </c>
      <c r="D44">
        <v>4</v>
      </c>
      <c r="E44">
        <v>0</v>
      </c>
      <c r="F44" s="2" t="s">
        <v>82</v>
      </c>
      <c r="G44" s="2" t="s">
        <v>43</v>
      </c>
      <c r="H44">
        <v>1.2</v>
      </c>
      <c r="I44" s="2" t="s">
        <v>22</v>
      </c>
      <c r="J44" s="20" t="str">
        <f t="shared" si="0"/>
        <v/>
      </c>
      <c r="L44">
        <v>41.79</v>
      </c>
      <c r="M44">
        <v>41.79</v>
      </c>
      <c r="N44" s="2">
        <f>IF(ISNUMBER(M44),SUMIFS(M$1:$M44,A$1:$A44,A44,F$1:$F44,F44,D$1:$D44,D44),"")</f>
        <v>133.37</v>
      </c>
      <c r="X44">
        <v>19.19068431854248</v>
      </c>
      <c r="Y44">
        <v>13.807628631591797</v>
      </c>
      <c r="Z44">
        <v>76.544116973876953</v>
      </c>
      <c r="AA44">
        <v>28.883310317993164</v>
      </c>
      <c r="AB44">
        <v>89.928298950195313</v>
      </c>
      <c r="AC44">
        <v>16.732084274291992</v>
      </c>
      <c r="AD44" s="2">
        <f t="shared" si="1"/>
        <v>2.6800000000000001E-2</v>
      </c>
      <c r="AE44">
        <v>2.6800000000000001E-2</v>
      </c>
      <c r="AG44">
        <v>12.247058715820312</v>
      </c>
      <c r="AM44" s="2">
        <f t="shared" si="2"/>
        <v>1.1200000000000001</v>
      </c>
      <c r="AN44" s="2">
        <f>IF(ISNUMBER(AM44),SUMIFS($AM$1:AM44,$A$1:A44,A44,$F$1:F44,F44,$D$1:D44,D44),"")</f>
        <v>2.6950000000000003</v>
      </c>
      <c r="AO44">
        <f t="shared" si="3"/>
        <v>14</v>
      </c>
    </row>
    <row r="45" spans="1:41" x14ac:dyDescent="0.25">
      <c r="A45" s="4" t="s">
        <v>30</v>
      </c>
      <c r="B45" t="s">
        <v>44</v>
      </c>
      <c r="C45" s="3">
        <v>41968</v>
      </c>
      <c r="D45">
        <v>4</v>
      </c>
      <c r="E45">
        <v>50</v>
      </c>
      <c r="F45" s="2" t="s">
        <v>82</v>
      </c>
      <c r="G45" s="2" t="s">
        <v>43</v>
      </c>
      <c r="H45">
        <v>1.2</v>
      </c>
      <c r="I45" s="2" t="s">
        <v>22</v>
      </c>
      <c r="J45" s="20" t="str">
        <f t="shared" si="0"/>
        <v/>
      </c>
      <c r="L45">
        <v>46.08</v>
      </c>
      <c r="M45">
        <v>46.08</v>
      </c>
      <c r="N45" s="2">
        <f>IF(ISNUMBER(M45),SUMIFS(M$1:$M45,A$1:$A45,A45,F$1:$F45,F45,D$1:$D45,D45),"")</f>
        <v>160.75</v>
      </c>
      <c r="X45">
        <v>18.193048477172852</v>
      </c>
      <c r="Y45">
        <v>12.333107471466064</v>
      </c>
      <c r="Z45">
        <v>76.80963134765625</v>
      </c>
      <c r="AA45">
        <v>26.332775115966797</v>
      </c>
      <c r="AB45">
        <v>89.073295593261719</v>
      </c>
      <c r="AC45">
        <v>20.164427757263184</v>
      </c>
      <c r="AD45" s="2">
        <f t="shared" si="1"/>
        <v>3.2300000000000002E-2</v>
      </c>
      <c r="AE45">
        <v>3.2300000000000002E-2</v>
      </c>
      <c r="AG45">
        <v>12.289541015625</v>
      </c>
      <c r="AM45" s="2">
        <f t="shared" si="2"/>
        <v>1.488</v>
      </c>
      <c r="AN45" s="2">
        <f>IF(ISNUMBER(AM45),SUMIFS($AM$1:AM45,$A$1:A45,A45,$F$1:F45,F45,$D$1:D45,D45),"")</f>
        <v>3.621</v>
      </c>
      <c r="AO45">
        <f t="shared" si="3"/>
        <v>14</v>
      </c>
    </row>
    <row r="46" spans="1:41" x14ac:dyDescent="0.25">
      <c r="A46" s="4" t="s">
        <v>28</v>
      </c>
      <c r="B46" t="s">
        <v>44</v>
      </c>
      <c r="C46" s="3">
        <v>41968</v>
      </c>
      <c r="D46">
        <v>4</v>
      </c>
      <c r="E46">
        <v>100</v>
      </c>
      <c r="F46" s="2" t="s">
        <v>82</v>
      </c>
      <c r="G46" s="2" t="s">
        <v>43</v>
      </c>
      <c r="H46">
        <v>1.2</v>
      </c>
      <c r="I46" s="2" t="s">
        <v>22</v>
      </c>
      <c r="J46" s="20" t="str">
        <f t="shared" si="0"/>
        <v/>
      </c>
      <c r="L46">
        <v>162.07</v>
      </c>
      <c r="M46">
        <v>162.07</v>
      </c>
      <c r="N46" s="2">
        <f>IF(ISNUMBER(M46),SUMIFS(M$1:$M46,A$1:$A46,A46,F$1:$F46,F46,D$1:$D46,D46),"")</f>
        <v>324.29999999999995</v>
      </c>
      <c r="X46">
        <v>19.490416526794434</v>
      </c>
      <c r="Y46">
        <v>11.193615436553955</v>
      </c>
      <c r="Z46">
        <v>76.999202728271484</v>
      </c>
      <c r="AA46">
        <v>24.974353790283203</v>
      </c>
      <c r="AB46">
        <v>90.044700622558594</v>
      </c>
      <c r="AC46">
        <v>25.526803016662598</v>
      </c>
      <c r="AD46" s="2">
        <f t="shared" si="1"/>
        <v>4.0800000000000003E-2</v>
      </c>
      <c r="AE46">
        <v>4.0800000000000003E-2</v>
      </c>
      <c r="AG46">
        <v>12.319872436523438</v>
      </c>
      <c r="AM46" s="2">
        <f t="shared" si="2"/>
        <v>6.6120000000000001</v>
      </c>
      <c r="AN46" s="2">
        <f>IF(ISNUMBER(AM46),SUMIFS($AM$1:AM46,$A$1:A46,A46,$F$1:F46,F46,$D$1:D46,D46),"")</f>
        <v>11.414</v>
      </c>
      <c r="AO46">
        <f t="shared" si="3"/>
        <v>14</v>
      </c>
    </row>
    <row r="47" spans="1:41" x14ac:dyDescent="0.25">
      <c r="A47" s="4" t="s">
        <v>25</v>
      </c>
      <c r="B47" t="s">
        <v>44</v>
      </c>
      <c r="C47" s="3">
        <v>41968</v>
      </c>
      <c r="D47">
        <v>4</v>
      </c>
      <c r="E47">
        <v>200</v>
      </c>
      <c r="F47" s="2" t="s">
        <v>82</v>
      </c>
      <c r="G47" s="2" t="s">
        <v>43</v>
      </c>
      <c r="H47">
        <v>1.2</v>
      </c>
      <c r="I47" s="2" t="s">
        <v>22</v>
      </c>
      <c r="J47" s="20" t="str">
        <f t="shared" si="0"/>
        <v/>
      </c>
      <c r="L47">
        <v>191.75</v>
      </c>
      <c r="M47">
        <v>191.75</v>
      </c>
      <c r="N47" s="2">
        <f>IF(ISNUMBER(M47),SUMIFS(M$1:$M47,A$1:$A47,A47,F$1:$F47,F47,D$1:$D47,D47),"")</f>
        <v>445.13</v>
      </c>
      <c r="X47">
        <v>18.619501113891602</v>
      </c>
      <c r="Y47">
        <v>13.143052101135254</v>
      </c>
      <c r="Z47">
        <v>78.13995361328125</v>
      </c>
      <c r="AA47">
        <v>22.86448860168457</v>
      </c>
      <c r="AB47">
        <v>89.001438140869141</v>
      </c>
      <c r="AC47">
        <v>26.571758270263672</v>
      </c>
      <c r="AD47" s="2">
        <f t="shared" si="1"/>
        <v>4.2500000000000003E-2</v>
      </c>
      <c r="AE47">
        <v>4.2500000000000003E-2</v>
      </c>
      <c r="AG47">
        <v>12.502392578125001</v>
      </c>
      <c r="AM47" s="2">
        <f t="shared" si="2"/>
        <v>8.1489999999999991</v>
      </c>
      <c r="AN47" s="2">
        <f>IF(ISNUMBER(AM47),SUMIFS($AM$1:AM47,$A$1:A47,A47,$F$1:F47,F47,$D$1:D47,D47),"")</f>
        <v>17.928999999999998</v>
      </c>
      <c r="AO47">
        <f t="shared" si="3"/>
        <v>14</v>
      </c>
    </row>
    <row r="48" spans="1:41" x14ac:dyDescent="0.25">
      <c r="A48" s="4" t="s">
        <v>29</v>
      </c>
      <c r="B48" t="s">
        <v>44</v>
      </c>
      <c r="C48" s="3">
        <v>41968</v>
      </c>
      <c r="D48">
        <v>4</v>
      </c>
      <c r="E48">
        <v>350</v>
      </c>
      <c r="F48" s="2" t="s">
        <v>82</v>
      </c>
      <c r="G48" s="2" t="s">
        <v>43</v>
      </c>
      <c r="H48">
        <v>1.2</v>
      </c>
      <c r="I48" s="2" t="s">
        <v>22</v>
      </c>
      <c r="J48" s="20" t="str">
        <f t="shared" si="0"/>
        <v/>
      </c>
      <c r="L48">
        <v>139.93</v>
      </c>
      <c r="M48">
        <v>139.93</v>
      </c>
      <c r="N48" s="2">
        <f>IF(ISNUMBER(M48),SUMIFS(M$1:$M48,A$1:$A48,A48,F$1:$F48,F48,D$1:$D48,D48),"")</f>
        <v>277.3</v>
      </c>
      <c r="X48">
        <v>21.656686782836914</v>
      </c>
      <c r="Y48">
        <v>12.695550918579102</v>
      </c>
      <c r="Z48">
        <v>76.666912078857422</v>
      </c>
      <c r="AA48">
        <v>32.244016647338867</v>
      </c>
      <c r="AB48">
        <v>91.265594482421875</v>
      </c>
      <c r="AC48">
        <v>20.50565242767334</v>
      </c>
      <c r="AD48" s="2">
        <f t="shared" si="1"/>
        <v>3.2800000000000003E-2</v>
      </c>
      <c r="AE48">
        <v>3.2800000000000003E-2</v>
      </c>
      <c r="AG48">
        <v>12.266705932617187</v>
      </c>
      <c r="AM48" s="2">
        <f t="shared" si="2"/>
        <v>4.59</v>
      </c>
      <c r="AN48" s="2">
        <f>IF(ISNUMBER(AM48),SUMIFS($AM$1:AM48,$A$1:A48,A48,$F$1:F48,F48,$D$1:D48,D48),"")</f>
        <v>7.8040000000000003</v>
      </c>
      <c r="AO48">
        <f t="shared" si="3"/>
        <v>14</v>
      </c>
    </row>
    <row r="49" spans="1:41" x14ac:dyDescent="0.25">
      <c r="A49" s="4" t="s">
        <v>26</v>
      </c>
      <c r="B49" t="s">
        <v>44</v>
      </c>
      <c r="C49" s="3">
        <v>41968</v>
      </c>
      <c r="D49">
        <v>4</v>
      </c>
      <c r="E49">
        <v>500</v>
      </c>
      <c r="F49" s="2" t="s">
        <v>82</v>
      </c>
      <c r="G49" s="2" t="s">
        <v>43</v>
      </c>
      <c r="H49">
        <v>1.2</v>
      </c>
      <c r="I49" s="2" t="s">
        <v>22</v>
      </c>
      <c r="J49" s="20" t="str">
        <f t="shared" si="0"/>
        <v/>
      </c>
      <c r="L49">
        <v>221.19</v>
      </c>
      <c r="M49">
        <v>221.19</v>
      </c>
      <c r="N49" s="2">
        <f>IF(ISNUMBER(M49),SUMIFS(M$1:$M49,A$1:$A49,A49,F$1:$F49,F49,D$1:$D49,D49),"")</f>
        <v>416.9</v>
      </c>
      <c r="X49">
        <v>18.24554443359375</v>
      </c>
      <c r="Y49">
        <v>12.144427299499512</v>
      </c>
      <c r="Z49">
        <v>77.781162261962891</v>
      </c>
      <c r="AA49">
        <v>23.141329765319824</v>
      </c>
      <c r="AB49">
        <v>88.692054748535156</v>
      </c>
      <c r="AC49">
        <v>27.611388206481934</v>
      </c>
      <c r="AD49" s="2">
        <f t="shared" si="1"/>
        <v>4.4200000000000003E-2</v>
      </c>
      <c r="AE49">
        <v>4.4200000000000003E-2</v>
      </c>
      <c r="AG49">
        <v>12.444985961914062</v>
      </c>
      <c r="AM49" s="2">
        <f t="shared" si="2"/>
        <v>9.7769999999999992</v>
      </c>
      <c r="AN49" s="2">
        <f>IF(ISNUMBER(AM49),SUMIFS($AM$1:AM49,$A$1:A49,A49,$F$1:F49,F49,$D$1:D49,D49),"")</f>
        <v>17.741999999999997</v>
      </c>
      <c r="AO49">
        <f t="shared" si="3"/>
        <v>14</v>
      </c>
    </row>
    <row r="50" spans="1:41" x14ac:dyDescent="0.25">
      <c r="A50" s="4" t="s">
        <v>27</v>
      </c>
      <c r="B50" t="s">
        <v>44</v>
      </c>
      <c r="C50" s="3">
        <v>42003</v>
      </c>
      <c r="D50">
        <v>1</v>
      </c>
      <c r="E50">
        <v>0</v>
      </c>
      <c r="F50" s="2" t="s">
        <v>82</v>
      </c>
      <c r="G50" s="2" t="s">
        <v>23</v>
      </c>
      <c r="H50">
        <v>1.3</v>
      </c>
      <c r="I50" s="2" t="s">
        <v>22</v>
      </c>
      <c r="J50" s="20" t="str">
        <f t="shared" si="0"/>
        <v/>
      </c>
      <c r="L50">
        <v>269.35000000000002</v>
      </c>
      <c r="M50">
        <v>269.35000000000002</v>
      </c>
      <c r="N50" s="2">
        <f>IF(ISNUMBER(M50),SUMIFS(M$1:$M50,A$1:$A50,A50,F$1:$F50,F50,D$1:$D50,D50),"")</f>
        <v>632.13</v>
      </c>
      <c r="X50">
        <v>24.112318992614746</v>
      </c>
      <c r="Y50">
        <v>10.987552165985107</v>
      </c>
      <c r="Z50">
        <v>72.137035369873047</v>
      </c>
      <c r="AA50">
        <v>30.580696105957031</v>
      </c>
      <c r="AB50">
        <v>89.450527191162109</v>
      </c>
      <c r="AC50">
        <v>23.872668266296387</v>
      </c>
      <c r="AD50" s="2">
        <f t="shared" si="1"/>
        <v>3.8199999999999998E-2</v>
      </c>
      <c r="AE50">
        <v>3.8199999999999998E-2</v>
      </c>
      <c r="AG50">
        <v>11.541925659179688</v>
      </c>
      <c r="AM50" s="2">
        <f t="shared" si="2"/>
        <v>10.289</v>
      </c>
      <c r="AN50" s="2">
        <f>IF(ISNUMBER(AM50),SUMIFS($AM$1:AM50,$A$1:A50,A50,$F$1:F50,F50,$D$1:D50,D50),"")</f>
        <v>25.003</v>
      </c>
      <c r="AO50">
        <f t="shared" si="3"/>
        <v>14</v>
      </c>
    </row>
    <row r="51" spans="1:41" x14ac:dyDescent="0.25">
      <c r="A51" s="4" t="s">
        <v>30</v>
      </c>
      <c r="B51" t="s">
        <v>44</v>
      </c>
      <c r="C51" s="3">
        <v>42003</v>
      </c>
      <c r="D51">
        <v>1</v>
      </c>
      <c r="E51">
        <v>50</v>
      </c>
      <c r="F51" s="2" t="s">
        <v>82</v>
      </c>
      <c r="G51" s="2" t="s">
        <v>23</v>
      </c>
      <c r="H51">
        <v>1.3</v>
      </c>
      <c r="I51" s="2" t="s">
        <v>22</v>
      </c>
      <c r="J51" s="20" t="str">
        <f t="shared" si="0"/>
        <v/>
      </c>
      <c r="L51">
        <v>255.24</v>
      </c>
      <c r="M51">
        <v>255.24</v>
      </c>
      <c r="N51" s="2">
        <f>IF(ISNUMBER(M51),SUMIFS(M$1:$M51,A$1:$A51,A51,F$1:$F51,F51,D$1:$D51,D51),"")</f>
        <v>615.21</v>
      </c>
      <c r="X51">
        <v>21.388744354248047</v>
      </c>
      <c r="Y51">
        <v>12.771435737609863</v>
      </c>
      <c r="Z51">
        <v>76.142673492431641</v>
      </c>
      <c r="AA51">
        <v>25.099605560302734</v>
      </c>
      <c r="AB51">
        <v>89.746971130371094</v>
      </c>
      <c r="AC51">
        <v>26.213379859924316</v>
      </c>
      <c r="AD51" s="2">
        <f t="shared" si="1"/>
        <v>4.19E-2</v>
      </c>
      <c r="AE51">
        <v>4.19E-2</v>
      </c>
      <c r="AG51">
        <v>12.182827758789063</v>
      </c>
      <c r="AM51" s="2">
        <f t="shared" si="2"/>
        <v>10.695</v>
      </c>
      <c r="AN51" s="2">
        <f>IF(ISNUMBER(AM51),SUMIFS($AM$1:AM51,$A$1:A51,A51,$F$1:F51,F51,$D$1:D51,D51),"")</f>
        <v>25.682000000000002</v>
      </c>
      <c r="AO51">
        <f t="shared" si="3"/>
        <v>14</v>
      </c>
    </row>
    <row r="52" spans="1:41" x14ac:dyDescent="0.25">
      <c r="A52" s="4" t="s">
        <v>28</v>
      </c>
      <c r="B52" t="s">
        <v>44</v>
      </c>
      <c r="C52" s="3">
        <v>42003</v>
      </c>
      <c r="D52">
        <v>1</v>
      </c>
      <c r="E52">
        <v>100</v>
      </c>
      <c r="F52" s="2" t="s">
        <v>82</v>
      </c>
      <c r="G52" s="2" t="s">
        <v>23</v>
      </c>
      <c r="H52">
        <v>1.3</v>
      </c>
      <c r="I52" s="2" t="s">
        <v>22</v>
      </c>
      <c r="J52" s="20" t="str">
        <f t="shared" si="0"/>
        <v/>
      </c>
      <c r="L52">
        <v>329.41</v>
      </c>
      <c r="M52">
        <v>329.41</v>
      </c>
      <c r="N52" s="2">
        <f>IF(ISNUMBER(M52),SUMIFS(M$1:$M52,A$1:$A52,A52,F$1:$F52,F52,D$1:$D52,D52),"")</f>
        <v>834.38000000000011</v>
      </c>
      <c r="X52">
        <v>21.145292282104492</v>
      </c>
      <c r="Y52">
        <v>12.571609973907471</v>
      </c>
      <c r="Z52">
        <v>75.111244201660156</v>
      </c>
      <c r="AA52">
        <v>26.33087158203125</v>
      </c>
      <c r="AB52">
        <v>89.815456390380859</v>
      </c>
      <c r="AC52">
        <v>26.220197677612305</v>
      </c>
      <c r="AD52" s="2">
        <f t="shared" si="1"/>
        <v>4.2000000000000003E-2</v>
      </c>
      <c r="AE52">
        <v>4.2000000000000003E-2</v>
      </c>
      <c r="AG52">
        <v>12.017799072265625</v>
      </c>
      <c r="AM52" s="2">
        <f t="shared" si="2"/>
        <v>13.835000000000001</v>
      </c>
      <c r="AN52" s="2">
        <f>IF(ISNUMBER(AM52),SUMIFS($AM$1:AM52,$A$1:A52,A52,$F$1:F52,F52,$D$1:D52,D52),"")</f>
        <v>35.201999999999998</v>
      </c>
      <c r="AO52">
        <f t="shared" si="3"/>
        <v>14</v>
      </c>
    </row>
    <row r="53" spans="1:41" x14ac:dyDescent="0.25">
      <c r="A53" s="4" t="s">
        <v>25</v>
      </c>
      <c r="B53" t="s">
        <v>44</v>
      </c>
      <c r="C53" s="3">
        <v>42003</v>
      </c>
      <c r="D53">
        <v>1</v>
      </c>
      <c r="E53">
        <v>200</v>
      </c>
      <c r="F53" s="2" t="s">
        <v>82</v>
      </c>
      <c r="G53" s="2" t="s">
        <v>23</v>
      </c>
      <c r="H53">
        <v>1.3</v>
      </c>
      <c r="I53" s="2" t="s">
        <v>22</v>
      </c>
      <c r="J53" s="20" t="str">
        <f t="shared" si="0"/>
        <v/>
      </c>
      <c r="L53">
        <v>244.49</v>
      </c>
      <c r="M53">
        <v>244.49</v>
      </c>
      <c r="N53" s="2">
        <f>IF(ISNUMBER(M53),SUMIFS(M$1:$M53,A$1:$A53,A53,F$1:$F53,F53,D$1:$D53,D53),"")</f>
        <v>673.75</v>
      </c>
      <c r="X53">
        <v>21.343854904174805</v>
      </c>
      <c r="Y53">
        <v>12.771496295928955</v>
      </c>
      <c r="Z53">
        <v>75.515308380126953</v>
      </c>
      <c r="AA53">
        <v>26.269027709960938</v>
      </c>
      <c r="AB53">
        <v>89.952232360839844</v>
      </c>
      <c r="AC53">
        <v>26.332498550415039</v>
      </c>
      <c r="AD53" s="2">
        <f t="shared" si="1"/>
        <v>4.2099999999999999E-2</v>
      </c>
      <c r="AE53">
        <v>4.2099999999999999E-2</v>
      </c>
      <c r="AG53">
        <v>12.082449340820313</v>
      </c>
      <c r="AM53" s="2">
        <f t="shared" si="2"/>
        <v>10.292999999999999</v>
      </c>
      <c r="AN53" s="2">
        <f>IF(ISNUMBER(AM53),SUMIFS($AM$1:AM53,$A$1:A53,A53,$F$1:F53,F53,$D$1:D53,D53),"")</f>
        <v>28.164999999999999</v>
      </c>
      <c r="AO53">
        <f t="shared" si="3"/>
        <v>14</v>
      </c>
    </row>
    <row r="54" spans="1:41" x14ac:dyDescent="0.25">
      <c r="A54" s="4" t="s">
        <v>29</v>
      </c>
      <c r="B54" t="s">
        <v>44</v>
      </c>
      <c r="C54" s="3">
        <v>42003</v>
      </c>
      <c r="D54">
        <v>1</v>
      </c>
      <c r="E54">
        <v>350</v>
      </c>
      <c r="F54" s="2" t="s">
        <v>82</v>
      </c>
      <c r="G54" s="2" t="s">
        <v>23</v>
      </c>
      <c r="H54">
        <v>1.3</v>
      </c>
      <c r="I54" s="2" t="s">
        <v>22</v>
      </c>
      <c r="J54" s="20" t="str">
        <f t="shared" si="0"/>
        <v/>
      </c>
      <c r="L54">
        <v>313.17</v>
      </c>
      <c r="M54">
        <v>313.17</v>
      </c>
      <c r="N54" s="2">
        <f>IF(ISNUMBER(M54),SUMIFS(M$1:$M54,A$1:$A54,A54,F$1:$F54,F54,D$1:$D54,D54),"")</f>
        <v>790.1400000000001</v>
      </c>
      <c r="X54">
        <v>22.528367042541504</v>
      </c>
      <c r="Y54">
        <v>11.80227518081665</v>
      </c>
      <c r="Z54">
        <v>73.209636688232422</v>
      </c>
      <c r="AA54">
        <v>28.333314895629883</v>
      </c>
      <c r="AB54">
        <v>89.875629425048828</v>
      </c>
      <c r="AC54">
        <v>25.564627647399902</v>
      </c>
      <c r="AD54" s="2">
        <f t="shared" si="1"/>
        <v>4.0899999999999999E-2</v>
      </c>
      <c r="AE54">
        <v>4.0899999999999999E-2</v>
      </c>
      <c r="AG54">
        <v>11.713541870117188</v>
      </c>
      <c r="AM54" s="2">
        <f t="shared" si="2"/>
        <v>12.808999999999999</v>
      </c>
      <c r="AN54" s="2">
        <f>IF(ISNUMBER(AM54),SUMIFS($AM$1:AM54,$A$1:A54,A54,$F$1:F54,F54,$D$1:D54,D54),"")</f>
        <v>32.368000000000002</v>
      </c>
      <c r="AO54">
        <f t="shared" si="3"/>
        <v>14</v>
      </c>
    </row>
    <row r="55" spans="1:41" x14ac:dyDescent="0.25">
      <c r="A55" s="4" t="s">
        <v>26</v>
      </c>
      <c r="B55" t="s">
        <v>44</v>
      </c>
      <c r="C55" s="3">
        <v>42003</v>
      </c>
      <c r="D55">
        <v>1</v>
      </c>
      <c r="E55">
        <v>500</v>
      </c>
      <c r="F55" s="2" t="s">
        <v>82</v>
      </c>
      <c r="G55" s="2" t="s">
        <v>23</v>
      </c>
      <c r="H55">
        <v>1.3</v>
      </c>
      <c r="I55" s="2" t="s">
        <v>22</v>
      </c>
      <c r="J55" s="20" t="str">
        <f t="shared" si="0"/>
        <v/>
      </c>
      <c r="L55">
        <v>286.10000000000002</v>
      </c>
      <c r="M55">
        <v>286.10000000000002</v>
      </c>
      <c r="N55" s="2">
        <f>IF(ISNUMBER(M55),SUMIFS(M$1:$M55,A$1:$A55,A55,F$1:$F55,F55,D$1:$D55,D55),"")</f>
        <v>599.09</v>
      </c>
      <c r="X55">
        <v>24.311861991882324</v>
      </c>
      <c r="Y55">
        <v>12.418352127075195</v>
      </c>
      <c r="Z55">
        <v>71.115394592285156</v>
      </c>
      <c r="AA55">
        <v>26.582307815551758</v>
      </c>
      <c r="AB55">
        <v>89.773277282714844</v>
      </c>
      <c r="AC55">
        <v>23.300819396972656</v>
      </c>
      <c r="AD55" s="2">
        <f t="shared" si="1"/>
        <v>3.73E-2</v>
      </c>
      <c r="AE55">
        <v>3.73E-2</v>
      </c>
      <c r="AG55">
        <v>11.378463134765624</v>
      </c>
      <c r="AM55" s="2">
        <f t="shared" si="2"/>
        <v>10.672000000000001</v>
      </c>
      <c r="AN55" s="2">
        <f>IF(ISNUMBER(AM55),SUMIFS($AM$1:AM55,$A$1:A55,A55,$F$1:F55,F55,$D$1:D55,D55),"")</f>
        <v>23.274000000000001</v>
      </c>
      <c r="AO55">
        <f t="shared" si="3"/>
        <v>14</v>
      </c>
    </row>
    <row r="56" spans="1:41" x14ac:dyDescent="0.25">
      <c r="A56" s="4" t="s">
        <v>27</v>
      </c>
      <c r="B56" t="s">
        <v>44</v>
      </c>
      <c r="C56" s="3">
        <v>42003</v>
      </c>
      <c r="D56">
        <v>2</v>
      </c>
      <c r="E56">
        <v>0</v>
      </c>
      <c r="F56" s="2" t="s">
        <v>82</v>
      </c>
      <c r="G56" s="2" t="s">
        <v>23</v>
      </c>
      <c r="H56">
        <v>1.3</v>
      </c>
      <c r="I56" s="2" t="s">
        <v>22</v>
      </c>
      <c r="J56" s="20" t="str">
        <f t="shared" si="0"/>
        <v/>
      </c>
      <c r="L56">
        <v>280.85000000000002</v>
      </c>
      <c r="M56">
        <v>280.85000000000002</v>
      </c>
      <c r="N56" s="2">
        <f>IF(ISNUMBER(M56),SUMIFS(M$1:$M56,A$1:$A56,A56,F$1:$F56,F56,D$1:$D56,D56),"")</f>
        <v>761.97</v>
      </c>
      <c r="X56">
        <v>23.416401863098145</v>
      </c>
      <c r="Y56">
        <v>13.752957820892334</v>
      </c>
      <c r="Z56">
        <v>72.982917785644531</v>
      </c>
      <c r="AA56">
        <v>28.62248420715332</v>
      </c>
      <c r="AB56">
        <v>89.932445526123047</v>
      </c>
      <c r="AC56">
        <v>23.007209777832031</v>
      </c>
      <c r="AD56" s="2">
        <f t="shared" si="1"/>
        <v>3.6799999999999999E-2</v>
      </c>
      <c r="AE56">
        <v>3.6799999999999999E-2</v>
      </c>
      <c r="AG56">
        <v>11.677266845703125</v>
      </c>
      <c r="AM56" s="2">
        <f t="shared" si="2"/>
        <v>10.335000000000001</v>
      </c>
      <c r="AN56" s="2">
        <f>IF(ISNUMBER(AM56),SUMIFS($AM$1:AM56,$A$1:A56,A56,$F$1:F56,F56,$D$1:D56,D56),"")</f>
        <v>29.703000000000003</v>
      </c>
      <c r="AO56">
        <f t="shared" si="3"/>
        <v>14</v>
      </c>
    </row>
    <row r="57" spans="1:41" x14ac:dyDescent="0.25">
      <c r="A57" s="4" t="s">
        <v>30</v>
      </c>
      <c r="B57" t="s">
        <v>44</v>
      </c>
      <c r="C57" s="3">
        <v>42003</v>
      </c>
      <c r="D57">
        <v>2</v>
      </c>
      <c r="E57">
        <v>50</v>
      </c>
      <c r="F57" s="2" t="s">
        <v>82</v>
      </c>
      <c r="G57" s="2" t="s">
        <v>23</v>
      </c>
      <c r="H57">
        <v>1.3</v>
      </c>
      <c r="I57" s="2" t="s">
        <v>22</v>
      </c>
      <c r="J57" s="20" t="str">
        <f t="shared" si="0"/>
        <v/>
      </c>
      <c r="L57">
        <v>313.68</v>
      </c>
      <c r="M57">
        <v>313.68</v>
      </c>
      <c r="N57" s="2">
        <f>IF(ISNUMBER(M57),SUMIFS(M$1:$M57,A$1:$A57,A57,F$1:$F57,F57,D$1:$D57,D57),"")</f>
        <v>739.44</v>
      </c>
      <c r="X57">
        <v>22.413064002990723</v>
      </c>
      <c r="Y57">
        <v>13.94682788848877</v>
      </c>
      <c r="Z57">
        <v>74.071849822998047</v>
      </c>
      <c r="AA57">
        <v>27.306318283081055</v>
      </c>
      <c r="AB57">
        <v>89.811519622802734</v>
      </c>
      <c r="AC57">
        <v>24.848876953125</v>
      </c>
      <c r="AD57" s="2">
        <f t="shared" si="1"/>
        <v>3.9800000000000002E-2</v>
      </c>
      <c r="AE57">
        <v>3.9800000000000002E-2</v>
      </c>
      <c r="AG57">
        <v>11.851495971679688</v>
      </c>
      <c r="AM57" s="2">
        <f t="shared" si="2"/>
        <v>12.484</v>
      </c>
      <c r="AN57" s="2">
        <f>IF(ISNUMBER(AM57),SUMIFS($AM$1:AM57,$A$1:A57,A57,$F$1:F57,F57,$D$1:D57,D57),"")</f>
        <v>30.296999999999997</v>
      </c>
      <c r="AO57">
        <f t="shared" si="3"/>
        <v>14</v>
      </c>
    </row>
    <row r="58" spans="1:41" x14ac:dyDescent="0.25">
      <c r="A58" s="4" t="s">
        <v>28</v>
      </c>
      <c r="B58" t="s">
        <v>44</v>
      </c>
      <c r="C58" s="3">
        <v>42003</v>
      </c>
      <c r="D58">
        <v>2</v>
      </c>
      <c r="E58">
        <v>100</v>
      </c>
      <c r="F58" s="2" t="s">
        <v>82</v>
      </c>
      <c r="G58" s="2" t="s">
        <v>23</v>
      </c>
      <c r="H58">
        <v>1.3</v>
      </c>
      <c r="I58" s="2" t="s">
        <v>22</v>
      </c>
      <c r="J58" s="20" t="str">
        <f t="shared" si="0"/>
        <v/>
      </c>
      <c r="L58">
        <v>260.14999999999998</v>
      </c>
      <c r="M58">
        <v>260.14999999999998</v>
      </c>
      <c r="N58" s="2">
        <f>IF(ISNUMBER(M58),SUMIFS(M$1:$M58,A$1:$A58,A58,F$1:$F58,F58,D$1:$D58,D58),"")</f>
        <v>767.38</v>
      </c>
      <c r="X58">
        <v>24.185676574707031</v>
      </c>
      <c r="Y58">
        <v>11.67711353302002</v>
      </c>
      <c r="Z58">
        <v>70.37921142578125</v>
      </c>
      <c r="AA58">
        <v>30.341962814331055</v>
      </c>
      <c r="AB58">
        <v>89.971626281738281</v>
      </c>
      <c r="AC58">
        <v>22.735739707946777</v>
      </c>
      <c r="AD58" s="2">
        <f t="shared" si="1"/>
        <v>3.6400000000000002E-2</v>
      </c>
      <c r="AE58">
        <v>3.6400000000000002E-2</v>
      </c>
      <c r="AG58">
        <v>11.260673828125</v>
      </c>
      <c r="AM58" s="2">
        <f t="shared" si="2"/>
        <v>9.4689999999999994</v>
      </c>
      <c r="AN58" s="2">
        <f>IF(ISNUMBER(AM58),SUMIFS($AM$1:AM58,$A$1:A58,A58,$F$1:F58,F58,$D$1:D58,D58),"")</f>
        <v>29.676000000000002</v>
      </c>
      <c r="AO58">
        <f t="shared" si="3"/>
        <v>14</v>
      </c>
    </row>
    <row r="59" spans="1:41" x14ac:dyDescent="0.25">
      <c r="A59" s="4" t="s">
        <v>25</v>
      </c>
      <c r="B59" t="s">
        <v>44</v>
      </c>
      <c r="C59" s="3">
        <v>42003</v>
      </c>
      <c r="D59">
        <v>2</v>
      </c>
      <c r="E59">
        <v>200</v>
      </c>
      <c r="F59" s="2" t="s">
        <v>82</v>
      </c>
      <c r="G59" s="2" t="s">
        <v>23</v>
      </c>
      <c r="H59">
        <v>1.3</v>
      </c>
      <c r="I59" s="2" t="s">
        <v>22</v>
      </c>
      <c r="J59" s="20" t="str">
        <f t="shared" si="0"/>
        <v/>
      </c>
      <c r="L59">
        <v>329.4</v>
      </c>
      <c r="M59">
        <v>329.4</v>
      </c>
      <c r="N59" s="2">
        <f>IF(ISNUMBER(M59),SUMIFS(M$1:$M59,A$1:$A59,A59,F$1:$F59,F59,D$1:$D59,D59),"")</f>
        <v>755.68999999999994</v>
      </c>
      <c r="X59">
        <v>21.909764289855957</v>
      </c>
      <c r="Y59">
        <v>14.227774620056152</v>
      </c>
      <c r="Z59">
        <v>73.992717742919922</v>
      </c>
      <c r="AA59">
        <v>26.963638305664063</v>
      </c>
      <c r="AB59">
        <v>90.571056365966797</v>
      </c>
      <c r="AC59">
        <v>25.194830894470215</v>
      </c>
      <c r="AD59" s="2">
        <f t="shared" si="1"/>
        <v>4.0300000000000002E-2</v>
      </c>
      <c r="AE59">
        <v>4.0300000000000002E-2</v>
      </c>
      <c r="AG59">
        <v>11.838834838867188</v>
      </c>
      <c r="AM59" s="2">
        <f t="shared" si="2"/>
        <v>13.275</v>
      </c>
      <c r="AN59" s="2">
        <f>IF(ISNUMBER(AM59),SUMIFS($AM$1:AM59,$A$1:A59,A59,$F$1:F59,F59,$D$1:D59,D59),"")</f>
        <v>29.515999999999998</v>
      </c>
      <c r="AO59">
        <f t="shared" si="3"/>
        <v>14</v>
      </c>
    </row>
    <row r="60" spans="1:41" x14ac:dyDescent="0.25">
      <c r="A60" s="4" t="s">
        <v>29</v>
      </c>
      <c r="B60" t="s">
        <v>44</v>
      </c>
      <c r="C60" s="3">
        <v>42003</v>
      </c>
      <c r="D60">
        <v>2</v>
      </c>
      <c r="E60">
        <v>350</v>
      </c>
      <c r="F60" s="2" t="s">
        <v>82</v>
      </c>
      <c r="G60" s="2" t="s">
        <v>23</v>
      </c>
      <c r="H60">
        <v>1.3</v>
      </c>
      <c r="I60" s="2" t="s">
        <v>22</v>
      </c>
      <c r="J60" s="20" t="str">
        <f t="shared" si="0"/>
        <v/>
      </c>
      <c r="L60">
        <v>298.48</v>
      </c>
      <c r="M60">
        <v>298.48</v>
      </c>
      <c r="N60" s="2">
        <f>IF(ISNUMBER(M60),SUMIFS(M$1:$M60,A$1:$A60,A60,F$1:$F60,F60,D$1:$D60,D60),"")</f>
        <v>756.45</v>
      </c>
      <c r="X60">
        <v>24.046942710876465</v>
      </c>
      <c r="Y60">
        <v>11.147031307220459</v>
      </c>
      <c r="Z60">
        <v>71.246646881103516</v>
      </c>
      <c r="AA60">
        <v>30.349573135375977</v>
      </c>
      <c r="AB60">
        <v>89.089389801025391</v>
      </c>
      <c r="AC60">
        <v>22.717529296875</v>
      </c>
      <c r="AD60" s="2">
        <f t="shared" si="1"/>
        <v>3.6299999999999999E-2</v>
      </c>
      <c r="AE60">
        <v>3.6299999999999999E-2</v>
      </c>
      <c r="AG60">
        <v>11.399463500976562</v>
      </c>
      <c r="AM60" s="2">
        <f t="shared" si="2"/>
        <v>10.835000000000001</v>
      </c>
      <c r="AN60" s="2">
        <f>IF(ISNUMBER(AM60),SUMIFS($AM$1:AM60,$A$1:A60,A60,$F$1:F60,F60,$D$1:D60,D60),"")</f>
        <v>31.085999999999999</v>
      </c>
      <c r="AO60">
        <f t="shared" si="3"/>
        <v>14</v>
      </c>
    </row>
    <row r="61" spans="1:41" x14ac:dyDescent="0.25">
      <c r="A61" s="4" t="s">
        <v>26</v>
      </c>
      <c r="B61" t="s">
        <v>44</v>
      </c>
      <c r="C61" s="3">
        <v>42003</v>
      </c>
      <c r="D61">
        <v>2</v>
      </c>
      <c r="E61">
        <v>500</v>
      </c>
      <c r="F61" s="2" t="s">
        <v>82</v>
      </c>
      <c r="G61" s="2" t="s">
        <v>23</v>
      </c>
      <c r="H61">
        <v>1.3</v>
      </c>
      <c r="I61" s="2" t="s">
        <v>22</v>
      </c>
      <c r="J61" s="20" t="str">
        <f t="shared" si="0"/>
        <v/>
      </c>
      <c r="L61">
        <v>315.60000000000002</v>
      </c>
      <c r="M61">
        <v>315.60000000000002</v>
      </c>
      <c r="N61" s="2">
        <f>IF(ISNUMBER(M61),SUMIFS(M$1:$M61,A$1:$A61,A61,F$1:$F61,F61,D$1:$D61,D61),"")</f>
        <v>822.43000000000006</v>
      </c>
      <c r="X61">
        <v>22.931647300720215</v>
      </c>
      <c r="Y61">
        <v>14.190526008605957</v>
      </c>
      <c r="Z61">
        <v>71.8453369140625</v>
      </c>
      <c r="AA61">
        <v>28.935497283935547</v>
      </c>
      <c r="AB61">
        <v>90.2001953125</v>
      </c>
      <c r="AC61">
        <v>23.977387428283691</v>
      </c>
      <c r="AD61" s="2">
        <f t="shared" si="1"/>
        <v>3.8399999999999997E-2</v>
      </c>
      <c r="AE61">
        <v>3.8399999999999997E-2</v>
      </c>
      <c r="AG61">
        <v>11.495253906249999</v>
      </c>
      <c r="AM61" s="2">
        <f t="shared" si="2"/>
        <v>12.119</v>
      </c>
      <c r="AN61" s="2">
        <f>IF(ISNUMBER(AM61),SUMIFS($AM$1:AM61,$A$1:A61,A61,$F$1:F61,F61,$D$1:D61,D61),"")</f>
        <v>34.256</v>
      </c>
      <c r="AO61">
        <f t="shared" si="3"/>
        <v>14</v>
      </c>
    </row>
    <row r="62" spans="1:41" x14ac:dyDescent="0.25">
      <c r="A62" s="4" t="s">
        <v>27</v>
      </c>
      <c r="B62" t="s">
        <v>44</v>
      </c>
      <c r="C62" s="3">
        <v>42003</v>
      </c>
      <c r="D62">
        <v>3</v>
      </c>
      <c r="E62">
        <v>0</v>
      </c>
      <c r="F62" s="2" t="s">
        <v>82</v>
      </c>
      <c r="G62" s="2" t="s">
        <v>23</v>
      </c>
      <c r="H62">
        <v>1.3</v>
      </c>
      <c r="I62" s="2" t="s">
        <v>22</v>
      </c>
      <c r="J62" s="20" t="str">
        <f t="shared" si="0"/>
        <v/>
      </c>
      <c r="L62">
        <v>282.02</v>
      </c>
      <c r="M62">
        <v>282.02</v>
      </c>
      <c r="N62" s="2">
        <f>IF(ISNUMBER(M62),SUMIFS(M$1:$M62,A$1:$A62,A62,F$1:$F62,F62,D$1:$D62,D62),"")</f>
        <v>686.38</v>
      </c>
      <c r="X62">
        <v>21.790273666381836</v>
      </c>
      <c r="Y62">
        <v>13.364757537841797</v>
      </c>
      <c r="Z62">
        <v>74.9483642578125</v>
      </c>
      <c r="AA62">
        <v>28.91273307800293</v>
      </c>
      <c r="AB62">
        <v>89.832302093505859</v>
      </c>
      <c r="AC62">
        <v>25.849057197570801</v>
      </c>
      <c r="AD62" s="2">
        <f t="shared" si="1"/>
        <v>4.1399999999999999E-2</v>
      </c>
      <c r="AE62">
        <v>4.1399999999999999E-2</v>
      </c>
      <c r="AG62">
        <v>11.991738281250001</v>
      </c>
      <c r="AM62" s="2">
        <f t="shared" si="2"/>
        <v>11.676</v>
      </c>
      <c r="AN62" s="2">
        <f>IF(ISNUMBER(AM62),SUMIFS($AM$1:AM62,$A$1:A62,A62,$F$1:F62,F62,$D$1:D62,D62),"")</f>
        <v>28.305</v>
      </c>
      <c r="AO62">
        <f t="shared" si="3"/>
        <v>14</v>
      </c>
    </row>
    <row r="63" spans="1:41" x14ac:dyDescent="0.25">
      <c r="A63" s="4" t="s">
        <v>30</v>
      </c>
      <c r="B63" t="s">
        <v>44</v>
      </c>
      <c r="C63" s="3">
        <v>42003</v>
      </c>
      <c r="D63">
        <v>3</v>
      </c>
      <c r="E63">
        <v>50</v>
      </c>
      <c r="F63" s="2" t="s">
        <v>82</v>
      </c>
      <c r="G63" s="2" t="s">
        <v>23</v>
      </c>
      <c r="H63">
        <v>1.3</v>
      </c>
      <c r="I63" s="2" t="s">
        <v>22</v>
      </c>
      <c r="J63" s="20" t="str">
        <f t="shared" si="0"/>
        <v/>
      </c>
      <c r="L63">
        <v>253.9</v>
      </c>
      <c r="M63">
        <v>253.9</v>
      </c>
      <c r="N63" s="2">
        <f>IF(ISNUMBER(M63),SUMIFS(M$1:$M63,A$1:$A63,A63,F$1:$F63,F63,D$1:$D63,D63),"")</f>
        <v>731.64</v>
      </c>
      <c r="X63">
        <v>22.913364410400391</v>
      </c>
      <c r="Y63">
        <v>13.538589000701904</v>
      </c>
      <c r="Z63">
        <v>73.453769683837891</v>
      </c>
      <c r="AA63">
        <v>28.750009536743164</v>
      </c>
      <c r="AB63">
        <v>90.230419158935547</v>
      </c>
      <c r="AC63">
        <v>23.678620338439941</v>
      </c>
      <c r="AD63" s="2">
        <f t="shared" si="1"/>
        <v>3.7900000000000003E-2</v>
      </c>
      <c r="AE63">
        <v>3.7900000000000003E-2</v>
      </c>
      <c r="AG63">
        <v>11.752603149414062</v>
      </c>
      <c r="AM63" s="2">
        <f t="shared" si="2"/>
        <v>9.6229999999999993</v>
      </c>
      <c r="AN63" s="2">
        <f>IF(ISNUMBER(AM63),SUMIFS($AM$1:AM63,$A$1:A63,A63,$F$1:F63,F63,$D$1:D63,D63),"")</f>
        <v>29.774000000000001</v>
      </c>
      <c r="AO63">
        <f t="shared" si="3"/>
        <v>14</v>
      </c>
    </row>
    <row r="64" spans="1:41" x14ac:dyDescent="0.25">
      <c r="A64" s="4" t="s">
        <v>28</v>
      </c>
      <c r="B64" t="s">
        <v>44</v>
      </c>
      <c r="C64" s="3">
        <v>42003</v>
      </c>
      <c r="D64">
        <v>3</v>
      </c>
      <c r="E64">
        <v>100</v>
      </c>
      <c r="F64" s="2" t="s">
        <v>82</v>
      </c>
      <c r="G64" s="2" t="s">
        <v>23</v>
      </c>
      <c r="H64">
        <v>1.3</v>
      </c>
      <c r="I64" s="2" t="s">
        <v>22</v>
      </c>
      <c r="J64" s="20" t="str">
        <f t="shared" si="0"/>
        <v/>
      </c>
      <c r="L64">
        <v>275.81</v>
      </c>
      <c r="M64">
        <v>275.81</v>
      </c>
      <c r="N64" s="2">
        <f>IF(ISNUMBER(M64),SUMIFS(M$1:$M64,A$1:$A64,A64,F$1:$F64,F64,D$1:$D64,D64),"")</f>
        <v>721.17000000000007</v>
      </c>
      <c r="X64">
        <v>22.46134090423584</v>
      </c>
      <c r="Y64">
        <v>12.82184886932373</v>
      </c>
      <c r="Z64">
        <v>73.794876098632812</v>
      </c>
      <c r="AA64">
        <v>29.099737167358398</v>
      </c>
      <c r="AB64">
        <v>90.439090728759766</v>
      </c>
      <c r="AC64">
        <v>25.056200981140137</v>
      </c>
      <c r="AD64" s="2">
        <f t="shared" si="1"/>
        <v>4.0099999999999997E-2</v>
      </c>
      <c r="AE64">
        <v>4.0099999999999997E-2</v>
      </c>
      <c r="AG64">
        <v>11.80718017578125</v>
      </c>
      <c r="AM64" s="2">
        <f t="shared" si="2"/>
        <v>11.06</v>
      </c>
      <c r="AN64" s="2">
        <f>IF(ISNUMBER(AM64),SUMIFS($AM$1:AM64,$A$1:A64,A64,$F$1:F64,F64,$D$1:D64,D64),"")</f>
        <v>29.258000000000003</v>
      </c>
      <c r="AO64">
        <f t="shared" si="3"/>
        <v>14</v>
      </c>
    </row>
    <row r="65" spans="1:41" x14ac:dyDescent="0.25">
      <c r="A65" s="4" t="s">
        <v>25</v>
      </c>
      <c r="B65" t="s">
        <v>44</v>
      </c>
      <c r="C65" s="3">
        <v>42003</v>
      </c>
      <c r="D65">
        <v>3</v>
      </c>
      <c r="E65">
        <v>200</v>
      </c>
      <c r="F65" s="2" t="s">
        <v>82</v>
      </c>
      <c r="G65" s="2" t="s">
        <v>23</v>
      </c>
      <c r="H65">
        <v>1.3</v>
      </c>
      <c r="I65" s="2" t="s">
        <v>22</v>
      </c>
      <c r="J65" s="20" t="str">
        <f t="shared" si="0"/>
        <v/>
      </c>
      <c r="L65">
        <v>332.38</v>
      </c>
      <c r="M65">
        <v>332.38</v>
      </c>
      <c r="N65" s="2">
        <f>IF(ISNUMBER(M65),SUMIFS(M$1:$M65,A$1:$A65,A65,F$1:$F65,F65,D$1:$D65,D65),"")</f>
        <v>785.28</v>
      </c>
      <c r="X65">
        <v>22.611587524414063</v>
      </c>
      <c r="Y65">
        <v>11.570190906524658</v>
      </c>
      <c r="Z65">
        <v>71.816123962402344</v>
      </c>
      <c r="AA65">
        <v>29.30181884765625</v>
      </c>
      <c r="AB65">
        <v>87.993659973144531</v>
      </c>
      <c r="AC65">
        <v>24.933646202087402</v>
      </c>
      <c r="AD65" s="2">
        <f t="shared" si="1"/>
        <v>3.9899999999999998E-2</v>
      </c>
      <c r="AE65">
        <v>3.9899999999999998E-2</v>
      </c>
      <c r="AG65">
        <v>11.490579833984375</v>
      </c>
      <c r="AM65" s="2">
        <f t="shared" si="2"/>
        <v>13.262</v>
      </c>
      <c r="AN65" s="2">
        <f>IF(ISNUMBER(AM65),SUMIFS($AM$1:AM65,$A$1:A65,A65,$F$1:F65,F65,$D$1:D65,D65),"")</f>
        <v>32.725999999999999</v>
      </c>
      <c r="AO65">
        <f t="shared" si="3"/>
        <v>14</v>
      </c>
    </row>
    <row r="66" spans="1:41" x14ac:dyDescent="0.25">
      <c r="A66" s="4" t="s">
        <v>29</v>
      </c>
      <c r="B66" t="s">
        <v>44</v>
      </c>
      <c r="C66" s="3">
        <v>42003</v>
      </c>
      <c r="D66">
        <v>3</v>
      </c>
      <c r="E66">
        <v>350</v>
      </c>
      <c r="F66" s="2" t="s">
        <v>82</v>
      </c>
      <c r="G66" s="2" t="s">
        <v>23</v>
      </c>
      <c r="H66">
        <v>1.3</v>
      </c>
      <c r="I66" s="2" t="s">
        <v>22</v>
      </c>
      <c r="J66" s="20" t="str">
        <f t="shared" ref="J66:J129" si="4">IF(ISNUMBER(K66),K66*10,"")</f>
        <v/>
      </c>
      <c r="L66">
        <v>301.73</v>
      </c>
      <c r="M66">
        <v>301.73</v>
      </c>
      <c r="N66" s="2">
        <f>IF(ISNUMBER(M66),SUMIFS(M$1:$M66,A$1:$A66,A66,F$1:$F66,F66,D$1:$D66,D66),"")</f>
        <v>713.9</v>
      </c>
      <c r="X66">
        <v>21.479297637939453</v>
      </c>
      <c r="Y66">
        <v>12.516767978668213</v>
      </c>
      <c r="Z66">
        <v>74.839466094970703</v>
      </c>
      <c r="AA66">
        <v>27.977188110351562</v>
      </c>
      <c r="AB66">
        <v>90.65228271484375</v>
      </c>
      <c r="AC66">
        <v>26.23759937286377</v>
      </c>
      <c r="AD66" s="2">
        <f t="shared" ref="AD66:AD129" si="5">IF(ISNUMBER(AE66),AE66,"")</f>
        <v>4.2000000000000003E-2</v>
      </c>
      <c r="AE66">
        <v>4.2000000000000003E-2</v>
      </c>
      <c r="AG66">
        <v>11.974314575195313</v>
      </c>
      <c r="AM66" s="2">
        <f t="shared" ref="AM66:AM129" si="6">IF(AND(ISNUMBER(AE66),ISNUMBER(M66)),ROUND(M66*AE66,3),"")</f>
        <v>12.673</v>
      </c>
      <c r="AN66" s="2">
        <f>IF(ISNUMBER(AM66),SUMIFS($AM$1:AM66,$A$1:A66,A66,$F$1:F66,F66,$D$1:D66,D66),"")</f>
        <v>31.734999999999999</v>
      </c>
      <c r="AO66">
        <f t="shared" ref="AO66:AO129" si="7">COUNT(K66:AN66)</f>
        <v>14</v>
      </c>
    </row>
    <row r="67" spans="1:41" x14ac:dyDescent="0.25">
      <c r="A67" s="4" t="s">
        <v>26</v>
      </c>
      <c r="B67" t="s">
        <v>44</v>
      </c>
      <c r="C67" s="3">
        <v>42003</v>
      </c>
      <c r="D67">
        <v>3</v>
      </c>
      <c r="E67">
        <v>500</v>
      </c>
      <c r="F67" s="2" t="s">
        <v>82</v>
      </c>
      <c r="G67" s="2" t="s">
        <v>23</v>
      </c>
      <c r="H67">
        <v>1.3</v>
      </c>
      <c r="I67" s="2" t="s">
        <v>22</v>
      </c>
      <c r="J67" s="20" t="str">
        <f t="shared" si="4"/>
        <v/>
      </c>
      <c r="L67">
        <v>233.76</v>
      </c>
      <c r="M67">
        <v>233.76</v>
      </c>
      <c r="N67" s="2">
        <f>IF(ISNUMBER(M67),SUMIFS(M$1:$M67,A$1:$A67,A67,F$1:$F67,F67,D$1:$D67,D67),"")</f>
        <v>496.78999999999996</v>
      </c>
      <c r="X67">
        <v>22.115565299987793</v>
      </c>
      <c r="Y67">
        <v>12.247475147247314</v>
      </c>
      <c r="Z67">
        <v>73.315452575683594</v>
      </c>
      <c r="AA67">
        <v>28.897909164428711</v>
      </c>
      <c r="AB67">
        <v>89.11956787109375</v>
      </c>
      <c r="AC67">
        <v>25.636758804321289</v>
      </c>
      <c r="AD67" s="2">
        <f t="shared" si="5"/>
        <v>4.1000000000000002E-2</v>
      </c>
      <c r="AE67">
        <v>4.1000000000000002E-2</v>
      </c>
      <c r="AG67">
        <v>11.730472412109375</v>
      </c>
      <c r="AM67" s="2">
        <f t="shared" si="6"/>
        <v>9.5839999999999996</v>
      </c>
      <c r="AN67" s="2">
        <f>IF(ISNUMBER(AM67),SUMIFS($AM$1:AM67,$A$1:A67,A67,$F$1:F67,F67,$D$1:D67,D67),"")</f>
        <v>20.192</v>
      </c>
      <c r="AO67">
        <f t="shared" si="7"/>
        <v>14</v>
      </c>
    </row>
    <row r="68" spans="1:41" x14ac:dyDescent="0.25">
      <c r="A68" s="4" t="s">
        <v>27</v>
      </c>
      <c r="B68" t="s">
        <v>44</v>
      </c>
      <c r="C68" s="3">
        <v>42003</v>
      </c>
      <c r="D68">
        <v>4</v>
      </c>
      <c r="E68">
        <v>0</v>
      </c>
      <c r="F68" s="2" t="s">
        <v>82</v>
      </c>
      <c r="G68" s="2" t="s">
        <v>23</v>
      </c>
      <c r="H68">
        <v>1.3</v>
      </c>
      <c r="I68" s="2" t="s">
        <v>22</v>
      </c>
      <c r="J68" s="20" t="str">
        <f t="shared" si="4"/>
        <v/>
      </c>
      <c r="L68">
        <v>185.9</v>
      </c>
      <c r="M68">
        <v>185.9</v>
      </c>
      <c r="N68" s="2">
        <f>IF(ISNUMBER(M68),SUMIFS(M$1:$M68,A$1:$A68,A68,F$1:$F68,F68,D$1:$D68,D68),"")</f>
        <v>319.27</v>
      </c>
      <c r="X68">
        <v>20.999755859375</v>
      </c>
      <c r="Y68">
        <v>12.342456817626953</v>
      </c>
      <c r="Z68">
        <v>75.159984588623047</v>
      </c>
      <c r="AA68">
        <v>27.738569259643555</v>
      </c>
      <c r="AB68">
        <v>90.209922790527344</v>
      </c>
      <c r="AC68">
        <v>25.87410831451416</v>
      </c>
      <c r="AD68" s="2">
        <f t="shared" si="5"/>
        <v>4.1399999999999999E-2</v>
      </c>
      <c r="AE68">
        <v>4.1399999999999999E-2</v>
      </c>
      <c r="AG68">
        <v>12.025597534179688</v>
      </c>
      <c r="AM68" s="2">
        <f t="shared" si="6"/>
        <v>7.6959999999999997</v>
      </c>
      <c r="AN68" s="2">
        <f>IF(ISNUMBER(AM68),SUMIFS($AM$1:AM68,$A$1:A68,A68,$F$1:F68,F68,$D$1:D68,D68),"")</f>
        <v>10.391</v>
      </c>
      <c r="AO68">
        <f t="shared" si="7"/>
        <v>14</v>
      </c>
    </row>
    <row r="69" spans="1:41" x14ac:dyDescent="0.25">
      <c r="A69" s="4" t="s">
        <v>30</v>
      </c>
      <c r="B69" t="s">
        <v>44</v>
      </c>
      <c r="C69" s="3">
        <v>42003</v>
      </c>
      <c r="D69">
        <v>4</v>
      </c>
      <c r="E69">
        <v>50</v>
      </c>
      <c r="F69" s="2" t="s">
        <v>82</v>
      </c>
      <c r="G69" s="2" t="s">
        <v>23</v>
      </c>
      <c r="H69">
        <v>1.3</v>
      </c>
      <c r="I69" s="2" t="s">
        <v>22</v>
      </c>
      <c r="J69" s="20" t="str">
        <f t="shared" si="4"/>
        <v/>
      </c>
      <c r="L69">
        <v>160.66999999999999</v>
      </c>
      <c r="M69">
        <v>160.66999999999999</v>
      </c>
      <c r="N69" s="2">
        <f>IF(ISNUMBER(M69),SUMIFS(M$1:$M69,A$1:$A69,A69,F$1:$F69,F69,D$1:$D69,D69),"")</f>
        <v>321.41999999999996</v>
      </c>
      <c r="X69">
        <v>22.481684684753418</v>
      </c>
      <c r="Y69">
        <v>11.63231372833252</v>
      </c>
      <c r="Z69">
        <v>72.197864532470703</v>
      </c>
      <c r="AA69">
        <v>29.650514602661133</v>
      </c>
      <c r="AB69">
        <v>88.94085693359375</v>
      </c>
      <c r="AC69">
        <v>24.244598388671875</v>
      </c>
      <c r="AD69" s="2">
        <f t="shared" si="5"/>
        <v>3.8800000000000001E-2</v>
      </c>
      <c r="AE69">
        <v>3.8800000000000001E-2</v>
      </c>
      <c r="AG69">
        <v>11.551658325195312</v>
      </c>
      <c r="AM69" s="2">
        <f t="shared" si="6"/>
        <v>6.234</v>
      </c>
      <c r="AN69" s="2">
        <f>IF(ISNUMBER(AM69),SUMIFS($AM$1:AM69,$A$1:A69,A69,$F$1:F69,F69,$D$1:D69,D69),"")</f>
        <v>9.8550000000000004</v>
      </c>
      <c r="AO69">
        <f t="shared" si="7"/>
        <v>14</v>
      </c>
    </row>
    <row r="70" spans="1:41" x14ac:dyDescent="0.25">
      <c r="A70" s="4" t="s">
        <v>28</v>
      </c>
      <c r="B70" t="s">
        <v>44</v>
      </c>
      <c r="C70" s="3">
        <v>42003</v>
      </c>
      <c r="D70">
        <v>4</v>
      </c>
      <c r="E70">
        <v>100</v>
      </c>
      <c r="F70" s="2" t="s">
        <v>82</v>
      </c>
      <c r="G70" s="2" t="s">
        <v>23</v>
      </c>
      <c r="H70">
        <v>1.3</v>
      </c>
      <c r="I70" s="2" t="s">
        <v>22</v>
      </c>
      <c r="J70" s="20" t="str">
        <f t="shared" si="4"/>
        <v/>
      </c>
      <c r="L70">
        <v>249.02</v>
      </c>
      <c r="M70">
        <v>249.02</v>
      </c>
      <c r="N70" s="2">
        <f>IF(ISNUMBER(M70),SUMIFS(M$1:$M70,A$1:$A70,A70,F$1:$F70,F70,D$1:$D70,D70),"")</f>
        <v>573.31999999999994</v>
      </c>
      <c r="X70">
        <v>23.151671409606934</v>
      </c>
      <c r="Y70">
        <v>10.339163780212402</v>
      </c>
      <c r="Z70">
        <v>69.736236572265625</v>
      </c>
      <c r="AA70">
        <v>34.071577072143555</v>
      </c>
      <c r="AB70">
        <v>87.620479583740234</v>
      </c>
      <c r="AC70">
        <v>24.804823875427246</v>
      </c>
      <c r="AD70" s="2">
        <f t="shared" si="5"/>
        <v>3.9699999999999999E-2</v>
      </c>
      <c r="AE70">
        <v>3.9699999999999999E-2</v>
      </c>
      <c r="AG70">
        <v>11.157797851562501</v>
      </c>
      <c r="AM70" s="2">
        <f t="shared" si="6"/>
        <v>9.8859999999999992</v>
      </c>
      <c r="AN70" s="2">
        <f>IF(ISNUMBER(AM70),SUMIFS($AM$1:AM70,$A$1:A70,A70,$F$1:F70,F70,$D$1:D70,D70),"")</f>
        <v>21.299999999999997</v>
      </c>
      <c r="AO70">
        <f t="shared" si="7"/>
        <v>14</v>
      </c>
    </row>
    <row r="71" spans="1:41" x14ac:dyDescent="0.25">
      <c r="A71" s="4" t="s">
        <v>25</v>
      </c>
      <c r="B71" t="s">
        <v>44</v>
      </c>
      <c r="C71" s="3">
        <v>42003</v>
      </c>
      <c r="D71">
        <v>4</v>
      </c>
      <c r="E71">
        <v>200</v>
      </c>
      <c r="F71" s="2" t="s">
        <v>82</v>
      </c>
      <c r="G71" s="2" t="s">
        <v>23</v>
      </c>
      <c r="H71">
        <v>1.3</v>
      </c>
      <c r="I71" s="2" t="s">
        <v>22</v>
      </c>
      <c r="J71" s="20" t="str">
        <f t="shared" si="4"/>
        <v/>
      </c>
      <c r="L71">
        <v>295.91000000000003</v>
      </c>
      <c r="M71">
        <v>295.91000000000003</v>
      </c>
      <c r="N71" s="2">
        <f>IF(ISNUMBER(M71),SUMIFS(M$1:$M71,A$1:$A71,A71,F$1:$F71,F71,D$1:$D71,D71),"")</f>
        <v>741.04</v>
      </c>
      <c r="X71">
        <v>23.376735687255859</v>
      </c>
      <c r="Y71">
        <v>11.695902347564697</v>
      </c>
      <c r="Z71">
        <v>72.700057983398438</v>
      </c>
      <c r="AA71">
        <v>29.946365356445313</v>
      </c>
      <c r="AB71">
        <v>89.666263580322266</v>
      </c>
      <c r="AC71">
        <v>24.769408226013184</v>
      </c>
      <c r="AD71" s="2">
        <f t="shared" si="5"/>
        <v>3.9600000000000003E-2</v>
      </c>
      <c r="AE71">
        <v>3.9600000000000003E-2</v>
      </c>
      <c r="AG71">
        <v>11.63200927734375</v>
      </c>
      <c r="AM71" s="2">
        <f t="shared" si="6"/>
        <v>11.718</v>
      </c>
      <c r="AN71" s="2">
        <f>IF(ISNUMBER(AM71),SUMIFS($AM$1:AM71,$A$1:A71,A71,$F$1:F71,F71,$D$1:D71,D71),"")</f>
        <v>29.646999999999998</v>
      </c>
      <c r="AO71">
        <f t="shared" si="7"/>
        <v>14</v>
      </c>
    </row>
    <row r="72" spans="1:41" x14ac:dyDescent="0.25">
      <c r="A72" s="4" t="s">
        <v>29</v>
      </c>
      <c r="B72" t="s">
        <v>44</v>
      </c>
      <c r="C72" s="3">
        <v>42003</v>
      </c>
      <c r="D72">
        <v>4</v>
      </c>
      <c r="E72">
        <v>350</v>
      </c>
      <c r="F72" s="2" t="s">
        <v>82</v>
      </c>
      <c r="G72" s="2" t="s">
        <v>23</v>
      </c>
      <c r="H72">
        <v>1.3</v>
      </c>
      <c r="I72" s="2" t="s">
        <v>22</v>
      </c>
      <c r="J72" s="20" t="str">
        <f t="shared" si="4"/>
        <v/>
      </c>
      <c r="L72">
        <v>266.58</v>
      </c>
      <c r="M72">
        <v>266.58</v>
      </c>
      <c r="N72" s="2">
        <f>IF(ISNUMBER(M72),SUMIFS(M$1:$M72,A$1:$A72,A72,F$1:$F72,F72,D$1:$D72,D72),"")</f>
        <v>543.88</v>
      </c>
      <c r="X72">
        <v>21.108043670654297</v>
      </c>
      <c r="Y72">
        <v>12.503963947296143</v>
      </c>
      <c r="Z72">
        <v>76.910625457763672</v>
      </c>
      <c r="AA72">
        <v>26.220174789428711</v>
      </c>
      <c r="AB72">
        <v>90.504959106445313</v>
      </c>
      <c r="AC72">
        <v>26.521321296691895</v>
      </c>
      <c r="AD72" s="2">
        <f t="shared" si="5"/>
        <v>4.24E-2</v>
      </c>
      <c r="AE72">
        <v>4.24E-2</v>
      </c>
      <c r="AG72">
        <v>12.305700073242187</v>
      </c>
      <c r="AM72" s="2">
        <f t="shared" si="6"/>
        <v>11.303000000000001</v>
      </c>
      <c r="AN72" s="2">
        <f>IF(ISNUMBER(AM72),SUMIFS($AM$1:AM72,$A$1:A72,A72,$F$1:F72,F72,$D$1:D72,D72),"")</f>
        <v>19.106999999999999</v>
      </c>
      <c r="AO72">
        <f t="shared" si="7"/>
        <v>14</v>
      </c>
    </row>
    <row r="73" spans="1:41" x14ac:dyDescent="0.25">
      <c r="A73" s="4" t="s">
        <v>26</v>
      </c>
      <c r="B73" t="s">
        <v>44</v>
      </c>
      <c r="C73" s="3">
        <v>42003</v>
      </c>
      <c r="D73">
        <v>4</v>
      </c>
      <c r="E73">
        <v>500</v>
      </c>
      <c r="F73" s="2" t="s">
        <v>82</v>
      </c>
      <c r="G73" s="2" t="s">
        <v>23</v>
      </c>
      <c r="H73">
        <v>1.3</v>
      </c>
      <c r="I73" s="2" t="s">
        <v>22</v>
      </c>
      <c r="J73" s="20" t="str">
        <f t="shared" si="4"/>
        <v/>
      </c>
      <c r="L73">
        <v>306.82</v>
      </c>
      <c r="M73">
        <v>306.82</v>
      </c>
      <c r="N73" s="2">
        <f>IF(ISNUMBER(M73),SUMIFS(M$1:$M73,A$1:$A73,A73,F$1:$F73,F73,D$1:$D73,D73),"")</f>
        <v>723.72</v>
      </c>
      <c r="X73">
        <v>23.234169960021973</v>
      </c>
      <c r="Y73">
        <v>12.034765243530273</v>
      </c>
      <c r="Z73">
        <v>72.323390960693359</v>
      </c>
      <c r="AA73">
        <v>31.299928665161133</v>
      </c>
      <c r="AB73">
        <v>88.941787719726563</v>
      </c>
      <c r="AC73">
        <v>24.921555519104004</v>
      </c>
      <c r="AD73" s="2">
        <f t="shared" si="5"/>
        <v>3.9899999999999998E-2</v>
      </c>
      <c r="AE73">
        <v>3.9899999999999998E-2</v>
      </c>
      <c r="AG73">
        <v>11.571742553710937</v>
      </c>
      <c r="AM73" s="2">
        <f t="shared" si="6"/>
        <v>12.242000000000001</v>
      </c>
      <c r="AN73" s="2">
        <f>IF(ISNUMBER(AM73),SUMIFS($AM$1:AM73,$A$1:A73,A73,$F$1:F73,F73,$D$1:D73,D73),"")</f>
        <v>29.983999999999998</v>
      </c>
      <c r="AO73">
        <f t="shared" si="7"/>
        <v>14</v>
      </c>
    </row>
    <row r="74" spans="1:41" x14ac:dyDescent="0.25">
      <c r="A74" s="4" t="s">
        <v>27</v>
      </c>
      <c r="B74" t="s">
        <v>44</v>
      </c>
      <c r="C74" s="3">
        <v>42039</v>
      </c>
      <c r="D74">
        <v>1</v>
      </c>
      <c r="E74">
        <v>0</v>
      </c>
      <c r="F74" s="2" t="s">
        <v>82</v>
      </c>
      <c r="G74" s="2" t="s">
        <v>23</v>
      </c>
      <c r="H74">
        <v>1.4</v>
      </c>
      <c r="I74" s="2" t="s">
        <v>22</v>
      </c>
      <c r="J74" s="20" t="str">
        <f t="shared" si="4"/>
        <v/>
      </c>
      <c r="L74">
        <v>211.15</v>
      </c>
      <c r="M74">
        <v>211.15</v>
      </c>
      <c r="N74" s="2">
        <f>IF(ISNUMBER(M74),SUMIFS(M$1:$M74,A$1:$A74,A74,F$1:$F74,F74,D$1:$D74,D74),"")</f>
        <v>843.28</v>
      </c>
      <c r="X74">
        <v>23.033714294433594</v>
      </c>
      <c r="Y74">
        <v>11.98806095123291</v>
      </c>
      <c r="Z74">
        <v>73.229412078857422</v>
      </c>
      <c r="AA74">
        <v>28.690813064575195</v>
      </c>
      <c r="AB74">
        <v>90.631011962890625</v>
      </c>
      <c r="AC74">
        <v>23.586517333984375</v>
      </c>
      <c r="AD74" s="2">
        <f t="shared" si="5"/>
        <v>3.7699999999999997E-2</v>
      </c>
      <c r="AE74">
        <v>3.7699999999999997E-2</v>
      </c>
      <c r="AG74">
        <v>11.716705932617188</v>
      </c>
      <c r="AM74" s="2">
        <f t="shared" si="6"/>
        <v>7.96</v>
      </c>
      <c r="AN74" s="2">
        <f>IF(ISNUMBER(AM74),SUMIFS($AM$1:AM74,$A$1:A74,A74,$F$1:F74,F74,$D$1:D74,D74),"")</f>
        <v>32.963000000000001</v>
      </c>
      <c r="AO74">
        <f t="shared" si="7"/>
        <v>14</v>
      </c>
    </row>
    <row r="75" spans="1:41" x14ac:dyDescent="0.25">
      <c r="A75" s="4" t="s">
        <v>30</v>
      </c>
      <c r="B75" t="s">
        <v>44</v>
      </c>
      <c r="C75" s="3">
        <v>42039</v>
      </c>
      <c r="D75">
        <v>1</v>
      </c>
      <c r="E75">
        <v>50</v>
      </c>
      <c r="F75" s="2" t="s">
        <v>82</v>
      </c>
      <c r="G75" s="2" t="s">
        <v>23</v>
      </c>
      <c r="H75">
        <v>1.4</v>
      </c>
      <c r="I75" s="2" t="s">
        <v>22</v>
      </c>
      <c r="J75" s="20" t="str">
        <f t="shared" si="4"/>
        <v/>
      </c>
      <c r="L75">
        <v>224.07</v>
      </c>
      <c r="M75">
        <v>224.07</v>
      </c>
      <c r="N75" s="2">
        <f>IF(ISNUMBER(M75),SUMIFS(M$1:$M75,A$1:$A75,A75,F$1:$F75,F75,D$1:$D75,D75),"")</f>
        <v>839.28</v>
      </c>
      <c r="X75">
        <v>22.376046180725098</v>
      </c>
      <c r="Y75">
        <v>12.36591100692749</v>
      </c>
      <c r="Z75">
        <v>74.334335327148438</v>
      </c>
      <c r="AA75">
        <v>27.619014739990234</v>
      </c>
      <c r="AB75">
        <v>89.779304504394531</v>
      </c>
      <c r="AC75">
        <v>25.115535736083984</v>
      </c>
      <c r="AD75" s="2">
        <f t="shared" si="5"/>
        <v>4.02E-2</v>
      </c>
      <c r="AE75">
        <v>4.02E-2</v>
      </c>
      <c r="AG75">
        <v>11.89349365234375</v>
      </c>
      <c r="AM75" s="2">
        <f t="shared" si="6"/>
        <v>9.0079999999999991</v>
      </c>
      <c r="AN75" s="2">
        <f>IF(ISNUMBER(AM75),SUMIFS($AM$1:AM75,$A$1:A75,A75,$F$1:F75,F75,$D$1:D75,D75),"")</f>
        <v>34.69</v>
      </c>
      <c r="AO75">
        <f t="shared" si="7"/>
        <v>14</v>
      </c>
    </row>
    <row r="76" spans="1:41" x14ac:dyDescent="0.25">
      <c r="A76" s="4" t="s">
        <v>28</v>
      </c>
      <c r="B76" t="s">
        <v>44</v>
      </c>
      <c r="C76" s="3">
        <v>42039</v>
      </c>
      <c r="D76">
        <v>1</v>
      </c>
      <c r="E76">
        <v>100</v>
      </c>
      <c r="F76" s="2" t="s">
        <v>82</v>
      </c>
      <c r="G76" s="2" t="s">
        <v>23</v>
      </c>
      <c r="H76">
        <v>1.4</v>
      </c>
      <c r="I76" s="2" t="s">
        <v>22</v>
      </c>
      <c r="J76" s="20" t="str">
        <f t="shared" si="4"/>
        <v/>
      </c>
      <c r="L76">
        <v>223.98</v>
      </c>
      <c r="M76">
        <v>223.98</v>
      </c>
      <c r="N76" s="2">
        <f>IF(ISNUMBER(M76),SUMIFS(M$1:$M76,A$1:$A76,A76,F$1:$F76,F76,D$1:$D76,D76),"")</f>
        <v>1058.3600000000001</v>
      </c>
      <c r="X76">
        <v>23.16315746307373</v>
      </c>
      <c r="Y76">
        <v>10.865757942199707</v>
      </c>
      <c r="Z76">
        <v>73.028999328613281</v>
      </c>
      <c r="AA76">
        <v>28.685901641845703</v>
      </c>
      <c r="AB76">
        <v>91.492485046386719</v>
      </c>
      <c r="AC76">
        <v>23.078939437866211</v>
      </c>
      <c r="AD76" s="2">
        <f t="shared" si="5"/>
        <v>3.6900000000000002E-2</v>
      </c>
      <c r="AE76">
        <v>3.6900000000000002E-2</v>
      </c>
      <c r="AG76">
        <v>11.684639892578126</v>
      </c>
      <c r="AM76" s="2">
        <f t="shared" si="6"/>
        <v>8.2650000000000006</v>
      </c>
      <c r="AN76" s="2">
        <f>IF(ISNUMBER(AM76),SUMIFS($AM$1:AM76,$A$1:A76,A76,$F$1:F76,F76,$D$1:D76,D76),"")</f>
        <v>43.466999999999999</v>
      </c>
      <c r="AO76">
        <f t="shared" si="7"/>
        <v>14</v>
      </c>
    </row>
    <row r="77" spans="1:41" x14ac:dyDescent="0.25">
      <c r="A77" s="4" t="s">
        <v>25</v>
      </c>
      <c r="B77" t="s">
        <v>44</v>
      </c>
      <c r="C77" s="3">
        <v>42039</v>
      </c>
      <c r="D77">
        <v>1</v>
      </c>
      <c r="E77">
        <v>200</v>
      </c>
      <c r="F77" s="2" t="s">
        <v>82</v>
      </c>
      <c r="G77" s="2" t="s">
        <v>23</v>
      </c>
      <c r="H77">
        <v>1.4</v>
      </c>
      <c r="I77" s="2" t="s">
        <v>22</v>
      </c>
      <c r="J77" s="20" t="str">
        <f t="shared" si="4"/>
        <v/>
      </c>
      <c r="L77">
        <v>222.91</v>
      </c>
      <c r="M77">
        <v>222.91</v>
      </c>
      <c r="N77" s="2">
        <f>IF(ISNUMBER(M77),SUMIFS(M$1:$M77,A$1:$A77,A77,F$1:$F77,F77,D$1:$D77,D77),"")</f>
        <v>896.66</v>
      </c>
      <c r="X77">
        <v>21.82749080657959</v>
      </c>
      <c r="Y77">
        <v>12.428140640258789</v>
      </c>
      <c r="Z77">
        <v>75.541671752929688</v>
      </c>
      <c r="AA77">
        <v>28.009157180786133</v>
      </c>
      <c r="AB77">
        <v>90.827495574951172</v>
      </c>
      <c r="AC77">
        <v>24.549769401550293</v>
      </c>
      <c r="AD77" s="2">
        <f t="shared" si="5"/>
        <v>3.9300000000000002E-2</v>
      </c>
      <c r="AE77">
        <v>3.9300000000000002E-2</v>
      </c>
      <c r="AG77">
        <v>12.08666748046875</v>
      </c>
      <c r="AM77" s="2">
        <f t="shared" si="6"/>
        <v>8.76</v>
      </c>
      <c r="AN77" s="2">
        <f>IF(ISNUMBER(AM77),SUMIFS($AM$1:AM77,$A$1:A77,A77,$F$1:F77,F77,$D$1:D77,D77),"")</f>
        <v>36.924999999999997</v>
      </c>
      <c r="AO77">
        <f t="shared" si="7"/>
        <v>14</v>
      </c>
    </row>
    <row r="78" spans="1:41" x14ac:dyDescent="0.25">
      <c r="A78" s="4" t="s">
        <v>29</v>
      </c>
      <c r="B78" t="s">
        <v>44</v>
      </c>
      <c r="C78" s="3">
        <v>42039</v>
      </c>
      <c r="D78">
        <v>1</v>
      </c>
      <c r="E78">
        <v>350</v>
      </c>
      <c r="F78" s="2" t="s">
        <v>82</v>
      </c>
      <c r="G78" s="2" t="s">
        <v>23</v>
      </c>
      <c r="H78">
        <v>1.4</v>
      </c>
      <c r="I78" s="2" t="s">
        <v>22</v>
      </c>
      <c r="J78" s="20" t="str">
        <f t="shared" si="4"/>
        <v/>
      </c>
      <c r="L78">
        <v>234.18</v>
      </c>
      <c r="M78">
        <v>234.18</v>
      </c>
      <c r="N78" s="2">
        <f>IF(ISNUMBER(M78),SUMIFS(M$1:$M78,A$1:$A78,A78,F$1:$F78,F78,D$1:$D78,D78),"")</f>
        <v>1024.3200000000002</v>
      </c>
      <c r="X78">
        <v>22.458882331848145</v>
      </c>
      <c r="Y78">
        <v>12.630762577056885</v>
      </c>
      <c r="Z78">
        <v>72.751438140869141</v>
      </c>
      <c r="AA78">
        <v>26.514888763427734</v>
      </c>
      <c r="AB78">
        <v>89.992290496826172</v>
      </c>
      <c r="AC78">
        <v>25.028849601745605</v>
      </c>
      <c r="AD78" s="2">
        <f t="shared" si="5"/>
        <v>0.04</v>
      </c>
      <c r="AE78">
        <v>0.04</v>
      </c>
      <c r="AG78">
        <v>11.640230102539062</v>
      </c>
      <c r="AM78" s="2">
        <f t="shared" si="6"/>
        <v>9.3670000000000009</v>
      </c>
      <c r="AN78" s="2">
        <f>IF(ISNUMBER(AM78),SUMIFS($AM$1:AM78,$A$1:A78,A78,$F$1:F78,F78,$D$1:D78,D78),"")</f>
        <v>41.734999999999999</v>
      </c>
      <c r="AO78">
        <f t="shared" si="7"/>
        <v>14</v>
      </c>
    </row>
    <row r="79" spans="1:41" x14ac:dyDescent="0.25">
      <c r="A79" s="4" t="s">
        <v>26</v>
      </c>
      <c r="B79" t="s">
        <v>44</v>
      </c>
      <c r="C79" s="3">
        <v>42039</v>
      </c>
      <c r="D79">
        <v>1</v>
      </c>
      <c r="E79">
        <v>500</v>
      </c>
      <c r="F79" s="2" t="s">
        <v>82</v>
      </c>
      <c r="G79" s="2" t="s">
        <v>23</v>
      </c>
      <c r="H79">
        <v>1.4</v>
      </c>
      <c r="I79" s="2" t="s">
        <v>22</v>
      </c>
      <c r="J79" s="20" t="str">
        <f t="shared" si="4"/>
        <v/>
      </c>
      <c r="L79">
        <v>206.84</v>
      </c>
      <c r="M79">
        <v>206.84</v>
      </c>
      <c r="N79" s="2">
        <f>IF(ISNUMBER(M79),SUMIFS(M$1:$M79,A$1:$A79,A79,F$1:$F79,F79,D$1:$D79,D79),"")</f>
        <v>805.93000000000006</v>
      </c>
      <c r="X79">
        <v>23.675752639770508</v>
      </c>
      <c r="Y79">
        <v>9.99591064453125</v>
      </c>
      <c r="Z79">
        <v>70.523612976074219</v>
      </c>
      <c r="AA79">
        <v>30.261310577392578</v>
      </c>
      <c r="AB79">
        <v>91.305465698242188</v>
      </c>
      <c r="AC79">
        <v>22.619913101196289</v>
      </c>
      <c r="AD79" s="2">
        <f t="shared" si="5"/>
        <v>3.6200000000000003E-2</v>
      </c>
      <c r="AE79">
        <v>3.6200000000000003E-2</v>
      </c>
      <c r="AG79">
        <v>11.283778076171876</v>
      </c>
      <c r="AM79" s="2">
        <f t="shared" si="6"/>
        <v>7.4880000000000004</v>
      </c>
      <c r="AN79" s="2">
        <f>IF(ISNUMBER(AM79),SUMIFS($AM$1:AM79,$A$1:A79,A79,$F$1:F79,F79,$D$1:D79,D79),"")</f>
        <v>30.762</v>
      </c>
      <c r="AO79">
        <f t="shared" si="7"/>
        <v>14</v>
      </c>
    </row>
    <row r="80" spans="1:41" x14ac:dyDescent="0.25">
      <c r="A80" s="4" t="s">
        <v>27</v>
      </c>
      <c r="B80" t="s">
        <v>44</v>
      </c>
      <c r="C80" s="3">
        <v>42039</v>
      </c>
      <c r="D80">
        <v>2</v>
      </c>
      <c r="E80">
        <v>0</v>
      </c>
      <c r="F80" s="2" t="s">
        <v>82</v>
      </c>
      <c r="G80" s="2" t="s">
        <v>23</v>
      </c>
      <c r="H80">
        <v>1.4</v>
      </c>
      <c r="I80" s="2" t="s">
        <v>22</v>
      </c>
      <c r="J80" s="20" t="str">
        <f t="shared" si="4"/>
        <v/>
      </c>
      <c r="L80">
        <v>196.45</v>
      </c>
      <c r="M80">
        <v>196.45</v>
      </c>
      <c r="N80" s="2">
        <f>IF(ISNUMBER(M80),SUMIFS(M$1:$M80,A$1:$A80,A80,F$1:$F80,F80,D$1:$D80,D80),"")</f>
        <v>958.42000000000007</v>
      </c>
      <c r="X80">
        <v>23.465710639953613</v>
      </c>
      <c r="Y80">
        <v>12.05715274810791</v>
      </c>
      <c r="Z80">
        <v>72.507930755615234</v>
      </c>
      <c r="AA80">
        <v>29.89348030090332</v>
      </c>
      <c r="AB80">
        <v>91.425342559814453</v>
      </c>
      <c r="AC80">
        <v>23.553959846496582</v>
      </c>
      <c r="AD80" s="2">
        <f t="shared" si="5"/>
        <v>3.7699999999999997E-2</v>
      </c>
      <c r="AE80">
        <v>3.7699999999999997E-2</v>
      </c>
      <c r="AG80">
        <v>11.601268920898438</v>
      </c>
      <c r="AM80" s="2">
        <f t="shared" si="6"/>
        <v>7.4059999999999997</v>
      </c>
      <c r="AN80" s="2">
        <f>IF(ISNUMBER(AM80),SUMIFS($AM$1:AM80,$A$1:A80,A80,$F$1:F80,F80,$D$1:D80,D80),"")</f>
        <v>37.109000000000002</v>
      </c>
      <c r="AO80">
        <f t="shared" si="7"/>
        <v>14</v>
      </c>
    </row>
    <row r="81" spans="1:41" x14ac:dyDescent="0.25">
      <c r="A81" s="4" t="s">
        <v>30</v>
      </c>
      <c r="B81" t="s">
        <v>44</v>
      </c>
      <c r="C81" s="3">
        <v>42039</v>
      </c>
      <c r="D81">
        <v>2</v>
      </c>
      <c r="E81">
        <v>50</v>
      </c>
      <c r="F81" s="2" t="s">
        <v>82</v>
      </c>
      <c r="G81" s="2" t="s">
        <v>23</v>
      </c>
      <c r="H81">
        <v>1.4</v>
      </c>
      <c r="I81" s="2" t="s">
        <v>22</v>
      </c>
      <c r="J81" s="20" t="str">
        <f t="shared" si="4"/>
        <v/>
      </c>
      <c r="L81">
        <v>220.32</v>
      </c>
      <c r="M81">
        <v>220.32</v>
      </c>
      <c r="N81" s="2">
        <f>IF(ISNUMBER(M81),SUMIFS(M$1:$M81,A$1:$A81,A81,F$1:$F81,F81,D$1:$D81,D81),"")</f>
        <v>959.76</v>
      </c>
      <c r="X81">
        <v>22.906003952026367</v>
      </c>
      <c r="Y81">
        <v>12.83074951171875</v>
      </c>
      <c r="Z81">
        <v>73.290390014648438</v>
      </c>
      <c r="AA81">
        <v>28.8348388671875</v>
      </c>
      <c r="AB81">
        <v>90.743133544921875</v>
      </c>
      <c r="AC81">
        <v>23.664381980895996</v>
      </c>
      <c r="AD81" s="2">
        <f t="shared" si="5"/>
        <v>3.7900000000000003E-2</v>
      </c>
      <c r="AE81">
        <v>3.7900000000000003E-2</v>
      </c>
      <c r="AG81">
        <v>11.726462402343751</v>
      </c>
      <c r="AM81" s="2">
        <f t="shared" si="6"/>
        <v>8.35</v>
      </c>
      <c r="AN81" s="2">
        <f>IF(ISNUMBER(AM81),SUMIFS($AM$1:AM81,$A$1:A81,A81,$F$1:F81,F81,$D$1:D81,D81),"")</f>
        <v>38.646999999999998</v>
      </c>
      <c r="AO81">
        <f t="shared" si="7"/>
        <v>14</v>
      </c>
    </row>
    <row r="82" spans="1:41" x14ac:dyDescent="0.25">
      <c r="A82" s="4" t="s">
        <v>28</v>
      </c>
      <c r="B82" t="s">
        <v>44</v>
      </c>
      <c r="C82" s="3">
        <v>42039</v>
      </c>
      <c r="D82">
        <v>2</v>
      </c>
      <c r="E82">
        <v>100</v>
      </c>
      <c r="F82" s="2" t="s">
        <v>82</v>
      </c>
      <c r="G82" s="2" t="s">
        <v>23</v>
      </c>
      <c r="H82">
        <v>1.4</v>
      </c>
      <c r="I82" s="2" t="s">
        <v>22</v>
      </c>
      <c r="J82" s="20" t="str">
        <f t="shared" si="4"/>
        <v/>
      </c>
      <c r="L82">
        <v>217.28</v>
      </c>
      <c r="M82">
        <v>217.28</v>
      </c>
      <c r="N82" s="2">
        <f>IF(ISNUMBER(M82),SUMIFS(M$1:$M82,A$1:$A82,A82,F$1:$F82,F82,D$1:$D82,D82),"")</f>
        <v>984.66</v>
      </c>
      <c r="X82">
        <v>24.172389030456543</v>
      </c>
      <c r="Y82">
        <v>11.459826946258545</v>
      </c>
      <c r="Z82">
        <v>69.942783355712891</v>
      </c>
      <c r="AA82">
        <v>31.241424560546875</v>
      </c>
      <c r="AB82">
        <v>91.164272308349609</v>
      </c>
      <c r="AC82">
        <v>21.175290107727051</v>
      </c>
      <c r="AD82" s="2">
        <f t="shared" si="5"/>
        <v>3.39E-2</v>
      </c>
      <c r="AE82">
        <v>3.39E-2</v>
      </c>
      <c r="AG82">
        <v>11.190845336914062</v>
      </c>
      <c r="AM82" s="2">
        <f t="shared" si="6"/>
        <v>7.3659999999999997</v>
      </c>
      <c r="AN82" s="2">
        <f>IF(ISNUMBER(AM82),SUMIFS($AM$1:AM82,$A$1:A82,A82,$F$1:F82,F82,$D$1:D82,D82),"")</f>
        <v>37.042000000000002</v>
      </c>
      <c r="AO82">
        <f t="shared" si="7"/>
        <v>14</v>
      </c>
    </row>
    <row r="83" spans="1:41" x14ac:dyDescent="0.25">
      <c r="A83" s="4" t="s">
        <v>25</v>
      </c>
      <c r="B83" t="s">
        <v>44</v>
      </c>
      <c r="C83" s="3">
        <v>42039</v>
      </c>
      <c r="D83">
        <v>2</v>
      </c>
      <c r="E83">
        <v>200</v>
      </c>
      <c r="F83" s="2" t="s">
        <v>82</v>
      </c>
      <c r="G83" s="2" t="s">
        <v>23</v>
      </c>
      <c r="H83">
        <v>1.4</v>
      </c>
      <c r="I83" s="2" t="s">
        <v>22</v>
      </c>
      <c r="J83" s="20" t="str">
        <f t="shared" si="4"/>
        <v/>
      </c>
      <c r="L83">
        <v>246.41</v>
      </c>
      <c r="M83">
        <v>246.41</v>
      </c>
      <c r="N83" s="2">
        <f>IF(ISNUMBER(M83),SUMIFS(M$1:$M83,A$1:$A83,A83,F$1:$F83,F83,D$1:$D83,D83),"")</f>
        <v>1002.0999999999999</v>
      </c>
      <c r="X83">
        <v>23.79426097869873</v>
      </c>
      <c r="Y83">
        <v>14.140308856964111</v>
      </c>
      <c r="Z83">
        <v>73.726406097412109</v>
      </c>
      <c r="AA83">
        <v>30.904640197753906</v>
      </c>
      <c r="AB83">
        <v>91.269596099853516</v>
      </c>
      <c r="AC83">
        <v>23.413960456848145</v>
      </c>
      <c r="AD83" s="2">
        <f t="shared" si="5"/>
        <v>3.7499999999999999E-2</v>
      </c>
      <c r="AE83">
        <v>3.7499999999999999E-2</v>
      </c>
      <c r="AG83">
        <v>11.796224975585938</v>
      </c>
      <c r="AM83" s="2">
        <f t="shared" si="6"/>
        <v>9.24</v>
      </c>
      <c r="AN83" s="2">
        <f>IF(ISNUMBER(AM83),SUMIFS($AM$1:AM83,$A$1:A83,A83,$F$1:F83,F83,$D$1:D83,D83),"")</f>
        <v>38.756</v>
      </c>
      <c r="AO83">
        <f t="shared" si="7"/>
        <v>14</v>
      </c>
    </row>
    <row r="84" spans="1:41" x14ac:dyDescent="0.25">
      <c r="A84" s="4" t="s">
        <v>29</v>
      </c>
      <c r="B84" t="s">
        <v>44</v>
      </c>
      <c r="C84" s="3">
        <v>42039</v>
      </c>
      <c r="D84">
        <v>2</v>
      </c>
      <c r="E84">
        <v>350</v>
      </c>
      <c r="F84" s="2" t="s">
        <v>82</v>
      </c>
      <c r="G84" s="2" t="s">
        <v>23</v>
      </c>
      <c r="H84">
        <v>1.4</v>
      </c>
      <c r="I84" s="2" t="s">
        <v>22</v>
      </c>
      <c r="J84" s="20" t="str">
        <f t="shared" si="4"/>
        <v/>
      </c>
      <c r="L84">
        <v>272.57</v>
      </c>
      <c r="M84">
        <v>272.57</v>
      </c>
      <c r="N84" s="2">
        <f>IF(ISNUMBER(M84),SUMIFS(M$1:$M84,A$1:$A84,A84,F$1:$F84,F84,D$1:$D84,D84),"")</f>
        <v>1029.02</v>
      </c>
      <c r="X84">
        <v>23.146966934204102</v>
      </c>
      <c r="Y84">
        <v>13.358481407165527</v>
      </c>
      <c r="Z84">
        <v>73.782665252685547</v>
      </c>
      <c r="AA84">
        <v>29.653022766113281</v>
      </c>
      <c r="AB84">
        <v>89.891757965087891</v>
      </c>
      <c r="AC84">
        <v>23.509568214416504</v>
      </c>
      <c r="AD84" s="2">
        <f t="shared" si="5"/>
        <v>3.7600000000000001E-2</v>
      </c>
      <c r="AE84">
        <v>3.7600000000000001E-2</v>
      </c>
      <c r="AG84">
        <v>11.805226440429688</v>
      </c>
      <c r="AM84" s="2">
        <f t="shared" si="6"/>
        <v>10.249000000000001</v>
      </c>
      <c r="AN84" s="2">
        <f>IF(ISNUMBER(AM84),SUMIFS($AM$1:AM84,$A$1:A84,A84,$F$1:F84,F84,$D$1:D84,D84),"")</f>
        <v>41.335000000000001</v>
      </c>
      <c r="AO84">
        <f t="shared" si="7"/>
        <v>14</v>
      </c>
    </row>
    <row r="85" spans="1:41" x14ac:dyDescent="0.25">
      <c r="A85" s="4" t="s">
        <v>26</v>
      </c>
      <c r="B85" t="s">
        <v>44</v>
      </c>
      <c r="C85" s="3">
        <v>42039</v>
      </c>
      <c r="D85">
        <v>2</v>
      </c>
      <c r="E85">
        <v>500</v>
      </c>
      <c r="F85" s="2" t="s">
        <v>82</v>
      </c>
      <c r="G85" s="2" t="s">
        <v>23</v>
      </c>
      <c r="H85">
        <v>1.4</v>
      </c>
      <c r="I85" s="2" t="s">
        <v>22</v>
      </c>
      <c r="J85" s="20" t="str">
        <f t="shared" si="4"/>
        <v/>
      </c>
      <c r="L85">
        <v>284.52999999999997</v>
      </c>
      <c r="M85">
        <v>284.52999999999997</v>
      </c>
      <c r="N85" s="2">
        <f>IF(ISNUMBER(M85),SUMIFS(M$1:$M85,A$1:$A85,A85,F$1:$F85,F85,D$1:$D85,D85),"")</f>
        <v>1106.96</v>
      </c>
      <c r="X85">
        <v>23.29291820526123</v>
      </c>
      <c r="Y85">
        <v>13.0105299949646</v>
      </c>
      <c r="Z85">
        <v>73.068653106689453</v>
      </c>
      <c r="AA85">
        <v>29.667373657226563</v>
      </c>
      <c r="AB85">
        <v>90.183521270751953</v>
      </c>
      <c r="AC85">
        <v>23.864173889160156</v>
      </c>
      <c r="AD85" s="2">
        <f t="shared" si="5"/>
        <v>3.8199999999999998E-2</v>
      </c>
      <c r="AE85">
        <v>3.8199999999999998E-2</v>
      </c>
      <c r="AG85">
        <v>11.690984497070312</v>
      </c>
      <c r="AM85" s="2">
        <f t="shared" si="6"/>
        <v>10.869</v>
      </c>
      <c r="AN85" s="2">
        <f>IF(ISNUMBER(AM85),SUMIFS($AM$1:AM85,$A$1:A85,A85,$F$1:F85,F85,$D$1:D85,D85),"")</f>
        <v>45.125</v>
      </c>
      <c r="AO85">
        <f t="shared" si="7"/>
        <v>14</v>
      </c>
    </row>
    <row r="86" spans="1:41" x14ac:dyDescent="0.25">
      <c r="A86" s="4" t="s">
        <v>27</v>
      </c>
      <c r="B86" t="s">
        <v>44</v>
      </c>
      <c r="C86" s="3">
        <v>42039</v>
      </c>
      <c r="D86">
        <v>3</v>
      </c>
      <c r="E86">
        <v>0</v>
      </c>
      <c r="F86" s="2" t="s">
        <v>82</v>
      </c>
      <c r="G86" s="2" t="s">
        <v>23</v>
      </c>
      <c r="H86">
        <v>1.4</v>
      </c>
      <c r="I86" s="2" t="s">
        <v>22</v>
      </c>
      <c r="J86" s="20" t="str">
        <f t="shared" si="4"/>
        <v/>
      </c>
      <c r="L86">
        <v>231.59</v>
      </c>
      <c r="M86">
        <v>231.59</v>
      </c>
      <c r="N86" s="2">
        <f>IF(ISNUMBER(M86),SUMIFS(M$1:$M86,A$1:$A86,A86,F$1:$F86,F86,D$1:$D86,D86),"")</f>
        <v>917.97</v>
      </c>
      <c r="X86">
        <v>22.156588554382324</v>
      </c>
      <c r="Y86">
        <v>12.566345691680908</v>
      </c>
      <c r="Z86">
        <v>75.457195281982422</v>
      </c>
      <c r="AA86">
        <v>29.769554138183594</v>
      </c>
      <c r="AB86">
        <v>90.31256103515625</v>
      </c>
      <c r="AC86">
        <v>26.362000465393066</v>
      </c>
      <c r="AD86" s="2">
        <f t="shared" si="5"/>
        <v>4.2200000000000001E-2</v>
      </c>
      <c r="AE86">
        <v>4.2200000000000001E-2</v>
      </c>
      <c r="AG86">
        <v>12.073151245117188</v>
      </c>
      <c r="AM86" s="2">
        <f t="shared" si="6"/>
        <v>9.7729999999999997</v>
      </c>
      <c r="AN86" s="2">
        <f>IF(ISNUMBER(AM86),SUMIFS($AM$1:AM86,$A$1:A86,A86,$F$1:F86,F86,$D$1:D86,D86),"")</f>
        <v>38.078000000000003</v>
      </c>
      <c r="AO86">
        <f t="shared" si="7"/>
        <v>14</v>
      </c>
    </row>
    <row r="87" spans="1:41" x14ac:dyDescent="0.25">
      <c r="A87" s="4" t="s">
        <v>30</v>
      </c>
      <c r="B87" t="s">
        <v>44</v>
      </c>
      <c r="C87" s="3">
        <v>42039</v>
      </c>
      <c r="D87">
        <v>3</v>
      </c>
      <c r="E87">
        <v>50</v>
      </c>
      <c r="F87" s="2" t="s">
        <v>82</v>
      </c>
      <c r="G87" s="2" t="s">
        <v>23</v>
      </c>
      <c r="H87">
        <v>1.4</v>
      </c>
      <c r="I87" s="2" t="s">
        <v>22</v>
      </c>
      <c r="J87" s="20" t="str">
        <f t="shared" si="4"/>
        <v/>
      </c>
      <c r="L87">
        <v>163.77000000000001</v>
      </c>
      <c r="M87">
        <v>163.77000000000001</v>
      </c>
      <c r="N87" s="2">
        <f>IF(ISNUMBER(M87),SUMIFS(M$1:$M87,A$1:$A87,A87,F$1:$F87,F87,D$1:$D87,D87),"")</f>
        <v>895.41</v>
      </c>
      <c r="X87">
        <v>22.456548690795898</v>
      </c>
      <c r="Y87">
        <v>11.959554195404053</v>
      </c>
      <c r="Z87">
        <v>73.728366851806641</v>
      </c>
      <c r="AA87">
        <v>29.452714920043945</v>
      </c>
      <c r="AB87">
        <v>91.772281646728516</v>
      </c>
      <c r="AC87">
        <v>23.032676696777344</v>
      </c>
      <c r="AD87" s="2">
        <f t="shared" si="5"/>
        <v>3.6900000000000002E-2</v>
      </c>
      <c r="AE87">
        <v>3.6900000000000002E-2</v>
      </c>
      <c r="AG87">
        <v>11.796538696289062</v>
      </c>
      <c r="AM87" s="2">
        <f t="shared" si="6"/>
        <v>6.0430000000000001</v>
      </c>
      <c r="AN87" s="2">
        <f>IF(ISNUMBER(AM87),SUMIFS($AM$1:AM87,$A$1:A87,A87,$F$1:F87,F87,$D$1:D87,D87),"")</f>
        <v>35.817</v>
      </c>
      <c r="AO87">
        <f t="shared" si="7"/>
        <v>14</v>
      </c>
    </row>
    <row r="88" spans="1:41" x14ac:dyDescent="0.25">
      <c r="A88" s="4" t="s">
        <v>28</v>
      </c>
      <c r="B88" t="s">
        <v>44</v>
      </c>
      <c r="C88" s="3">
        <v>42039</v>
      </c>
      <c r="D88">
        <v>3</v>
      </c>
      <c r="E88">
        <v>100</v>
      </c>
      <c r="F88" s="2" t="s">
        <v>82</v>
      </c>
      <c r="G88" s="2" t="s">
        <v>23</v>
      </c>
      <c r="H88">
        <v>1.4</v>
      </c>
      <c r="I88" s="2" t="s">
        <v>22</v>
      </c>
      <c r="J88" s="20" t="str">
        <f t="shared" si="4"/>
        <v/>
      </c>
      <c r="L88">
        <v>215.44</v>
      </c>
      <c r="M88">
        <v>215.44</v>
      </c>
      <c r="N88" s="2">
        <f>IF(ISNUMBER(M88),SUMIFS(M$1:$M88,A$1:$A88,A88,F$1:$F88,F88,D$1:$D88,D88),"")</f>
        <v>936.61000000000013</v>
      </c>
      <c r="X88">
        <v>22.761093139648438</v>
      </c>
      <c r="Y88">
        <v>12.007459163665771</v>
      </c>
      <c r="Z88">
        <v>73.085666656494141</v>
      </c>
      <c r="AA88">
        <v>27.748106002807617</v>
      </c>
      <c r="AB88">
        <v>89.659889221191406</v>
      </c>
      <c r="AC88">
        <v>23.289770126342773</v>
      </c>
      <c r="AD88" s="2">
        <f t="shared" si="5"/>
        <v>3.73E-2</v>
      </c>
      <c r="AE88">
        <v>3.73E-2</v>
      </c>
      <c r="AG88">
        <v>11.693706665039063</v>
      </c>
      <c r="AM88" s="2">
        <f t="shared" si="6"/>
        <v>8.0359999999999996</v>
      </c>
      <c r="AN88" s="2">
        <f>IF(ISNUMBER(AM88),SUMIFS($AM$1:AM88,$A$1:A88,A88,$F$1:F88,F88,$D$1:D88,D88),"")</f>
        <v>37.294000000000004</v>
      </c>
      <c r="AO88">
        <f t="shared" si="7"/>
        <v>14</v>
      </c>
    </row>
    <row r="89" spans="1:41" x14ac:dyDescent="0.25">
      <c r="A89" s="4" t="s">
        <v>25</v>
      </c>
      <c r="B89" t="s">
        <v>44</v>
      </c>
      <c r="C89" s="3">
        <v>42039</v>
      </c>
      <c r="D89">
        <v>3</v>
      </c>
      <c r="E89">
        <v>200</v>
      </c>
      <c r="F89" s="2" t="s">
        <v>82</v>
      </c>
      <c r="G89" s="2" t="s">
        <v>23</v>
      </c>
      <c r="H89">
        <v>1.4</v>
      </c>
      <c r="I89" s="2" t="s">
        <v>22</v>
      </c>
      <c r="J89" s="20" t="str">
        <f t="shared" si="4"/>
        <v/>
      </c>
      <c r="L89">
        <v>221.29</v>
      </c>
      <c r="M89">
        <v>221.29</v>
      </c>
      <c r="N89" s="2">
        <f>IF(ISNUMBER(M89),SUMIFS(M$1:$M89,A$1:$A89,A89,F$1:$F89,F89,D$1:$D89,D89),"")</f>
        <v>1006.5699999999999</v>
      </c>
      <c r="X89">
        <v>22.715681076049805</v>
      </c>
      <c r="Y89">
        <v>11.0009765625</v>
      </c>
      <c r="Z89">
        <v>73.393543243408203</v>
      </c>
      <c r="AA89">
        <v>30.015928268432617</v>
      </c>
      <c r="AB89">
        <v>91.032062530517578</v>
      </c>
      <c r="AC89">
        <v>24.515244483947754</v>
      </c>
      <c r="AD89" s="2">
        <f t="shared" si="5"/>
        <v>3.9199999999999999E-2</v>
      </c>
      <c r="AE89">
        <v>3.9199999999999999E-2</v>
      </c>
      <c r="AG89">
        <v>11.742966918945312</v>
      </c>
      <c r="AM89" s="2">
        <f t="shared" si="6"/>
        <v>8.6750000000000007</v>
      </c>
      <c r="AN89" s="2">
        <f>IF(ISNUMBER(AM89),SUMIFS($AM$1:AM89,$A$1:A89,A89,$F$1:F89,F89,$D$1:D89,D89),"")</f>
        <v>41.400999999999996</v>
      </c>
      <c r="AO89">
        <f t="shared" si="7"/>
        <v>14</v>
      </c>
    </row>
    <row r="90" spans="1:41" x14ac:dyDescent="0.25">
      <c r="A90" s="4" t="s">
        <v>29</v>
      </c>
      <c r="B90" t="s">
        <v>44</v>
      </c>
      <c r="C90" s="3">
        <v>42039</v>
      </c>
      <c r="D90">
        <v>3</v>
      </c>
      <c r="E90">
        <v>350</v>
      </c>
      <c r="F90" s="2" t="s">
        <v>82</v>
      </c>
      <c r="G90" s="2" t="s">
        <v>23</v>
      </c>
      <c r="H90">
        <v>1.4</v>
      </c>
      <c r="I90" s="2" t="s">
        <v>22</v>
      </c>
      <c r="J90" s="20" t="str">
        <f t="shared" si="4"/>
        <v/>
      </c>
      <c r="L90">
        <v>224.43</v>
      </c>
      <c r="M90">
        <v>224.43</v>
      </c>
      <c r="N90" s="2">
        <f>IF(ISNUMBER(M90),SUMIFS(M$1:$M90,A$1:$A90,A90,F$1:$F90,F90,D$1:$D90,D90),"")</f>
        <v>938.32999999999993</v>
      </c>
      <c r="X90">
        <v>20.827512741088867</v>
      </c>
      <c r="Y90">
        <v>13.068702697753906</v>
      </c>
      <c r="Z90">
        <v>76.860904693603516</v>
      </c>
      <c r="AA90">
        <v>26.481864929199219</v>
      </c>
      <c r="AB90">
        <v>90.368907928466797</v>
      </c>
      <c r="AC90">
        <v>26.835447311401367</v>
      </c>
      <c r="AD90" s="2">
        <f t="shared" si="5"/>
        <v>4.2900000000000001E-2</v>
      </c>
      <c r="AE90">
        <v>4.2900000000000001E-2</v>
      </c>
      <c r="AG90">
        <v>12.297744750976563</v>
      </c>
      <c r="AM90" s="2">
        <f t="shared" si="6"/>
        <v>9.6280000000000001</v>
      </c>
      <c r="AN90" s="2">
        <f>IF(ISNUMBER(AM90),SUMIFS($AM$1:AM90,$A$1:A90,A90,$F$1:F90,F90,$D$1:D90,D90),"")</f>
        <v>41.363</v>
      </c>
      <c r="AO90">
        <f t="shared" si="7"/>
        <v>14</v>
      </c>
    </row>
    <row r="91" spans="1:41" x14ac:dyDescent="0.25">
      <c r="A91" s="4" t="s">
        <v>26</v>
      </c>
      <c r="B91" t="s">
        <v>44</v>
      </c>
      <c r="C91" s="3">
        <v>42039</v>
      </c>
      <c r="D91">
        <v>3</v>
      </c>
      <c r="E91">
        <v>500</v>
      </c>
      <c r="F91" s="2" t="s">
        <v>82</v>
      </c>
      <c r="G91" s="2" t="s">
        <v>23</v>
      </c>
      <c r="H91">
        <v>1.4</v>
      </c>
      <c r="I91" s="2" t="s">
        <v>22</v>
      </c>
      <c r="J91" s="20" t="str">
        <f t="shared" si="4"/>
        <v/>
      </c>
      <c r="L91">
        <v>216.1</v>
      </c>
      <c r="M91">
        <v>216.1</v>
      </c>
      <c r="N91" s="2">
        <f>IF(ISNUMBER(M91),SUMIFS(M$1:$M91,A$1:$A91,A91,F$1:$F91,F91,D$1:$D91,D91),"")</f>
        <v>712.89</v>
      </c>
      <c r="X91">
        <v>21.593269348144531</v>
      </c>
      <c r="Y91">
        <v>11.529035568237305</v>
      </c>
      <c r="Z91">
        <v>74.425998687744141</v>
      </c>
      <c r="AA91">
        <v>27.635049819946289</v>
      </c>
      <c r="AB91">
        <v>89.359359741210938</v>
      </c>
      <c r="AC91">
        <v>25.869460105895996</v>
      </c>
      <c r="AD91" s="2">
        <f t="shared" si="5"/>
        <v>4.1399999999999999E-2</v>
      </c>
      <c r="AE91">
        <v>4.1399999999999999E-2</v>
      </c>
      <c r="AG91">
        <v>11.908159790039063</v>
      </c>
      <c r="AM91" s="2">
        <f t="shared" si="6"/>
        <v>8.9469999999999992</v>
      </c>
      <c r="AN91" s="2">
        <f>IF(ISNUMBER(AM91),SUMIFS($AM$1:AM91,$A$1:A91,A91,$F$1:F91,F91,$D$1:D91,D91),"")</f>
        <v>29.138999999999999</v>
      </c>
      <c r="AO91">
        <f t="shared" si="7"/>
        <v>14</v>
      </c>
    </row>
    <row r="92" spans="1:41" x14ac:dyDescent="0.25">
      <c r="A92" s="4" t="s">
        <v>27</v>
      </c>
      <c r="B92" t="s">
        <v>44</v>
      </c>
      <c r="C92" s="3">
        <v>42039</v>
      </c>
      <c r="D92">
        <v>4</v>
      </c>
      <c r="E92">
        <v>0</v>
      </c>
      <c r="F92" s="2" t="s">
        <v>82</v>
      </c>
      <c r="G92" s="2" t="s">
        <v>23</v>
      </c>
      <c r="H92">
        <v>1.4</v>
      </c>
      <c r="I92" s="2" t="s">
        <v>22</v>
      </c>
      <c r="J92" s="20" t="str">
        <f t="shared" si="4"/>
        <v/>
      </c>
      <c r="L92">
        <v>253.15</v>
      </c>
      <c r="M92">
        <v>253.15</v>
      </c>
      <c r="N92" s="2">
        <f>IF(ISNUMBER(M92),SUMIFS(M$1:$M92,A$1:$A92,A92,F$1:$F92,F92,D$1:$D92,D92),"")</f>
        <v>572.41999999999996</v>
      </c>
      <c r="X92">
        <v>22.52568531036377</v>
      </c>
      <c r="Y92">
        <v>11.227993011474609</v>
      </c>
      <c r="Z92">
        <v>74.176067352294922</v>
      </c>
      <c r="AA92">
        <v>28.165140151977539</v>
      </c>
      <c r="AB92">
        <v>89.982292175292969</v>
      </c>
      <c r="AC92">
        <v>24.906172752380371</v>
      </c>
      <c r="AD92" s="2">
        <f t="shared" si="5"/>
        <v>3.9800000000000002E-2</v>
      </c>
      <c r="AE92">
        <v>3.9800000000000002E-2</v>
      </c>
      <c r="AG92">
        <v>11.868170776367188</v>
      </c>
      <c r="AM92" s="2">
        <f t="shared" si="6"/>
        <v>10.074999999999999</v>
      </c>
      <c r="AN92" s="2">
        <f>IF(ISNUMBER(AM92),SUMIFS($AM$1:AM92,$A$1:A92,A92,$F$1:F92,F92,$D$1:D92,D92),"")</f>
        <v>20.466000000000001</v>
      </c>
      <c r="AO92">
        <f t="shared" si="7"/>
        <v>14</v>
      </c>
    </row>
    <row r="93" spans="1:41" x14ac:dyDescent="0.25">
      <c r="A93" s="4" t="s">
        <v>30</v>
      </c>
      <c r="B93" t="s">
        <v>44</v>
      </c>
      <c r="C93" s="3">
        <v>42039</v>
      </c>
      <c r="D93">
        <v>4</v>
      </c>
      <c r="E93">
        <v>50</v>
      </c>
      <c r="F93" s="2" t="s">
        <v>82</v>
      </c>
      <c r="G93" s="2" t="s">
        <v>23</v>
      </c>
      <c r="H93">
        <v>1.4</v>
      </c>
      <c r="I93" s="2" t="s">
        <v>22</v>
      </c>
      <c r="J93" s="20" t="str">
        <f t="shared" si="4"/>
        <v/>
      </c>
      <c r="L93">
        <v>217.57</v>
      </c>
      <c r="M93">
        <v>217.57</v>
      </c>
      <c r="N93" s="2">
        <f>IF(ISNUMBER(M93),SUMIFS(M$1:$M93,A$1:$A93,A93,F$1:$F93,F93,D$1:$D93,D93),"")</f>
        <v>538.99</v>
      </c>
      <c r="X93">
        <v>22.329765319824219</v>
      </c>
      <c r="Y93">
        <v>12.466178417205811</v>
      </c>
      <c r="Z93">
        <v>75.623256683349609</v>
      </c>
      <c r="AA93">
        <v>28.386951446533203</v>
      </c>
      <c r="AB93">
        <v>90.018531799316406</v>
      </c>
      <c r="AC93">
        <v>25.063765525817871</v>
      </c>
      <c r="AD93" s="2">
        <f t="shared" si="5"/>
        <v>4.0099999999999997E-2</v>
      </c>
      <c r="AE93">
        <v>4.0099999999999997E-2</v>
      </c>
      <c r="AG93">
        <v>12.099721069335938</v>
      </c>
      <c r="AM93" s="2">
        <f t="shared" si="6"/>
        <v>8.7249999999999996</v>
      </c>
      <c r="AN93" s="2">
        <f>IF(ISNUMBER(AM93),SUMIFS($AM$1:AM93,$A$1:A93,A93,$F$1:F93,F93,$D$1:D93,D93),"")</f>
        <v>18.579999999999998</v>
      </c>
      <c r="AO93">
        <f t="shared" si="7"/>
        <v>14</v>
      </c>
    </row>
    <row r="94" spans="1:41" x14ac:dyDescent="0.25">
      <c r="A94" s="4" t="s">
        <v>28</v>
      </c>
      <c r="B94" t="s">
        <v>44</v>
      </c>
      <c r="C94" s="3">
        <v>42039</v>
      </c>
      <c r="D94">
        <v>4</v>
      </c>
      <c r="E94">
        <v>100</v>
      </c>
      <c r="F94" s="2" t="s">
        <v>82</v>
      </c>
      <c r="G94" s="2" t="s">
        <v>23</v>
      </c>
      <c r="H94">
        <v>1.4</v>
      </c>
      <c r="I94" s="2" t="s">
        <v>22</v>
      </c>
      <c r="J94" s="20" t="str">
        <f t="shared" si="4"/>
        <v/>
      </c>
      <c r="L94">
        <v>244.19</v>
      </c>
      <c r="M94">
        <v>244.19</v>
      </c>
      <c r="N94" s="2">
        <f>IF(ISNUMBER(M94),SUMIFS(M$1:$M94,A$1:$A94,A94,F$1:$F94,F94,D$1:$D94,D94),"")</f>
        <v>817.51</v>
      </c>
      <c r="X94">
        <v>22.783019065856934</v>
      </c>
      <c r="Y94">
        <v>12.64153528213501</v>
      </c>
      <c r="Z94">
        <v>73.609199523925781</v>
      </c>
      <c r="AA94">
        <v>29.32933235168457</v>
      </c>
      <c r="AB94">
        <v>89.462192535400391</v>
      </c>
      <c r="AC94">
        <v>24.320095062255859</v>
      </c>
      <c r="AD94" s="2">
        <f t="shared" si="5"/>
        <v>3.8899999999999997E-2</v>
      </c>
      <c r="AE94">
        <v>3.8899999999999997E-2</v>
      </c>
      <c r="AG94">
        <v>11.777471923828125</v>
      </c>
      <c r="AM94" s="2">
        <f t="shared" si="6"/>
        <v>9.4990000000000006</v>
      </c>
      <c r="AN94" s="2">
        <f>IF(ISNUMBER(AM94),SUMIFS($AM$1:AM94,$A$1:A94,A94,$F$1:F94,F94,$D$1:D94,D94),"")</f>
        <v>30.798999999999999</v>
      </c>
      <c r="AO94">
        <f t="shared" si="7"/>
        <v>14</v>
      </c>
    </row>
    <row r="95" spans="1:41" x14ac:dyDescent="0.25">
      <c r="A95" s="4" t="s">
        <v>25</v>
      </c>
      <c r="B95" t="s">
        <v>44</v>
      </c>
      <c r="C95" s="3">
        <v>42039</v>
      </c>
      <c r="D95">
        <v>4</v>
      </c>
      <c r="E95">
        <v>200</v>
      </c>
      <c r="F95" s="2" t="s">
        <v>82</v>
      </c>
      <c r="G95" s="2" t="s">
        <v>23</v>
      </c>
      <c r="H95">
        <v>1.4</v>
      </c>
      <c r="I95" s="2" t="s">
        <v>22</v>
      </c>
      <c r="J95" s="20" t="str">
        <f t="shared" si="4"/>
        <v/>
      </c>
      <c r="L95">
        <v>227.79</v>
      </c>
      <c r="M95">
        <v>227.79</v>
      </c>
      <c r="N95" s="2">
        <f>IF(ISNUMBER(M95),SUMIFS(M$1:$M95,A$1:$A95,A95,F$1:$F95,F95,D$1:$D95,D95),"")</f>
        <v>968.82999999999993</v>
      </c>
      <c r="X95">
        <v>22.733434677124023</v>
      </c>
      <c r="Y95">
        <v>13.058163642883301</v>
      </c>
      <c r="Z95">
        <v>74.664859771728516</v>
      </c>
      <c r="AA95">
        <v>29.004064559936523</v>
      </c>
      <c r="AB95">
        <v>89.915775299072266</v>
      </c>
      <c r="AC95">
        <v>23.567987442016602</v>
      </c>
      <c r="AD95" s="2">
        <f t="shared" si="5"/>
        <v>3.7699999999999997E-2</v>
      </c>
      <c r="AE95">
        <v>3.7699999999999997E-2</v>
      </c>
      <c r="AG95">
        <v>11.946377563476563</v>
      </c>
      <c r="AM95" s="2">
        <f t="shared" si="6"/>
        <v>8.5879999999999992</v>
      </c>
      <c r="AN95" s="2">
        <f>IF(ISNUMBER(AM95),SUMIFS($AM$1:AM95,$A$1:A95,A95,$F$1:F95,F95,$D$1:D95,D95),"")</f>
        <v>38.234999999999999</v>
      </c>
      <c r="AO95">
        <f t="shared" si="7"/>
        <v>14</v>
      </c>
    </row>
    <row r="96" spans="1:41" x14ac:dyDescent="0.25">
      <c r="A96" s="4" t="s">
        <v>29</v>
      </c>
      <c r="B96" t="s">
        <v>44</v>
      </c>
      <c r="C96" s="3">
        <v>42039</v>
      </c>
      <c r="D96">
        <v>4</v>
      </c>
      <c r="E96">
        <v>350</v>
      </c>
      <c r="F96" s="2" t="s">
        <v>82</v>
      </c>
      <c r="G96" s="2" t="s">
        <v>23</v>
      </c>
      <c r="H96">
        <v>1.4</v>
      </c>
      <c r="I96" s="2" t="s">
        <v>22</v>
      </c>
      <c r="J96" s="20" t="str">
        <f t="shared" si="4"/>
        <v/>
      </c>
      <c r="L96">
        <v>214.32</v>
      </c>
      <c r="M96">
        <v>214.32</v>
      </c>
      <c r="N96" s="2">
        <f>IF(ISNUMBER(M96),SUMIFS(M$1:$M96,A$1:$A96,A96,F$1:$F96,F96,D$1:$D96,D96),"")</f>
        <v>758.2</v>
      </c>
      <c r="X96">
        <v>22.716026306152344</v>
      </c>
      <c r="Y96">
        <v>11.483974933624268</v>
      </c>
      <c r="Z96">
        <v>74.625823974609375</v>
      </c>
      <c r="AA96">
        <v>29.697286605834961</v>
      </c>
      <c r="AB96">
        <v>90.416179656982422</v>
      </c>
      <c r="AC96">
        <v>25.832613945007324</v>
      </c>
      <c r="AD96" s="2">
        <f t="shared" si="5"/>
        <v>4.1300000000000003E-2</v>
      </c>
      <c r="AE96">
        <v>4.1300000000000003E-2</v>
      </c>
      <c r="AG96">
        <v>11.9401318359375</v>
      </c>
      <c r="AM96" s="2">
        <f t="shared" si="6"/>
        <v>8.8510000000000009</v>
      </c>
      <c r="AN96" s="2">
        <f>IF(ISNUMBER(AM96),SUMIFS($AM$1:AM96,$A$1:A96,A96,$F$1:F96,F96,$D$1:D96,D96),"")</f>
        <v>27.957999999999998</v>
      </c>
      <c r="AO96">
        <f t="shared" si="7"/>
        <v>14</v>
      </c>
    </row>
    <row r="97" spans="1:41" x14ac:dyDescent="0.25">
      <c r="A97" s="4" t="s">
        <v>26</v>
      </c>
      <c r="B97" t="s">
        <v>44</v>
      </c>
      <c r="C97" s="3">
        <v>42039</v>
      </c>
      <c r="D97">
        <v>4</v>
      </c>
      <c r="E97">
        <v>500</v>
      </c>
      <c r="F97" s="2" t="s">
        <v>82</v>
      </c>
      <c r="G97" s="2" t="s">
        <v>23</v>
      </c>
      <c r="H97">
        <v>1.4</v>
      </c>
      <c r="I97" s="2" t="s">
        <v>22</v>
      </c>
      <c r="J97" s="20" t="str">
        <f t="shared" si="4"/>
        <v/>
      </c>
      <c r="L97">
        <v>193.17</v>
      </c>
      <c r="M97">
        <v>193.17</v>
      </c>
      <c r="N97" s="2">
        <f>IF(ISNUMBER(M97),SUMIFS(M$1:$M97,A$1:$A97,A97,F$1:$F97,F97,D$1:$D97,D97),"")</f>
        <v>916.89</v>
      </c>
      <c r="X97">
        <v>22.588428497314453</v>
      </c>
      <c r="Y97">
        <v>13.537783622741699</v>
      </c>
      <c r="Z97">
        <v>74.031444549560547</v>
      </c>
      <c r="AA97">
        <v>28.576595306396484</v>
      </c>
      <c r="AB97">
        <v>91.060031890869141</v>
      </c>
      <c r="AC97">
        <v>23.329891204833984</v>
      </c>
      <c r="AD97" s="2">
        <f t="shared" si="5"/>
        <v>3.73E-2</v>
      </c>
      <c r="AE97">
        <v>3.73E-2</v>
      </c>
      <c r="AG97">
        <v>11.845031127929687</v>
      </c>
      <c r="AM97" s="2">
        <f t="shared" si="6"/>
        <v>7.2050000000000001</v>
      </c>
      <c r="AN97" s="2">
        <f>IF(ISNUMBER(AM97),SUMIFS($AM$1:AM97,$A$1:A97,A97,$F$1:F97,F97,$D$1:D97,D97),"")</f>
        <v>37.189</v>
      </c>
      <c r="AO97">
        <f t="shared" si="7"/>
        <v>14</v>
      </c>
    </row>
    <row r="98" spans="1:41" x14ac:dyDescent="0.25">
      <c r="A98" s="4" t="s">
        <v>27</v>
      </c>
      <c r="B98" t="s">
        <v>44</v>
      </c>
      <c r="C98" s="3">
        <v>42073</v>
      </c>
      <c r="D98">
        <v>1</v>
      </c>
      <c r="E98">
        <v>0</v>
      </c>
      <c r="F98" s="2" t="s">
        <v>82</v>
      </c>
      <c r="G98" s="2" t="s">
        <v>24</v>
      </c>
      <c r="H98">
        <v>1.5</v>
      </c>
      <c r="I98" s="2" t="s">
        <v>22</v>
      </c>
      <c r="J98" s="20" t="str">
        <f t="shared" si="4"/>
        <v/>
      </c>
      <c r="L98">
        <v>135.65</v>
      </c>
      <c r="M98">
        <v>135.65</v>
      </c>
      <c r="N98" s="2">
        <f>IF(ISNUMBER(M98),SUMIFS(M$1:$M98,A$1:$A98,A98,F$1:$F98,F98,D$1:$D98,D98),"")</f>
        <v>978.93</v>
      </c>
      <c r="X98">
        <v>19.646127700805664</v>
      </c>
      <c r="Y98">
        <v>11.307718276977539</v>
      </c>
      <c r="Z98">
        <v>77.231891632080078</v>
      </c>
      <c r="AA98">
        <v>24.771310806274414</v>
      </c>
      <c r="AB98">
        <v>90.007293701171875</v>
      </c>
      <c r="AC98">
        <v>29.190944671630859</v>
      </c>
      <c r="AD98" s="2">
        <f t="shared" si="5"/>
        <v>4.6699999999999998E-2</v>
      </c>
      <c r="AE98">
        <v>4.6699999999999998E-2</v>
      </c>
      <c r="AG98">
        <v>12.357102661132814</v>
      </c>
      <c r="AM98" s="2">
        <f t="shared" si="6"/>
        <v>6.335</v>
      </c>
      <c r="AN98" s="2">
        <f>IF(ISNUMBER(AM98),SUMIFS($AM$1:AM98,$A$1:A98,A98,$F$1:F98,F98,$D$1:D98,D98),"")</f>
        <v>39.298000000000002</v>
      </c>
      <c r="AO98">
        <f t="shared" si="7"/>
        <v>14</v>
      </c>
    </row>
    <row r="99" spans="1:41" x14ac:dyDescent="0.25">
      <c r="A99" s="4" t="s">
        <v>30</v>
      </c>
      <c r="B99" t="s">
        <v>44</v>
      </c>
      <c r="C99" s="3">
        <v>42073</v>
      </c>
      <c r="D99">
        <v>1</v>
      </c>
      <c r="E99">
        <v>50</v>
      </c>
      <c r="F99" s="2" t="s">
        <v>82</v>
      </c>
      <c r="G99" s="2" t="s">
        <v>24</v>
      </c>
      <c r="H99">
        <v>1.5</v>
      </c>
      <c r="I99" s="2" t="s">
        <v>22</v>
      </c>
      <c r="J99" s="20" t="str">
        <f t="shared" si="4"/>
        <v/>
      </c>
      <c r="L99">
        <v>127</v>
      </c>
      <c r="M99">
        <v>127</v>
      </c>
      <c r="N99" s="2">
        <f>IF(ISNUMBER(M99),SUMIFS(M$1:$M99,A$1:$A99,A99,F$1:$F99,F99,D$1:$D99,D99),"")</f>
        <v>966.28</v>
      </c>
      <c r="X99">
        <v>21.018853187561035</v>
      </c>
      <c r="Y99">
        <v>10.668258190155029</v>
      </c>
      <c r="Z99">
        <v>75.506000518798828</v>
      </c>
      <c r="AA99">
        <v>26.027849197387695</v>
      </c>
      <c r="AB99">
        <v>90.444034576416016</v>
      </c>
      <c r="AC99">
        <v>28.426922798156738</v>
      </c>
      <c r="AD99" s="2">
        <f t="shared" si="5"/>
        <v>4.5499999999999999E-2</v>
      </c>
      <c r="AE99">
        <v>4.5499999999999999E-2</v>
      </c>
      <c r="AG99">
        <v>12.080960083007813</v>
      </c>
      <c r="AM99" s="2">
        <f t="shared" si="6"/>
        <v>5.7789999999999999</v>
      </c>
      <c r="AN99" s="2">
        <f>IF(ISNUMBER(AM99),SUMIFS($AM$1:AM99,$A$1:A99,A99,$F$1:F99,F99,$D$1:D99,D99),"")</f>
        <v>40.468999999999994</v>
      </c>
      <c r="AO99">
        <f t="shared" si="7"/>
        <v>14</v>
      </c>
    </row>
    <row r="100" spans="1:41" x14ac:dyDescent="0.25">
      <c r="A100" s="4" t="s">
        <v>28</v>
      </c>
      <c r="B100" t="s">
        <v>44</v>
      </c>
      <c r="C100" s="3">
        <v>42073</v>
      </c>
      <c r="D100">
        <v>1</v>
      </c>
      <c r="E100">
        <v>100</v>
      </c>
      <c r="F100" s="2" t="s">
        <v>82</v>
      </c>
      <c r="G100" s="2" t="s">
        <v>24</v>
      </c>
      <c r="H100">
        <v>1.5</v>
      </c>
      <c r="I100" s="2" t="s">
        <v>22</v>
      </c>
      <c r="J100" s="20" t="str">
        <f t="shared" si="4"/>
        <v/>
      </c>
      <c r="L100">
        <v>150.46</v>
      </c>
      <c r="M100">
        <v>150.46</v>
      </c>
      <c r="N100" s="2">
        <f>IF(ISNUMBER(M100),SUMIFS(M$1:$M100,A$1:$A100,A100,F$1:$F100,F100,D$1:$D100,D100),"")</f>
        <v>1208.8200000000002</v>
      </c>
      <c r="X100">
        <v>20.365388870239258</v>
      </c>
      <c r="Y100">
        <v>8.5559782981872559</v>
      </c>
      <c r="Z100">
        <v>71.76397705078125</v>
      </c>
      <c r="AA100">
        <v>25.580846786499023</v>
      </c>
      <c r="AB100">
        <v>89.228897094726563</v>
      </c>
      <c r="AC100">
        <v>28.149470329284668</v>
      </c>
      <c r="AD100" s="2">
        <f t="shared" si="5"/>
        <v>4.4999999999999998E-2</v>
      </c>
      <c r="AE100">
        <v>4.4999999999999998E-2</v>
      </c>
      <c r="AG100">
        <v>11.482236328125</v>
      </c>
      <c r="AM100" s="2">
        <f t="shared" si="6"/>
        <v>6.7709999999999999</v>
      </c>
      <c r="AN100" s="2">
        <f>IF(ISNUMBER(AM100),SUMIFS($AM$1:AM100,$A$1:A100,A100,$F$1:F100,F100,$D$1:D100,D100),"")</f>
        <v>50.238</v>
      </c>
      <c r="AO100">
        <f t="shared" si="7"/>
        <v>14</v>
      </c>
    </row>
    <row r="101" spans="1:41" x14ac:dyDescent="0.25">
      <c r="A101" s="4" t="s">
        <v>25</v>
      </c>
      <c r="B101" t="s">
        <v>44</v>
      </c>
      <c r="C101" s="3">
        <v>42073</v>
      </c>
      <c r="D101">
        <v>1</v>
      </c>
      <c r="E101">
        <v>200</v>
      </c>
      <c r="F101" s="2" t="s">
        <v>82</v>
      </c>
      <c r="G101" s="2" t="s">
        <v>24</v>
      </c>
      <c r="H101">
        <v>1.5</v>
      </c>
      <c r="I101" s="2" t="s">
        <v>22</v>
      </c>
      <c r="J101" s="20" t="str">
        <f t="shared" si="4"/>
        <v/>
      </c>
      <c r="L101">
        <v>118.1</v>
      </c>
      <c r="M101">
        <v>118.1</v>
      </c>
      <c r="N101" s="2">
        <f>IF(ISNUMBER(M101),SUMIFS(M$1:$M101,A$1:$A101,A101,F$1:$F101,F101,D$1:$D101,D101),"")</f>
        <v>1014.76</v>
      </c>
      <c r="X101">
        <v>20.172179222106934</v>
      </c>
      <c r="Y101">
        <v>10.398058891296387</v>
      </c>
      <c r="Z101">
        <v>74.904819488525391</v>
      </c>
      <c r="AA101">
        <v>23.58721923828125</v>
      </c>
      <c r="AB101">
        <v>88.581268310546875</v>
      </c>
      <c r="AC101">
        <v>28.531184196472168</v>
      </c>
      <c r="AD101" s="2">
        <f t="shared" si="5"/>
        <v>4.5600000000000002E-2</v>
      </c>
      <c r="AE101">
        <v>4.5600000000000002E-2</v>
      </c>
      <c r="AG101">
        <v>11.984771118164062</v>
      </c>
      <c r="AM101" s="2">
        <f t="shared" si="6"/>
        <v>5.3849999999999998</v>
      </c>
      <c r="AN101" s="2">
        <f>IF(ISNUMBER(AM101),SUMIFS($AM$1:AM101,$A$1:A101,A101,$F$1:F101,F101,$D$1:D101,D101),"")</f>
        <v>42.309999999999995</v>
      </c>
      <c r="AO101">
        <f t="shared" si="7"/>
        <v>14</v>
      </c>
    </row>
    <row r="102" spans="1:41" x14ac:dyDescent="0.25">
      <c r="A102" s="4" t="s">
        <v>29</v>
      </c>
      <c r="B102" t="s">
        <v>44</v>
      </c>
      <c r="C102" s="3">
        <v>42073</v>
      </c>
      <c r="D102">
        <v>1</v>
      </c>
      <c r="E102">
        <v>350</v>
      </c>
      <c r="F102" s="2" t="s">
        <v>82</v>
      </c>
      <c r="G102" s="2" t="s">
        <v>24</v>
      </c>
      <c r="H102">
        <v>1.5</v>
      </c>
      <c r="I102" s="2" t="s">
        <v>22</v>
      </c>
      <c r="J102" s="20" t="str">
        <f t="shared" si="4"/>
        <v/>
      </c>
      <c r="L102">
        <v>143.88</v>
      </c>
      <c r="M102">
        <v>143.88</v>
      </c>
      <c r="N102" s="2">
        <f>IF(ISNUMBER(M102),SUMIFS(M$1:$M102,A$1:$A102,A102,F$1:$F102,F102,D$1:$D102,D102),"")</f>
        <v>1168.2000000000003</v>
      </c>
      <c r="X102">
        <v>20.002070426940918</v>
      </c>
      <c r="Y102">
        <v>11.565912246704102</v>
      </c>
      <c r="Z102">
        <v>76.037017822265625</v>
      </c>
      <c r="AA102">
        <v>23.256349563598633</v>
      </c>
      <c r="AB102">
        <v>88.718631744384766</v>
      </c>
      <c r="AC102">
        <v>29.09077262878418</v>
      </c>
      <c r="AD102" s="2">
        <f t="shared" si="5"/>
        <v>4.65E-2</v>
      </c>
      <c r="AE102">
        <v>4.65E-2</v>
      </c>
      <c r="AG102">
        <v>12.165922851562501</v>
      </c>
      <c r="AM102" s="2">
        <f t="shared" si="6"/>
        <v>6.69</v>
      </c>
      <c r="AN102" s="2">
        <f>IF(ISNUMBER(AM102),SUMIFS($AM$1:AM102,$A$1:A102,A102,$F$1:F102,F102,$D$1:D102,D102),"")</f>
        <v>48.424999999999997</v>
      </c>
      <c r="AO102">
        <f t="shared" si="7"/>
        <v>14</v>
      </c>
    </row>
    <row r="103" spans="1:41" x14ac:dyDescent="0.25">
      <c r="A103" s="4" t="s">
        <v>26</v>
      </c>
      <c r="B103" t="s">
        <v>44</v>
      </c>
      <c r="C103" s="3">
        <v>42073</v>
      </c>
      <c r="D103">
        <v>1</v>
      </c>
      <c r="E103">
        <v>500</v>
      </c>
      <c r="F103" s="2" t="s">
        <v>82</v>
      </c>
      <c r="G103" s="2" t="s">
        <v>24</v>
      </c>
      <c r="H103">
        <v>1.5</v>
      </c>
      <c r="I103" s="2" t="s">
        <v>22</v>
      </c>
      <c r="J103" s="20" t="str">
        <f t="shared" si="4"/>
        <v/>
      </c>
      <c r="L103">
        <v>67.930000000000007</v>
      </c>
      <c r="M103">
        <v>67.930000000000007</v>
      </c>
      <c r="N103" s="2">
        <f>IF(ISNUMBER(M103),SUMIFS(M$1:$M103,A$1:$A103,A103,F$1:$F103,F103,D$1:$D103,D103),"")</f>
        <v>873.86000000000013</v>
      </c>
      <c r="X103">
        <v>20.068439483642578</v>
      </c>
      <c r="Y103">
        <v>10.757911205291748</v>
      </c>
      <c r="Z103">
        <v>77.182788848876953</v>
      </c>
      <c r="AA103">
        <v>26.03619384765625</v>
      </c>
      <c r="AB103">
        <v>90.774600982666016</v>
      </c>
      <c r="AC103">
        <v>29.379363059997559</v>
      </c>
      <c r="AD103" s="2">
        <f t="shared" si="5"/>
        <v>4.7E-2</v>
      </c>
      <c r="AE103">
        <v>4.7E-2</v>
      </c>
      <c r="AG103">
        <v>12.349246215820314</v>
      </c>
      <c r="AM103" s="2">
        <f t="shared" si="6"/>
        <v>3.1930000000000001</v>
      </c>
      <c r="AN103" s="2">
        <f>IF(ISNUMBER(AM103),SUMIFS($AM$1:AM103,$A$1:A103,A103,$F$1:F103,F103,$D$1:D103,D103),"")</f>
        <v>33.954999999999998</v>
      </c>
      <c r="AO103">
        <f t="shared" si="7"/>
        <v>14</v>
      </c>
    </row>
    <row r="104" spans="1:41" x14ac:dyDescent="0.25">
      <c r="A104" s="4" t="s">
        <v>27</v>
      </c>
      <c r="B104" t="s">
        <v>44</v>
      </c>
      <c r="C104" s="3">
        <v>42073</v>
      </c>
      <c r="D104">
        <v>2</v>
      </c>
      <c r="E104">
        <v>0</v>
      </c>
      <c r="F104" s="2" t="s">
        <v>82</v>
      </c>
      <c r="G104" s="2" t="s">
        <v>24</v>
      </c>
      <c r="H104">
        <v>1.5</v>
      </c>
      <c r="I104" s="2" t="s">
        <v>22</v>
      </c>
      <c r="J104" s="20" t="str">
        <f t="shared" si="4"/>
        <v/>
      </c>
      <c r="L104">
        <v>149.5</v>
      </c>
      <c r="M104">
        <v>149.5</v>
      </c>
      <c r="N104" s="2">
        <f>IF(ISNUMBER(M104),SUMIFS(M$1:$M104,A$1:$A104,A104,F$1:$F104,F104,D$1:$D104,D104),"")</f>
        <v>1107.92</v>
      </c>
      <c r="X104">
        <v>19.478492736816406</v>
      </c>
      <c r="Y104">
        <v>10.867677688598633</v>
      </c>
      <c r="Z104">
        <v>76.904365539550781</v>
      </c>
      <c r="AA104">
        <v>25.514755249023437</v>
      </c>
      <c r="AB104">
        <v>90.36297607421875</v>
      </c>
      <c r="AC104">
        <v>30.369513511657715</v>
      </c>
      <c r="AD104" s="2">
        <f t="shared" si="5"/>
        <v>4.8599999999999997E-2</v>
      </c>
      <c r="AE104">
        <v>4.8599999999999997E-2</v>
      </c>
      <c r="AG104">
        <v>12.304698486328125</v>
      </c>
      <c r="AM104" s="2">
        <f t="shared" si="6"/>
        <v>7.266</v>
      </c>
      <c r="AN104" s="2">
        <f>IF(ISNUMBER(AM104),SUMIFS($AM$1:AM104,$A$1:A104,A104,$F$1:F104,F104,$D$1:D104,D104),"")</f>
        <v>44.375</v>
      </c>
      <c r="AO104">
        <f t="shared" si="7"/>
        <v>14</v>
      </c>
    </row>
    <row r="105" spans="1:41" x14ac:dyDescent="0.25">
      <c r="A105" s="4" t="s">
        <v>30</v>
      </c>
      <c r="B105" t="s">
        <v>44</v>
      </c>
      <c r="C105" s="3">
        <v>42073</v>
      </c>
      <c r="D105">
        <v>2</v>
      </c>
      <c r="E105">
        <v>50</v>
      </c>
      <c r="F105" s="2" t="s">
        <v>82</v>
      </c>
      <c r="G105" s="2" t="s">
        <v>24</v>
      </c>
      <c r="H105">
        <v>1.5</v>
      </c>
      <c r="I105" s="2" t="s">
        <v>22</v>
      </c>
      <c r="J105" s="20" t="str">
        <f t="shared" si="4"/>
        <v/>
      </c>
      <c r="L105">
        <v>155.47999999999999</v>
      </c>
      <c r="M105">
        <v>155.47999999999999</v>
      </c>
      <c r="N105" s="2">
        <f>IF(ISNUMBER(M105),SUMIFS(M$1:$M105,A$1:$A105,A105,F$1:$F105,F105,D$1:$D105,D105),"")</f>
        <v>1115.24</v>
      </c>
      <c r="X105">
        <v>20.569243431091309</v>
      </c>
      <c r="Y105">
        <v>12.8936448097229</v>
      </c>
      <c r="Z105">
        <v>78.695926666259766</v>
      </c>
      <c r="AA105">
        <v>25.695247650146484</v>
      </c>
      <c r="AB105">
        <v>89.491714477539063</v>
      </c>
      <c r="AC105">
        <v>27.777409553527832</v>
      </c>
      <c r="AD105" s="2">
        <f t="shared" si="5"/>
        <v>4.4400000000000002E-2</v>
      </c>
      <c r="AE105">
        <v>4.4400000000000002E-2</v>
      </c>
      <c r="AG105">
        <v>12.591348266601562</v>
      </c>
      <c r="AM105" s="2">
        <f t="shared" si="6"/>
        <v>6.9029999999999996</v>
      </c>
      <c r="AN105" s="2">
        <f>IF(ISNUMBER(AM105),SUMIFS($AM$1:AM105,$A$1:A105,A105,$F$1:F105,F105,$D$1:D105,D105),"")</f>
        <v>45.55</v>
      </c>
      <c r="AO105">
        <f t="shared" si="7"/>
        <v>14</v>
      </c>
    </row>
    <row r="106" spans="1:41" x14ac:dyDescent="0.25">
      <c r="A106" s="4" t="s">
        <v>28</v>
      </c>
      <c r="B106" t="s">
        <v>44</v>
      </c>
      <c r="C106" s="3">
        <v>42073</v>
      </c>
      <c r="D106">
        <v>2</v>
      </c>
      <c r="E106">
        <v>100</v>
      </c>
      <c r="F106" s="2" t="s">
        <v>82</v>
      </c>
      <c r="G106" s="2" t="s">
        <v>24</v>
      </c>
      <c r="H106">
        <v>1.5</v>
      </c>
      <c r="I106" s="2" t="s">
        <v>22</v>
      </c>
      <c r="J106" s="20" t="str">
        <f t="shared" si="4"/>
        <v/>
      </c>
      <c r="L106">
        <v>95.5</v>
      </c>
      <c r="M106">
        <v>95.5</v>
      </c>
      <c r="N106" s="2">
        <f>IF(ISNUMBER(M106),SUMIFS(M$1:$M106,A$1:$A106,A106,F$1:$F106,F106,D$1:$D106,D106),"")</f>
        <v>1080.1599999999999</v>
      </c>
      <c r="X106">
        <v>19.379853248596191</v>
      </c>
      <c r="Y106">
        <v>10.413016796112061</v>
      </c>
      <c r="Z106">
        <v>76.583118438720703</v>
      </c>
      <c r="AA106">
        <v>25.237894058227539</v>
      </c>
      <c r="AB106">
        <v>90.552433013916016</v>
      </c>
      <c r="AC106">
        <v>28.321884155273438</v>
      </c>
      <c r="AD106" s="2">
        <f t="shared" si="5"/>
        <v>4.53E-2</v>
      </c>
      <c r="AE106">
        <v>4.53E-2</v>
      </c>
      <c r="AG106">
        <v>12.253298950195314</v>
      </c>
      <c r="AM106" s="2">
        <f t="shared" si="6"/>
        <v>4.3259999999999996</v>
      </c>
      <c r="AN106" s="2">
        <f>IF(ISNUMBER(AM106),SUMIFS($AM$1:AM106,$A$1:A106,A106,$F$1:F106,F106,$D$1:D106,D106),"")</f>
        <v>41.368000000000002</v>
      </c>
      <c r="AO106">
        <f t="shared" si="7"/>
        <v>14</v>
      </c>
    </row>
    <row r="107" spans="1:41" x14ac:dyDescent="0.25">
      <c r="A107" s="4" t="s">
        <v>25</v>
      </c>
      <c r="B107" t="s">
        <v>44</v>
      </c>
      <c r="C107" s="3">
        <v>42073</v>
      </c>
      <c r="D107">
        <v>2</v>
      </c>
      <c r="E107">
        <v>200</v>
      </c>
      <c r="F107" s="2" t="s">
        <v>82</v>
      </c>
      <c r="G107" s="2" t="s">
        <v>24</v>
      </c>
      <c r="H107">
        <v>1.5</v>
      </c>
      <c r="I107" s="2" t="s">
        <v>22</v>
      </c>
      <c r="J107" s="20" t="str">
        <f t="shared" si="4"/>
        <v/>
      </c>
      <c r="L107">
        <v>145.58000000000001</v>
      </c>
      <c r="M107">
        <v>145.58000000000001</v>
      </c>
      <c r="N107" s="2">
        <f>IF(ISNUMBER(M107),SUMIFS(M$1:$M107,A$1:$A107,A107,F$1:$F107,F107,D$1:$D107,D107),"")</f>
        <v>1147.6799999999998</v>
      </c>
      <c r="X107">
        <v>20.24262523651123</v>
      </c>
      <c r="Y107">
        <v>11.718092441558838</v>
      </c>
      <c r="Z107">
        <v>77.533790588378906</v>
      </c>
      <c r="AA107">
        <v>26.092563629150391</v>
      </c>
      <c r="AB107">
        <v>89.976016998291016</v>
      </c>
      <c r="AC107">
        <v>29.351969718933105</v>
      </c>
      <c r="AD107" s="2">
        <f t="shared" si="5"/>
        <v>4.7E-2</v>
      </c>
      <c r="AE107">
        <v>4.7E-2</v>
      </c>
      <c r="AG107">
        <v>12.405406494140625</v>
      </c>
      <c r="AM107" s="2">
        <f t="shared" si="6"/>
        <v>6.8419999999999996</v>
      </c>
      <c r="AN107" s="2">
        <f>IF(ISNUMBER(AM107),SUMIFS($AM$1:AM107,$A$1:A107,A107,$F$1:F107,F107,$D$1:D107,D107),"")</f>
        <v>45.597999999999999</v>
      </c>
      <c r="AO107">
        <f t="shared" si="7"/>
        <v>14</v>
      </c>
    </row>
    <row r="108" spans="1:41" x14ac:dyDescent="0.25">
      <c r="A108" s="4" t="s">
        <v>29</v>
      </c>
      <c r="B108" t="s">
        <v>44</v>
      </c>
      <c r="C108" s="3">
        <v>42073</v>
      </c>
      <c r="D108">
        <v>2</v>
      </c>
      <c r="E108">
        <v>350</v>
      </c>
      <c r="F108" s="2" t="s">
        <v>82</v>
      </c>
      <c r="G108" s="2" t="s">
        <v>24</v>
      </c>
      <c r="H108">
        <v>1.5</v>
      </c>
      <c r="I108" s="2" t="s">
        <v>22</v>
      </c>
      <c r="J108" s="20" t="str">
        <f t="shared" si="4"/>
        <v/>
      </c>
      <c r="L108">
        <v>145.81</v>
      </c>
      <c r="M108">
        <v>145.81</v>
      </c>
      <c r="N108" s="2">
        <f>IF(ISNUMBER(M108),SUMIFS(M$1:$M108,A$1:$A108,A108,F$1:$F108,F108,D$1:$D108,D108),"")</f>
        <v>1174.83</v>
      </c>
      <c r="X108">
        <v>19.624499320983887</v>
      </c>
      <c r="Y108">
        <v>11.709414005279541</v>
      </c>
      <c r="Z108">
        <v>77.996047973632813</v>
      </c>
      <c r="AA108">
        <v>25.789852142333984</v>
      </c>
      <c r="AB108">
        <v>89.816497802734375</v>
      </c>
      <c r="AC108">
        <v>29.497377395629883</v>
      </c>
      <c r="AD108" s="2">
        <f t="shared" si="5"/>
        <v>4.7199999999999999E-2</v>
      </c>
      <c r="AE108">
        <v>4.7199999999999999E-2</v>
      </c>
      <c r="AG108">
        <v>12.47936767578125</v>
      </c>
      <c r="AM108" s="2">
        <f t="shared" si="6"/>
        <v>6.8819999999999997</v>
      </c>
      <c r="AN108" s="2">
        <f>IF(ISNUMBER(AM108),SUMIFS($AM$1:AM108,$A$1:A108,A108,$F$1:F108,F108,$D$1:D108,D108),"")</f>
        <v>48.216999999999999</v>
      </c>
      <c r="AO108">
        <f t="shared" si="7"/>
        <v>14</v>
      </c>
    </row>
    <row r="109" spans="1:41" x14ac:dyDescent="0.25">
      <c r="A109" s="4" t="s">
        <v>26</v>
      </c>
      <c r="B109" t="s">
        <v>44</v>
      </c>
      <c r="C109" s="3">
        <v>42073</v>
      </c>
      <c r="D109">
        <v>2</v>
      </c>
      <c r="E109">
        <v>500</v>
      </c>
      <c r="F109" s="2" t="s">
        <v>82</v>
      </c>
      <c r="G109" s="2" t="s">
        <v>24</v>
      </c>
      <c r="H109">
        <v>1.5</v>
      </c>
      <c r="I109" s="2" t="s">
        <v>22</v>
      </c>
      <c r="J109" s="20" t="str">
        <f t="shared" si="4"/>
        <v/>
      </c>
      <c r="L109">
        <v>152.09</v>
      </c>
      <c r="M109">
        <v>152.09</v>
      </c>
      <c r="N109" s="2">
        <f>IF(ISNUMBER(M109),SUMIFS(M$1:$M109,A$1:$A109,A109,F$1:$F109,F109,D$1:$D109,D109),"")</f>
        <v>1259.05</v>
      </c>
      <c r="X109">
        <v>20.186325073242188</v>
      </c>
      <c r="Y109">
        <v>13.174263477325439</v>
      </c>
      <c r="Z109">
        <v>77.960891723632812</v>
      </c>
      <c r="AA109">
        <v>25.329595565795898</v>
      </c>
      <c r="AB109">
        <v>89.6842041015625</v>
      </c>
      <c r="AC109">
        <v>28.59056282043457</v>
      </c>
      <c r="AD109" s="2">
        <f t="shared" si="5"/>
        <v>4.5699999999999998E-2</v>
      </c>
      <c r="AE109">
        <v>4.5699999999999998E-2</v>
      </c>
      <c r="AG109">
        <v>12.473742675781251</v>
      </c>
      <c r="AM109" s="2">
        <f t="shared" si="6"/>
        <v>6.9509999999999996</v>
      </c>
      <c r="AN109" s="2">
        <f>IF(ISNUMBER(AM109),SUMIFS($AM$1:AM109,$A$1:A109,A109,$F$1:F109,F109,$D$1:D109,D109),"")</f>
        <v>52.076000000000001</v>
      </c>
      <c r="AO109">
        <f t="shared" si="7"/>
        <v>14</v>
      </c>
    </row>
    <row r="110" spans="1:41" x14ac:dyDescent="0.25">
      <c r="A110" s="4" t="s">
        <v>27</v>
      </c>
      <c r="B110" t="s">
        <v>44</v>
      </c>
      <c r="C110" s="3">
        <v>42073</v>
      </c>
      <c r="D110">
        <v>3</v>
      </c>
      <c r="E110">
        <v>0</v>
      </c>
      <c r="F110" s="2" t="s">
        <v>82</v>
      </c>
      <c r="G110" s="2" t="s">
        <v>24</v>
      </c>
      <c r="H110">
        <v>1.5</v>
      </c>
      <c r="I110" s="2" t="s">
        <v>22</v>
      </c>
      <c r="J110" s="20" t="str">
        <f t="shared" si="4"/>
        <v/>
      </c>
      <c r="L110">
        <v>161.99</v>
      </c>
      <c r="M110">
        <v>161.99</v>
      </c>
      <c r="N110" s="2">
        <f>IF(ISNUMBER(M110),SUMIFS(M$1:$M110,A$1:$A110,A110,F$1:$F110,F110,D$1:$D110,D110),"")</f>
        <v>1079.96</v>
      </c>
      <c r="X110">
        <v>21.675792694091797</v>
      </c>
      <c r="Y110">
        <v>11.338991641998291</v>
      </c>
      <c r="Z110">
        <v>71.325477600097656</v>
      </c>
      <c r="AA110">
        <v>31.131702423095703</v>
      </c>
      <c r="AB110">
        <v>87.709522247314453</v>
      </c>
      <c r="AC110">
        <v>27.017339706420898</v>
      </c>
      <c r="AD110" s="2">
        <f t="shared" si="5"/>
        <v>4.3200000000000002E-2</v>
      </c>
      <c r="AE110">
        <v>4.3200000000000002E-2</v>
      </c>
      <c r="AG110">
        <v>11.412076416015625</v>
      </c>
      <c r="AM110" s="2">
        <f t="shared" si="6"/>
        <v>6.9980000000000002</v>
      </c>
      <c r="AN110" s="2">
        <f>IF(ISNUMBER(AM110),SUMIFS($AM$1:AM110,$A$1:A110,A110,$F$1:F110,F110,$D$1:D110,D110),"")</f>
        <v>45.076000000000001</v>
      </c>
      <c r="AO110">
        <f t="shared" si="7"/>
        <v>14</v>
      </c>
    </row>
    <row r="111" spans="1:41" x14ac:dyDescent="0.25">
      <c r="A111" s="4" t="s">
        <v>30</v>
      </c>
      <c r="B111" t="s">
        <v>44</v>
      </c>
      <c r="C111" s="3">
        <v>42073</v>
      </c>
      <c r="D111">
        <v>3</v>
      </c>
      <c r="E111">
        <v>50</v>
      </c>
      <c r="F111" s="2" t="s">
        <v>82</v>
      </c>
      <c r="G111" s="2" t="s">
        <v>24</v>
      </c>
      <c r="H111">
        <v>1.5</v>
      </c>
      <c r="I111" s="2" t="s">
        <v>22</v>
      </c>
      <c r="J111" s="20" t="str">
        <f t="shared" si="4"/>
        <v/>
      </c>
      <c r="L111">
        <v>111.19</v>
      </c>
      <c r="M111">
        <v>111.19</v>
      </c>
      <c r="N111" s="2">
        <f>IF(ISNUMBER(M111),SUMIFS(M$1:$M111,A$1:$A111,A111,F$1:$F111,F111,D$1:$D111,D111),"")</f>
        <v>1006.5999999999999</v>
      </c>
      <c r="X111">
        <v>20.056612014770508</v>
      </c>
      <c r="Y111">
        <v>12.978291511535645</v>
      </c>
      <c r="Z111">
        <v>76.028919219970703</v>
      </c>
      <c r="AA111">
        <v>24.112094879150391</v>
      </c>
      <c r="AB111">
        <v>91.016555786132813</v>
      </c>
      <c r="AC111">
        <v>25.747323036193848</v>
      </c>
      <c r="AD111" s="2">
        <f t="shared" si="5"/>
        <v>4.1200000000000001E-2</v>
      </c>
      <c r="AE111">
        <v>4.1200000000000001E-2</v>
      </c>
      <c r="AG111">
        <v>12.164627075195313</v>
      </c>
      <c r="AM111" s="2">
        <f t="shared" si="6"/>
        <v>4.5810000000000004</v>
      </c>
      <c r="AN111" s="2">
        <f>IF(ISNUMBER(AM111),SUMIFS($AM$1:AM111,$A$1:A111,A111,$F$1:F111,F111,$D$1:D111,D111),"")</f>
        <v>40.398000000000003</v>
      </c>
      <c r="AO111">
        <f t="shared" si="7"/>
        <v>14</v>
      </c>
    </row>
    <row r="112" spans="1:41" x14ac:dyDescent="0.25">
      <c r="A112" s="4" t="s">
        <v>28</v>
      </c>
      <c r="B112" t="s">
        <v>44</v>
      </c>
      <c r="C112" s="3">
        <v>42073</v>
      </c>
      <c r="D112">
        <v>3</v>
      </c>
      <c r="E112">
        <v>100</v>
      </c>
      <c r="F112" s="2" t="s">
        <v>82</v>
      </c>
      <c r="G112" s="2" t="s">
        <v>24</v>
      </c>
      <c r="H112">
        <v>1.5</v>
      </c>
      <c r="I112" s="2" t="s">
        <v>22</v>
      </c>
      <c r="J112" s="20" t="str">
        <f t="shared" si="4"/>
        <v/>
      </c>
      <c r="L112">
        <v>144.52000000000001</v>
      </c>
      <c r="M112">
        <v>144.52000000000001</v>
      </c>
      <c r="N112" s="2">
        <f>IF(ISNUMBER(M112),SUMIFS(M$1:$M112,A$1:$A112,A112,F$1:$F112,F112,D$1:$D112,D112),"")</f>
        <v>1081.1300000000001</v>
      </c>
      <c r="X112">
        <v>19.719015121459961</v>
      </c>
      <c r="Y112">
        <v>13.38230037689209</v>
      </c>
      <c r="Z112">
        <v>77.820777893066406</v>
      </c>
      <c r="AA112">
        <v>24.635278701782227</v>
      </c>
      <c r="AB112">
        <v>90.750602722167969</v>
      </c>
      <c r="AC112">
        <v>27.183664321899414</v>
      </c>
      <c r="AD112" s="2">
        <f t="shared" si="5"/>
        <v>4.3499999999999997E-2</v>
      </c>
      <c r="AE112">
        <v>4.3499999999999997E-2</v>
      </c>
      <c r="AG112">
        <v>12.451324462890625</v>
      </c>
      <c r="AM112" s="2">
        <f t="shared" si="6"/>
        <v>6.2869999999999999</v>
      </c>
      <c r="AN112" s="2">
        <f>IF(ISNUMBER(AM112),SUMIFS($AM$1:AM112,$A$1:A112,A112,$F$1:F112,F112,$D$1:D112,D112),"")</f>
        <v>43.581000000000003</v>
      </c>
      <c r="AO112">
        <f t="shared" si="7"/>
        <v>14</v>
      </c>
    </row>
    <row r="113" spans="1:41" x14ac:dyDescent="0.25">
      <c r="A113" s="4" t="s">
        <v>25</v>
      </c>
      <c r="B113" t="s">
        <v>44</v>
      </c>
      <c r="C113" s="3">
        <v>42073</v>
      </c>
      <c r="D113">
        <v>3</v>
      </c>
      <c r="E113">
        <v>200</v>
      </c>
      <c r="F113" s="2" t="s">
        <v>82</v>
      </c>
      <c r="G113" s="2" t="s">
        <v>24</v>
      </c>
      <c r="H113">
        <v>1.5</v>
      </c>
      <c r="I113" s="2" t="s">
        <v>22</v>
      </c>
      <c r="J113" s="20" t="str">
        <f t="shared" si="4"/>
        <v/>
      </c>
      <c r="L113">
        <v>164.68</v>
      </c>
      <c r="M113">
        <v>164.68</v>
      </c>
      <c r="N113" s="2">
        <f>IF(ISNUMBER(M113),SUMIFS(M$1:$M113,A$1:$A113,A113,F$1:$F113,F113,D$1:$D113,D113),"")</f>
        <v>1171.25</v>
      </c>
      <c r="X113">
        <v>19.214260101318359</v>
      </c>
      <c r="Y113">
        <v>13.386898040771484</v>
      </c>
      <c r="Z113">
        <v>79.699882507324219</v>
      </c>
      <c r="AA113">
        <v>22.782679557800293</v>
      </c>
      <c r="AB113">
        <v>89.930759429931641</v>
      </c>
      <c r="AC113">
        <v>29.524659156799316</v>
      </c>
      <c r="AD113" s="2">
        <f t="shared" si="5"/>
        <v>4.7199999999999999E-2</v>
      </c>
      <c r="AE113">
        <v>4.7199999999999999E-2</v>
      </c>
      <c r="AG113">
        <v>12.751981201171875</v>
      </c>
      <c r="AM113" s="2">
        <f t="shared" si="6"/>
        <v>7.7729999999999997</v>
      </c>
      <c r="AN113" s="2">
        <f>IF(ISNUMBER(AM113),SUMIFS($AM$1:AM113,$A$1:A113,A113,$F$1:F113,F113,$D$1:D113,D113),"")</f>
        <v>49.173999999999992</v>
      </c>
      <c r="AO113">
        <f t="shared" si="7"/>
        <v>14</v>
      </c>
    </row>
    <row r="114" spans="1:41" x14ac:dyDescent="0.25">
      <c r="A114" s="4" t="s">
        <v>29</v>
      </c>
      <c r="B114" t="s">
        <v>44</v>
      </c>
      <c r="C114" s="3">
        <v>42073</v>
      </c>
      <c r="D114">
        <v>3</v>
      </c>
      <c r="E114">
        <v>350</v>
      </c>
      <c r="F114" s="2" t="s">
        <v>82</v>
      </c>
      <c r="G114" s="2" t="s">
        <v>24</v>
      </c>
      <c r="H114">
        <v>1.5</v>
      </c>
      <c r="I114" s="2" t="s">
        <v>22</v>
      </c>
      <c r="J114" s="20" t="str">
        <f t="shared" si="4"/>
        <v/>
      </c>
      <c r="L114">
        <v>136.49</v>
      </c>
      <c r="M114">
        <v>136.49</v>
      </c>
      <c r="N114" s="2">
        <f>IF(ISNUMBER(M114),SUMIFS(M$1:$M114,A$1:$A114,A114,F$1:$F114,F114,D$1:$D114,D114),"")</f>
        <v>1074.82</v>
      </c>
      <c r="X114">
        <v>19.559572219848633</v>
      </c>
      <c r="Y114">
        <v>11.869309425354004</v>
      </c>
      <c r="Z114">
        <v>77.445541381835938</v>
      </c>
      <c r="AA114">
        <v>25.868335723876953</v>
      </c>
      <c r="AB114">
        <v>90.249233245849609</v>
      </c>
      <c r="AC114">
        <v>29.316885948181152</v>
      </c>
      <c r="AD114" s="2">
        <f t="shared" si="5"/>
        <v>4.6899999999999997E-2</v>
      </c>
      <c r="AE114">
        <v>4.6899999999999997E-2</v>
      </c>
      <c r="AG114">
        <v>12.39128662109375</v>
      </c>
      <c r="AM114" s="2">
        <f t="shared" si="6"/>
        <v>6.4009999999999998</v>
      </c>
      <c r="AN114" s="2">
        <f>IF(ISNUMBER(AM114),SUMIFS($AM$1:AM114,$A$1:A114,A114,$F$1:F114,F114,$D$1:D114,D114),"")</f>
        <v>47.763999999999996</v>
      </c>
      <c r="AO114">
        <f t="shared" si="7"/>
        <v>14</v>
      </c>
    </row>
    <row r="115" spans="1:41" x14ac:dyDescent="0.25">
      <c r="A115" s="4" t="s">
        <v>26</v>
      </c>
      <c r="B115" t="s">
        <v>44</v>
      </c>
      <c r="C115" s="3">
        <v>42073</v>
      </c>
      <c r="D115">
        <v>3</v>
      </c>
      <c r="E115">
        <v>500</v>
      </c>
      <c r="F115" s="2" t="s">
        <v>82</v>
      </c>
      <c r="G115" s="2" t="s">
        <v>24</v>
      </c>
      <c r="H115">
        <v>1.5</v>
      </c>
      <c r="I115" s="2" t="s">
        <v>22</v>
      </c>
      <c r="J115" s="20" t="str">
        <f t="shared" si="4"/>
        <v/>
      </c>
      <c r="L115">
        <v>127.04</v>
      </c>
      <c r="M115">
        <v>127.04</v>
      </c>
      <c r="N115" s="2">
        <f>IF(ISNUMBER(M115),SUMIFS(M$1:$M115,A$1:$A115,A115,F$1:$F115,F115,D$1:$D115,D115),"")</f>
        <v>839.93</v>
      </c>
      <c r="X115">
        <v>18.983290672302246</v>
      </c>
      <c r="Y115">
        <v>12.467727661132813</v>
      </c>
      <c r="Z115">
        <v>79.252449035644531</v>
      </c>
      <c r="AA115">
        <v>24.520587921142578</v>
      </c>
      <c r="AB115">
        <v>90.044185638427734</v>
      </c>
      <c r="AC115">
        <v>30.304547309875488</v>
      </c>
      <c r="AD115" s="2">
        <f t="shared" si="5"/>
        <v>4.8500000000000001E-2</v>
      </c>
      <c r="AE115">
        <v>4.8500000000000001E-2</v>
      </c>
      <c r="AG115">
        <v>12.680391845703125</v>
      </c>
      <c r="AM115" s="2">
        <f t="shared" si="6"/>
        <v>6.1609999999999996</v>
      </c>
      <c r="AN115" s="2">
        <f>IF(ISNUMBER(AM115),SUMIFS($AM$1:AM115,$A$1:A115,A115,$F$1:F115,F115,$D$1:D115,D115),"")</f>
        <v>35.299999999999997</v>
      </c>
      <c r="AO115">
        <f t="shared" si="7"/>
        <v>14</v>
      </c>
    </row>
    <row r="116" spans="1:41" x14ac:dyDescent="0.25">
      <c r="A116" s="4" t="s">
        <v>27</v>
      </c>
      <c r="B116" t="s">
        <v>44</v>
      </c>
      <c r="C116" s="3">
        <v>42073</v>
      </c>
      <c r="D116">
        <v>4</v>
      </c>
      <c r="E116">
        <v>0</v>
      </c>
      <c r="F116" s="2" t="s">
        <v>82</v>
      </c>
      <c r="G116" s="2" t="s">
        <v>24</v>
      </c>
      <c r="H116">
        <v>1.5</v>
      </c>
      <c r="I116" s="2" t="s">
        <v>22</v>
      </c>
      <c r="J116" s="20" t="str">
        <f t="shared" si="4"/>
        <v/>
      </c>
      <c r="L116">
        <v>124.66</v>
      </c>
      <c r="M116">
        <v>124.66</v>
      </c>
      <c r="N116" s="2">
        <f>IF(ISNUMBER(M116),SUMIFS(M$1:$M116,A$1:$A116,A116,F$1:$F116,F116,D$1:$D116,D116),"")</f>
        <v>697.07999999999993</v>
      </c>
      <c r="X116">
        <v>19.466389656066895</v>
      </c>
      <c r="Y116">
        <v>9.5555906295776367</v>
      </c>
      <c r="Z116">
        <v>78.227455139160156</v>
      </c>
      <c r="AA116">
        <v>26.185708999633789</v>
      </c>
      <c r="AB116">
        <v>90.554843902587891</v>
      </c>
      <c r="AC116">
        <v>31.973532676696777</v>
      </c>
      <c r="AD116" s="2">
        <f t="shared" si="5"/>
        <v>5.1200000000000002E-2</v>
      </c>
      <c r="AE116">
        <v>5.1200000000000002E-2</v>
      </c>
      <c r="AG116">
        <v>12.516392822265626</v>
      </c>
      <c r="AM116" s="2">
        <f t="shared" si="6"/>
        <v>6.383</v>
      </c>
      <c r="AN116" s="2">
        <f>IF(ISNUMBER(AM116),SUMIFS($AM$1:AM116,$A$1:A116,A116,$F$1:F116,F116,$D$1:D116,D116),"")</f>
        <v>26.849</v>
      </c>
      <c r="AO116">
        <f t="shared" si="7"/>
        <v>14</v>
      </c>
    </row>
    <row r="117" spans="1:41" x14ac:dyDescent="0.25">
      <c r="A117" s="4" t="s">
        <v>30</v>
      </c>
      <c r="B117" t="s">
        <v>44</v>
      </c>
      <c r="C117" s="3">
        <v>42073</v>
      </c>
      <c r="D117">
        <v>4</v>
      </c>
      <c r="E117">
        <v>50</v>
      </c>
      <c r="F117" s="2" t="s">
        <v>82</v>
      </c>
      <c r="G117" s="2" t="s">
        <v>24</v>
      </c>
      <c r="H117">
        <v>1.5</v>
      </c>
      <c r="I117" s="2" t="s">
        <v>22</v>
      </c>
      <c r="J117" s="20" t="str">
        <f t="shared" si="4"/>
        <v/>
      </c>
      <c r="L117">
        <v>133.88999999999999</v>
      </c>
      <c r="M117">
        <v>133.88999999999999</v>
      </c>
      <c r="N117" s="2">
        <f>IF(ISNUMBER(M117),SUMIFS(M$1:$M117,A$1:$A117,A117,F$1:$F117,F117,D$1:$D117,D117),"")</f>
        <v>672.88</v>
      </c>
      <c r="X117">
        <v>21.269810676574707</v>
      </c>
      <c r="Y117">
        <v>10.32053279876709</v>
      </c>
      <c r="Z117">
        <v>75.481121063232422</v>
      </c>
      <c r="AA117">
        <v>28.506162643432617</v>
      </c>
      <c r="AB117">
        <v>89.677715301513672</v>
      </c>
      <c r="AC117">
        <v>28.020689964294434</v>
      </c>
      <c r="AD117" s="2">
        <f t="shared" si="5"/>
        <v>4.48E-2</v>
      </c>
      <c r="AE117">
        <v>4.48E-2</v>
      </c>
      <c r="AG117">
        <v>12.076979370117188</v>
      </c>
      <c r="AM117" s="2">
        <f t="shared" si="6"/>
        <v>5.9980000000000002</v>
      </c>
      <c r="AN117" s="2">
        <f>IF(ISNUMBER(AM117),SUMIFS($AM$1:AM117,$A$1:A117,A117,$F$1:F117,F117,$D$1:D117,D117),"")</f>
        <v>24.577999999999999</v>
      </c>
      <c r="AO117">
        <f t="shared" si="7"/>
        <v>14</v>
      </c>
    </row>
    <row r="118" spans="1:41" x14ac:dyDescent="0.25">
      <c r="A118" s="4" t="s">
        <v>28</v>
      </c>
      <c r="B118" t="s">
        <v>44</v>
      </c>
      <c r="C118" s="3">
        <v>42073</v>
      </c>
      <c r="D118">
        <v>4</v>
      </c>
      <c r="E118">
        <v>100</v>
      </c>
      <c r="F118" s="2" t="s">
        <v>82</v>
      </c>
      <c r="G118" s="2" t="s">
        <v>24</v>
      </c>
      <c r="H118">
        <v>1.5</v>
      </c>
      <c r="I118" s="2" t="s">
        <v>22</v>
      </c>
      <c r="J118" s="20" t="str">
        <f t="shared" si="4"/>
        <v/>
      </c>
      <c r="L118">
        <v>109.37</v>
      </c>
      <c r="M118">
        <v>109.37</v>
      </c>
      <c r="N118" s="2">
        <f>IF(ISNUMBER(M118),SUMIFS(M$1:$M118,A$1:$A118,A118,F$1:$F118,F118,D$1:$D118,D118),"")</f>
        <v>926.88</v>
      </c>
      <c r="X118">
        <v>20.139472961425781</v>
      </c>
      <c r="Y118">
        <v>11.10361909866333</v>
      </c>
      <c r="Z118">
        <v>77.153919219970703</v>
      </c>
      <c r="AA118">
        <v>26.087734222412109</v>
      </c>
      <c r="AB118">
        <v>90.1480712890625</v>
      </c>
      <c r="AC118">
        <v>29.2657470703125</v>
      </c>
      <c r="AD118" s="2">
        <f t="shared" si="5"/>
        <v>4.6800000000000001E-2</v>
      </c>
      <c r="AE118">
        <v>4.6800000000000001E-2</v>
      </c>
      <c r="AG118">
        <v>12.344627075195312</v>
      </c>
      <c r="AM118" s="2">
        <f t="shared" si="6"/>
        <v>5.1189999999999998</v>
      </c>
      <c r="AN118" s="2">
        <f>IF(ISNUMBER(AM118),SUMIFS($AM$1:AM118,$A$1:A118,A118,$F$1:F118,F118,$D$1:D118,D118),"")</f>
        <v>35.917999999999999</v>
      </c>
      <c r="AO118">
        <f t="shared" si="7"/>
        <v>14</v>
      </c>
    </row>
    <row r="119" spans="1:41" x14ac:dyDescent="0.25">
      <c r="A119" s="4" t="s">
        <v>25</v>
      </c>
      <c r="B119" t="s">
        <v>44</v>
      </c>
      <c r="C119" s="3">
        <v>42073</v>
      </c>
      <c r="D119">
        <v>4</v>
      </c>
      <c r="E119">
        <v>200</v>
      </c>
      <c r="F119" s="2" t="s">
        <v>82</v>
      </c>
      <c r="G119" s="2" t="s">
        <v>24</v>
      </c>
      <c r="H119">
        <v>1.5</v>
      </c>
      <c r="I119" s="2" t="s">
        <v>22</v>
      </c>
      <c r="J119" s="20" t="str">
        <f t="shared" si="4"/>
        <v/>
      </c>
      <c r="L119">
        <v>129.51</v>
      </c>
      <c r="M119">
        <v>129.51</v>
      </c>
      <c r="N119" s="2">
        <f>IF(ISNUMBER(M119),SUMIFS(M$1:$M119,A$1:$A119,A119,F$1:$F119,F119,D$1:$D119,D119),"")</f>
        <v>1098.3399999999999</v>
      </c>
      <c r="X119">
        <v>20.232020378112793</v>
      </c>
      <c r="Y119">
        <v>10.865395069122314</v>
      </c>
      <c r="Z119">
        <v>77.202007293701172</v>
      </c>
      <c r="AA119">
        <v>25.121746063232422</v>
      </c>
      <c r="AB119">
        <v>89.385482788085938</v>
      </c>
      <c r="AC119">
        <v>28.239559173583984</v>
      </c>
      <c r="AD119" s="2">
        <f t="shared" si="5"/>
        <v>4.5199999999999997E-2</v>
      </c>
      <c r="AE119">
        <v>4.5199999999999997E-2</v>
      </c>
      <c r="AG119">
        <v>12.352321166992187</v>
      </c>
      <c r="AM119" s="2">
        <f t="shared" si="6"/>
        <v>5.8540000000000001</v>
      </c>
      <c r="AN119" s="2">
        <f>IF(ISNUMBER(AM119),SUMIFS($AM$1:AM119,$A$1:A119,A119,$F$1:F119,F119,$D$1:D119,D119),"")</f>
        <v>44.088999999999999</v>
      </c>
      <c r="AO119">
        <f t="shared" si="7"/>
        <v>14</v>
      </c>
    </row>
    <row r="120" spans="1:41" x14ac:dyDescent="0.25">
      <c r="A120" s="4" t="s">
        <v>29</v>
      </c>
      <c r="B120" t="s">
        <v>44</v>
      </c>
      <c r="C120" s="3">
        <v>42073</v>
      </c>
      <c r="D120">
        <v>4</v>
      </c>
      <c r="E120">
        <v>350</v>
      </c>
      <c r="F120" s="2" t="s">
        <v>82</v>
      </c>
      <c r="G120" s="2" t="s">
        <v>24</v>
      </c>
      <c r="H120">
        <v>1.5</v>
      </c>
      <c r="I120" s="2" t="s">
        <v>22</v>
      </c>
      <c r="J120" s="20" t="str">
        <f t="shared" si="4"/>
        <v/>
      </c>
      <c r="L120">
        <v>139.9</v>
      </c>
      <c r="M120">
        <v>139.9</v>
      </c>
      <c r="N120" s="2">
        <f>IF(ISNUMBER(M120),SUMIFS(M$1:$M120,A$1:$A120,A120,F$1:$F120,F120,D$1:$D120,D120),"")</f>
        <v>898.1</v>
      </c>
      <c r="X120">
        <v>21.068894386291504</v>
      </c>
      <c r="Y120">
        <v>10.868259429931641</v>
      </c>
      <c r="Z120">
        <v>76.484409332275391</v>
      </c>
      <c r="AA120">
        <v>27.50562858581543</v>
      </c>
      <c r="AB120">
        <v>90.004425048828125</v>
      </c>
      <c r="AC120">
        <v>28.351794242858887</v>
      </c>
      <c r="AD120" s="2">
        <f t="shared" si="5"/>
        <v>4.5400000000000003E-2</v>
      </c>
      <c r="AE120">
        <v>4.5400000000000003E-2</v>
      </c>
      <c r="AG120">
        <v>12.237505493164063</v>
      </c>
      <c r="AM120" s="2">
        <f t="shared" si="6"/>
        <v>6.351</v>
      </c>
      <c r="AN120" s="2">
        <f>IF(ISNUMBER(AM120),SUMIFS($AM$1:AM120,$A$1:A120,A120,$F$1:F120,F120,$D$1:D120,D120),"")</f>
        <v>34.308999999999997</v>
      </c>
      <c r="AO120">
        <f t="shared" si="7"/>
        <v>14</v>
      </c>
    </row>
    <row r="121" spans="1:41" x14ac:dyDescent="0.25">
      <c r="A121" s="4" t="s">
        <v>26</v>
      </c>
      <c r="B121" t="s">
        <v>44</v>
      </c>
      <c r="C121" s="3">
        <v>42073</v>
      </c>
      <c r="D121">
        <v>4</v>
      </c>
      <c r="E121">
        <v>500</v>
      </c>
      <c r="F121" s="2" t="s">
        <v>82</v>
      </c>
      <c r="G121" s="2" t="s">
        <v>24</v>
      </c>
      <c r="H121">
        <v>1.5</v>
      </c>
      <c r="I121" s="2" t="s">
        <v>22</v>
      </c>
      <c r="J121" s="20" t="str">
        <f t="shared" si="4"/>
        <v/>
      </c>
      <c r="L121">
        <v>97.22</v>
      </c>
      <c r="M121">
        <v>97.22</v>
      </c>
      <c r="N121" s="2">
        <f>IF(ISNUMBER(M121),SUMIFS(M$1:$M121,A$1:$A121,A121,F$1:$F121,F121,D$1:$D121,D121),"")</f>
        <v>1014.11</v>
      </c>
      <c r="X121">
        <v>20.161550521850586</v>
      </c>
      <c r="Y121">
        <v>10.350017547607422</v>
      </c>
      <c r="Z121">
        <v>76.825428009033203</v>
      </c>
      <c r="AA121">
        <v>26.595083236694336</v>
      </c>
      <c r="AB121">
        <v>91.079933166503906</v>
      </c>
      <c r="AC121">
        <v>29.191559791564941</v>
      </c>
      <c r="AD121" s="2">
        <f t="shared" si="5"/>
        <v>4.6699999999999998E-2</v>
      </c>
      <c r="AE121">
        <v>4.6699999999999998E-2</v>
      </c>
      <c r="AG121">
        <v>12.292068481445313</v>
      </c>
      <c r="AM121" s="2">
        <f t="shared" si="6"/>
        <v>4.54</v>
      </c>
      <c r="AN121" s="2">
        <f>IF(ISNUMBER(AM121),SUMIFS($AM$1:AM121,$A$1:A121,A121,$F$1:F121,F121,$D$1:D121,D121),"")</f>
        <v>41.728999999999999</v>
      </c>
      <c r="AO121">
        <f t="shared" si="7"/>
        <v>14</v>
      </c>
    </row>
    <row r="122" spans="1:41" x14ac:dyDescent="0.25">
      <c r="A122" s="4" t="s">
        <v>27</v>
      </c>
      <c r="B122" t="s">
        <v>44</v>
      </c>
      <c r="C122" s="3">
        <v>42080</v>
      </c>
      <c r="D122">
        <v>1</v>
      </c>
      <c r="E122">
        <v>0</v>
      </c>
      <c r="F122" s="2" t="s">
        <v>82</v>
      </c>
      <c r="G122" s="2" t="s">
        <v>24</v>
      </c>
      <c r="I122" s="2" t="s">
        <v>38</v>
      </c>
      <c r="J122" s="20">
        <f t="shared" si="4"/>
        <v>498</v>
      </c>
      <c r="K122">
        <v>49.8</v>
      </c>
      <c r="N122" s="2" t="str">
        <f>IF(ISNUMBER(M122),SUMIFS(M$1:$M122,A$1:$A122,A122,F$1:$F122,F122,D$1:$D122,D122),"")</f>
        <v/>
      </c>
      <c r="X122">
        <v>19.62852668762207</v>
      </c>
      <c r="Y122">
        <v>2.1829564571380615</v>
      </c>
      <c r="Z122">
        <v>76.069236755371094</v>
      </c>
      <c r="AA122">
        <v>29.554584503173828</v>
      </c>
      <c r="AB122">
        <v>89.595165252685547</v>
      </c>
      <c r="AC122">
        <v>30.852487564086914</v>
      </c>
      <c r="AD122" s="2">
        <f t="shared" si="5"/>
        <v>4.9399999999999999E-2</v>
      </c>
      <c r="AE122">
        <v>4.9399999999999999E-2</v>
      </c>
      <c r="AG122">
        <v>12.171077880859375</v>
      </c>
      <c r="AM122" s="2" t="str">
        <f t="shared" si="6"/>
        <v/>
      </c>
      <c r="AN122" s="2" t="str">
        <f>IF(ISNUMBER(AM122),SUMIFS($AM$1:AM122,$A$1:A122,A122,$F$1:F122,F122,$D$1:D122,D122),"")</f>
        <v/>
      </c>
      <c r="AO122">
        <f t="shared" si="7"/>
        <v>10</v>
      </c>
    </row>
    <row r="123" spans="1:41" x14ac:dyDescent="0.25">
      <c r="A123" s="4" t="s">
        <v>30</v>
      </c>
      <c r="B123" t="s">
        <v>44</v>
      </c>
      <c r="C123" s="3">
        <v>42080</v>
      </c>
      <c r="D123">
        <v>1</v>
      </c>
      <c r="E123">
        <v>50</v>
      </c>
      <c r="F123" s="2" t="s">
        <v>82</v>
      </c>
      <c r="G123" s="2" t="s">
        <v>24</v>
      </c>
      <c r="I123" s="2" t="s">
        <v>38</v>
      </c>
      <c r="J123" s="20">
        <f t="shared" si="4"/>
        <v>473.75</v>
      </c>
      <c r="K123">
        <v>47.375</v>
      </c>
      <c r="N123" s="2" t="str">
        <f>IF(ISNUMBER(M123),SUMIFS(M$1:$M123,A$1:$A123,A123,F$1:$F123,F123,D$1:$D123,D123),"")</f>
        <v/>
      </c>
      <c r="X123">
        <v>16.900265693664551</v>
      </c>
      <c r="Y123">
        <v>10.451204776763916</v>
      </c>
      <c r="Z123">
        <v>81.152626037597656</v>
      </c>
      <c r="AA123">
        <v>21.495841979980469</v>
      </c>
      <c r="AB123">
        <v>89.883468627929688</v>
      </c>
      <c r="AC123">
        <v>33.39552116394043</v>
      </c>
      <c r="AD123" s="2">
        <f t="shared" si="5"/>
        <v>5.3400000000000003E-2</v>
      </c>
      <c r="AE123">
        <v>5.3400000000000003E-2</v>
      </c>
      <c r="AG123">
        <v>12.984420166015624</v>
      </c>
      <c r="AM123" s="2" t="str">
        <f t="shared" si="6"/>
        <v/>
      </c>
      <c r="AN123" s="2" t="str">
        <f>IF(ISNUMBER(AM123),SUMIFS($AM$1:AM123,$A$1:A123,A123,$F$1:F123,F123,$D$1:D123,D123),"")</f>
        <v/>
      </c>
      <c r="AO123">
        <f t="shared" si="7"/>
        <v>10</v>
      </c>
    </row>
    <row r="124" spans="1:41" x14ac:dyDescent="0.25">
      <c r="A124" s="4" t="s">
        <v>28</v>
      </c>
      <c r="B124" t="s">
        <v>44</v>
      </c>
      <c r="C124" s="3">
        <v>42080</v>
      </c>
      <c r="D124">
        <v>1</v>
      </c>
      <c r="E124">
        <v>100</v>
      </c>
      <c r="F124" s="2" t="s">
        <v>82</v>
      </c>
      <c r="G124" s="2" t="s">
        <v>24</v>
      </c>
      <c r="I124" s="2" t="s">
        <v>38</v>
      </c>
      <c r="J124" s="20">
        <f t="shared" si="4"/>
        <v>467.25</v>
      </c>
      <c r="K124">
        <v>46.725000000000001</v>
      </c>
      <c r="N124" s="2" t="str">
        <f>IF(ISNUMBER(M124),SUMIFS(M$1:$M124,A$1:$A124,A124,F$1:$F124,F124,D$1:$D124,D124),"")</f>
        <v/>
      </c>
      <c r="X124">
        <v>17.756351470947266</v>
      </c>
      <c r="Y124">
        <v>7.2514450550079346</v>
      </c>
      <c r="Z124">
        <v>81.382877349853516</v>
      </c>
      <c r="AA124">
        <v>26.071842193603516</v>
      </c>
      <c r="AB124">
        <v>90.595481872558594</v>
      </c>
      <c r="AC124">
        <v>32.401824951171875</v>
      </c>
      <c r="AD124" s="2">
        <f t="shared" si="5"/>
        <v>5.1799999999999999E-2</v>
      </c>
      <c r="AE124">
        <v>5.1799999999999999E-2</v>
      </c>
      <c r="AG124">
        <v>13.021260375976563</v>
      </c>
      <c r="AM124" s="2" t="str">
        <f t="shared" si="6"/>
        <v/>
      </c>
      <c r="AN124" s="2" t="str">
        <f>IF(ISNUMBER(AM124),SUMIFS($AM$1:AM124,$A$1:A124,A124,$F$1:F124,F124,$D$1:D124,D124),"")</f>
        <v/>
      </c>
      <c r="AO124">
        <f t="shared" si="7"/>
        <v>10</v>
      </c>
    </row>
    <row r="125" spans="1:41" x14ac:dyDescent="0.25">
      <c r="A125" s="4" t="s">
        <v>25</v>
      </c>
      <c r="B125" t="s">
        <v>44</v>
      </c>
      <c r="C125" s="3">
        <v>42080</v>
      </c>
      <c r="D125">
        <v>1</v>
      </c>
      <c r="E125">
        <v>200</v>
      </c>
      <c r="F125" s="2" t="s">
        <v>82</v>
      </c>
      <c r="G125" s="2" t="s">
        <v>24</v>
      </c>
      <c r="I125" s="2" t="s">
        <v>38</v>
      </c>
      <c r="J125" s="20">
        <f t="shared" si="4"/>
        <v>528</v>
      </c>
      <c r="K125">
        <v>52.8</v>
      </c>
      <c r="N125" s="2" t="str">
        <f>IF(ISNUMBER(M125),SUMIFS(M$1:$M125,A$1:$A125,A125,F$1:$F125,F125,D$1:$D125,D125),"")</f>
        <v/>
      </c>
      <c r="X125">
        <v>16.86367130279541</v>
      </c>
      <c r="Y125">
        <v>10.491496086120605</v>
      </c>
      <c r="Z125">
        <v>81.931278228759766</v>
      </c>
      <c r="AA125">
        <v>23.998361587524414</v>
      </c>
      <c r="AB125">
        <v>90.496269226074219</v>
      </c>
      <c r="AC125">
        <v>33.408248901367188</v>
      </c>
      <c r="AD125" s="2">
        <f t="shared" si="5"/>
        <v>5.3499999999999999E-2</v>
      </c>
      <c r="AE125">
        <v>5.3499999999999999E-2</v>
      </c>
      <c r="AG125">
        <v>13.109004516601562</v>
      </c>
      <c r="AM125" s="2" t="str">
        <f t="shared" si="6"/>
        <v/>
      </c>
      <c r="AN125" s="2" t="str">
        <f>IF(ISNUMBER(AM125),SUMIFS($AM$1:AM125,$A$1:A125,A125,$F$1:F125,F125,$D$1:D125,D125),"")</f>
        <v/>
      </c>
      <c r="AO125">
        <f t="shared" si="7"/>
        <v>10</v>
      </c>
    </row>
    <row r="126" spans="1:41" x14ac:dyDescent="0.25">
      <c r="A126" s="4" t="s">
        <v>29</v>
      </c>
      <c r="B126" t="s">
        <v>44</v>
      </c>
      <c r="C126" s="3">
        <v>42080</v>
      </c>
      <c r="D126">
        <v>1</v>
      </c>
      <c r="E126">
        <v>350</v>
      </c>
      <c r="F126" s="2" t="s">
        <v>82</v>
      </c>
      <c r="G126" s="2" t="s">
        <v>24</v>
      </c>
      <c r="I126" s="2" t="s">
        <v>38</v>
      </c>
      <c r="J126" s="20">
        <f t="shared" si="4"/>
        <v>508.25</v>
      </c>
      <c r="K126">
        <v>50.825000000000003</v>
      </c>
      <c r="N126" s="2" t="str">
        <f>IF(ISNUMBER(M126),SUMIFS(M$1:$M126,A$1:$A126,A126,F$1:$F126,F126,D$1:$D126,D126),"")</f>
        <v/>
      </c>
      <c r="X126">
        <v>16.863572120666504</v>
      </c>
      <c r="Y126">
        <v>10.855156898498535</v>
      </c>
      <c r="Z126">
        <v>80.612159729003906</v>
      </c>
      <c r="AA126">
        <v>21.708483695983887</v>
      </c>
      <c r="AB126">
        <v>89.934898376464844</v>
      </c>
      <c r="AC126">
        <v>33.825101852416992</v>
      </c>
      <c r="AD126" s="2">
        <f t="shared" si="5"/>
        <v>5.4100000000000002E-2</v>
      </c>
      <c r="AE126">
        <v>5.4100000000000002E-2</v>
      </c>
      <c r="AG126">
        <v>12.897945556640625</v>
      </c>
      <c r="AM126" s="2" t="str">
        <f t="shared" si="6"/>
        <v/>
      </c>
      <c r="AN126" s="2" t="str">
        <f>IF(ISNUMBER(AM126),SUMIFS($AM$1:AM126,$A$1:A126,A126,$F$1:F126,F126,$D$1:D126,D126),"")</f>
        <v/>
      </c>
      <c r="AO126">
        <f t="shared" si="7"/>
        <v>10</v>
      </c>
    </row>
    <row r="127" spans="1:41" x14ac:dyDescent="0.25">
      <c r="A127" s="4" t="s">
        <v>26</v>
      </c>
      <c r="B127" t="s">
        <v>44</v>
      </c>
      <c r="C127" s="3">
        <v>42080</v>
      </c>
      <c r="D127">
        <v>1</v>
      </c>
      <c r="E127">
        <v>500</v>
      </c>
      <c r="F127" s="2" t="s">
        <v>82</v>
      </c>
      <c r="G127" s="2" t="s">
        <v>24</v>
      </c>
      <c r="I127" s="2" t="s">
        <v>38</v>
      </c>
      <c r="J127" s="20">
        <f t="shared" si="4"/>
        <v>469</v>
      </c>
      <c r="K127">
        <v>46.9</v>
      </c>
      <c r="N127" s="2" t="str">
        <f>IF(ISNUMBER(M127),SUMIFS(M$1:$M127,A$1:$A127,A127,F$1:$F127,F127,D$1:$D127,D127),"")</f>
        <v/>
      </c>
      <c r="X127">
        <v>15.356925964355469</v>
      </c>
      <c r="Y127">
        <v>11.899848937988281</v>
      </c>
      <c r="Z127">
        <v>78.154067993164063</v>
      </c>
      <c r="AA127">
        <v>22.534361839294434</v>
      </c>
      <c r="AB127">
        <v>87.963779449462891</v>
      </c>
      <c r="AC127">
        <v>33.588228225708008</v>
      </c>
      <c r="AD127" s="2">
        <f t="shared" si="5"/>
        <v>5.3699999999999998E-2</v>
      </c>
      <c r="AE127">
        <v>5.3699999999999998E-2</v>
      </c>
      <c r="AG127">
        <v>12.504650878906251</v>
      </c>
      <c r="AM127" s="2" t="str">
        <f t="shared" si="6"/>
        <v/>
      </c>
      <c r="AN127" s="2" t="str">
        <f>IF(ISNUMBER(AM127),SUMIFS($AM$1:AM127,$A$1:A127,A127,$F$1:F127,F127,$D$1:D127,D127),"")</f>
        <v/>
      </c>
      <c r="AO127">
        <f t="shared" si="7"/>
        <v>10</v>
      </c>
    </row>
    <row r="128" spans="1:41" x14ac:dyDescent="0.25">
      <c r="A128" s="4" t="s">
        <v>27</v>
      </c>
      <c r="B128" t="s">
        <v>44</v>
      </c>
      <c r="C128" s="3">
        <v>42080</v>
      </c>
      <c r="D128">
        <v>2</v>
      </c>
      <c r="E128">
        <v>0</v>
      </c>
      <c r="F128" s="2" t="s">
        <v>82</v>
      </c>
      <c r="G128" s="2" t="s">
        <v>24</v>
      </c>
      <c r="I128" s="2" t="s">
        <v>38</v>
      </c>
      <c r="J128" s="20">
        <f t="shared" si="4"/>
        <v>530</v>
      </c>
      <c r="K128">
        <v>53</v>
      </c>
      <c r="N128" s="2" t="str">
        <f>IF(ISNUMBER(M128),SUMIFS(M$1:$M128,A$1:$A128,A128,F$1:$F128,F128,D$1:$D128,D128),"")</f>
        <v/>
      </c>
      <c r="X128">
        <v>18.425396919250488</v>
      </c>
      <c r="Y128">
        <v>13.514010429382324</v>
      </c>
      <c r="Z128">
        <v>78.733158111572266</v>
      </c>
      <c r="AA128">
        <v>23.4534912109375</v>
      </c>
      <c r="AB128">
        <v>89.815505981445313</v>
      </c>
      <c r="AC128">
        <v>28.138531684875488</v>
      </c>
      <c r="AD128" s="2">
        <f t="shared" si="5"/>
        <v>4.4999999999999998E-2</v>
      </c>
      <c r="AE128">
        <v>4.4999999999999998E-2</v>
      </c>
      <c r="AG128">
        <v>12.597305297851562</v>
      </c>
      <c r="AM128" s="2" t="str">
        <f t="shared" si="6"/>
        <v/>
      </c>
      <c r="AN128" s="2" t="str">
        <f>IF(ISNUMBER(AM128),SUMIFS($AM$1:AM128,$A$1:A128,A128,$F$1:F128,F128,$D$1:D128,D128),"")</f>
        <v/>
      </c>
      <c r="AO128">
        <f t="shared" si="7"/>
        <v>10</v>
      </c>
    </row>
    <row r="129" spans="1:41" x14ac:dyDescent="0.25">
      <c r="A129" s="4" t="s">
        <v>30</v>
      </c>
      <c r="B129" t="s">
        <v>44</v>
      </c>
      <c r="C129" s="3">
        <v>42080</v>
      </c>
      <c r="D129">
        <v>2</v>
      </c>
      <c r="E129">
        <v>50</v>
      </c>
      <c r="F129" s="2" t="s">
        <v>82</v>
      </c>
      <c r="G129" s="2" t="s">
        <v>24</v>
      </c>
      <c r="I129" s="2" t="s">
        <v>38</v>
      </c>
      <c r="J129" s="20">
        <f t="shared" si="4"/>
        <v>563.25</v>
      </c>
      <c r="K129">
        <v>56.325000000000003</v>
      </c>
      <c r="N129" s="2" t="str">
        <f>IF(ISNUMBER(M129),SUMIFS(M$1:$M129,A$1:$A129,A129,F$1:$F129,F129,D$1:$D129,D129),"")</f>
        <v/>
      </c>
      <c r="X129">
        <v>20.649205207824707</v>
      </c>
      <c r="Y129">
        <v>12.308623790740967</v>
      </c>
      <c r="Z129">
        <v>76.193302154541016</v>
      </c>
      <c r="AA129">
        <v>26.735147476196289</v>
      </c>
      <c r="AB129">
        <v>89.126754760742188</v>
      </c>
      <c r="AC129">
        <v>26.652924537658691</v>
      </c>
      <c r="AD129" s="2">
        <f t="shared" si="5"/>
        <v>4.2599999999999999E-2</v>
      </c>
      <c r="AE129">
        <v>4.2599999999999999E-2</v>
      </c>
      <c r="AG129">
        <v>12.190928344726563</v>
      </c>
      <c r="AM129" s="2" t="str">
        <f t="shared" si="6"/>
        <v/>
      </c>
      <c r="AN129" s="2" t="str">
        <f>IF(ISNUMBER(AM129),SUMIFS($AM$1:AM129,$A$1:A129,A129,$F$1:F129,F129,$D$1:D129,D129),"")</f>
        <v/>
      </c>
      <c r="AO129">
        <f t="shared" si="7"/>
        <v>10</v>
      </c>
    </row>
    <row r="130" spans="1:41" x14ac:dyDescent="0.25">
      <c r="A130" s="4" t="s">
        <v>28</v>
      </c>
      <c r="B130" t="s">
        <v>44</v>
      </c>
      <c r="C130" s="3">
        <v>42080</v>
      </c>
      <c r="D130">
        <v>2</v>
      </c>
      <c r="E130">
        <v>100</v>
      </c>
      <c r="F130" s="2" t="s">
        <v>82</v>
      </c>
      <c r="G130" s="2" t="s">
        <v>24</v>
      </c>
      <c r="I130" s="2" t="s">
        <v>38</v>
      </c>
      <c r="J130" s="20">
        <f t="shared" ref="J130:J193" si="8">IF(ISNUMBER(K130),K130*10,"")</f>
        <v>594.25</v>
      </c>
      <c r="K130">
        <v>59.424999999999997</v>
      </c>
      <c r="N130" s="2" t="str">
        <f>IF(ISNUMBER(M130),SUMIFS(M$1:$M130,A$1:$A130,A130,F$1:$F130,F130,D$1:$D130,D130),"")</f>
        <v/>
      </c>
      <c r="X130">
        <v>18.900747299194336</v>
      </c>
      <c r="Y130">
        <v>14.423877716064453</v>
      </c>
      <c r="Z130">
        <v>78.898094177246094</v>
      </c>
      <c r="AA130">
        <v>23.98114013671875</v>
      </c>
      <c r="AB130">
        <v>89.9847412109375</v>
      </c>
      <c r="AC130">
        <v>28.049004554748535</v>
      </c>
      <c r="AD130" s="2">
        <f t="shared" ref="AD130:AD193" si="9">IF(ISNUMBER(AE130),AE130,"")</f>
        <v>4.4900000000000002E-2</v>
      </c>
      <c r="AE130">
        <v>4.4900000000000002E-2</v>
      </c>
      <c r="AG130">
        <v>12.623695068359375</v>
      </c>
      <c r="AM130" s="2" t="str">
        <f t="shared" ref="AM130:AM193" si="10">IF(AND(ISNUMBER(AE130),ISNUMBER(M130)),ROUND(M130*AE130,3),"")</f>
        <v/>
      </c>
      <c r="AN130" s="2" t="str">
        <f>IF(ISNUMBER(AM130),SUMIFS($AM$1:AM130,$A$1:A130,A130,$F$1:F130,F130,$D$1:D130,D130),"")</f>
        <v/>
      </c>
      <c r="AO130">
        <f t="shared" ref="AO130:AO193" si="11">COUNT(K130:AN130)</f>
        <v>10</v>
      </c>
    </row>
    <row r="131" spans="1:41" x14ac:dyDescent="0.25">
      <c r="A131" s="4" t="s">
        <v>25</v>
      </c>
      <c r="B131" t="s">
        <v>44</v>
      </c>
      <c r="C131" s="3">
        <v>42080</v>
      </c>
      <c r="D131">
        <v>2</v>
      </c>
      <c r="E131">
        <v>200</v>
      </c>
      <c r="F131" s="2" t="s">
        <v>82</v>
      </c>
      <c r="G131" s="2" t="s">
        <v>24</v>
      </c>
      <c r="I131" s="2" t="s">
        <v>38</v>
      </c>
      <c r="J131" s="20">
        <f t="shared" si="8"/>
        <v>477.25</v>
      </c>
      <c r="K131">
        <v>47.725000000000001</v>
      </c>
      <c r="N131" s="2" t="str">
        <f>IF(ISNUMBER(M131),SUMIFS(M$1:$M131,A$1:$A131,A131,F$1:$F131,F131,D$1:$D131,D131),"")</f>
        <v/>
      </c>
      <c r="X131">
        <v>18.138077735900879</v>
      </c>
      <c r="Y131">
        <v>11.775459289550781</v>
      </c>
      <c r="Z131">
        <v>79.621372222900391</v>
      </c>
      <c r="AA131">
        <v>24.818105697631836</v>
      </c>
      <c r="AB131">
        <v>89.899169921875</v>
      </c>
      <c r="AC131">
        <v>30.83951473236084</v>
      </c>
      <c r="AD131" s="2">
        <f t="shared" si="9"/>
        <v>4.9299999999999997E-2</v>
      </c>
      <c r="AE131">
        <v>4.9299999999999997E-2</v>
      </c>
      <c r="AG131">
        <v>12.739419555664062</v>
      </c>
      <c r="AM131" s="2" t="str">
        <f t="shared" si="10"/>
        <v/>
      </c>
      <c r="AN131" s="2" t="str">
        <f>IF(ISNUMBER(AM131),SUMIFS($AM$1:AM131,$A$1:A131,A131,$F$1:F131,F131,$D$1:D131,D131),"")</f>
        <v/>
      </c>
      <c r="AO131">
        <f t="shared" si="11"/>
        <v>10</v>
      </c>
    </row>
    <row r="132" spans="1:41" x14ac:dyDescent="0.25">
      <c r="A132" s="4" t="s">
        <v>29</v>
      </c>
      <c r="B132" t="s">
        <v>44</v>
      </c>
      <c r="C132" s="3">
        <v>42080</v>
      </c>
      <c r="D132">
        <v>2</v>
      </c>
      <c r="E132">
        <v>350</v>
      </c>
      <c r="F132" s="2" t="s">
        <v>82</v>
      </c>
      <c r="G132" s="2" t="s">
        <v>24</v>
      </c>
      <c r="I132" s="2" t="s">
        <v>38</v>
      </c>
      <c r="J132" s="20">
        <f t="shared" si="8"/>
        <v>486.75</v>
      </c>
      <c r="K132">
        <v>48.674999999999997</v>
      </c>
      <c r="N132" s="2" t="str">
        <f>IF(ISNUMBER(M132),SUMIFS(M$1:$M132,A$1:$A132,A132,F$1:$F132,F132,D$1:$D132,D132),"")</f>
        <v/>
      </c>
      <c r="X132">
        <v>22.095998764038086</v>
      </c>
      <c r="Y132">
        <v>12.923505306243896</v>
      </c>
      <c r="Z132">
        <v>75.673667907714844</v>
      </c>
      <c r="AA132">
        <v>28.458646774291992</v>
      </c>
      <c r="AB132">
        <v>89.825111389160156</v>
      </c>
      <c r="AC132">
        <v>26.45433235168457</v>
      </c>
      <c r="AD132" s="2">
        <f t="shared" si="9"/>
        <v>4.2299999999999997E-2</v>
      </c>
      <c r="AE132">
        <v>4.2299999999999997E-2</v>
      </c>
      <c r="AG132">
        <v>12.107786865234376</v>
      </c>
      <c r="AM132" s="2" t="str">
        <f t="shared" si="10"/>
        <v/>
      </c>
      <c r="AN132" s="2" t="str">
        <f>IF(ISNUMBER(AM132),SUMIFS($AM$1:AM132,$A$1:A132,A132,$F$1:F132,F132,$D$1:D132,D132),"")</f>
        <v/>
      </c>
      <c r="AO132">
        <f t="shared" si="11"/>
        <v>10</v>
      </c>
    </row>
    <row r="133" spans="1:41" x14ac:dyDescent="0.25">
      <c r="A133" s="4" t="s">
        <v>26</v>
      </c>
      <c r="B133" t="s">
        <v>44</v>
      </c>
      <c r="C133" s="3">
        <v>42080</v>
      </c>
      <c r="D133">
        <v>2</v>
      </c>
      <c r="E133">
        <v>500</v>
      </c>
      <c r="F133" s="2" t="s">
        <v>82</v>
      </c>
      <c r="G133" s="2" t="s">
        <v>24</v>
      </c>
      <c r="I133" s="2" t="s">
        <v>38</v>
      </c>
      <c r="J133" s="20">
        <f t="shared" si="8"/>
        <v>568.75</v>
      </c>
      <c r="K133">
        <v>56.875</v>
      </c>
      <c r="N133" s="2" t="str">
        <f>IF(ISNUMBER(M133),SUMIFS(M$1:$M133,A$1:$A133,A133,F$1:$F133,F133,D$1:$D133,D133),"")</f>
        <v/>
      </c>
      <c r="X133">
        <v>18.700193405151367</v>
      </c>
      <c r="Y133">
        <v>13.778980255126953</v>
      </c>
      <c r="Z133">
        <v>78.955497741699219</v>
      </c>
      <c r="AA133">
        <v>23.633819580078125</v>
      </c>
      <c r="AB133">
        <v>90.022106170654297</v>
      </c>
      <c r="AC133">
        <v>27.481822967529297</v>
      </c>
      <c r="AD133" s="2">
        <f t="shared" si="9"/>
        <v>4.3999999999999997E-2</v>
      </c>
      <c r="AE133">
        <v>4.3999999999999997E-2</v>
      </c>
      <c r="AG133">
        <v>12.632879638671875</v>
      </c>
      <c r="AM133" s="2" t="str">
        <f t="shared" si="10"/>
        <v/>
      </c>
      <c r="AN133" s="2" t="str">
        <f>IF(ISNUMBER(AM133),SUMIFS($AM$1:AM133,$A$1:A133,A133,$F$1:F133,F133,$D$1:D133,D133),"")</f>
        <v/>
      </c>
      <c r="AO133">
        <f t="shared" si="11"/>
        <v>10</v>
      </c>
    </row>
    <row r="134" spans="1:41" x14ac:dyDescent="0.25">
      <c r="A134" s="4" t="s">
        <v>27</v>
      </c>
      <c r="B134" t="s">
        <v>44</v>
      </c>
      <c r="C134" s="3">
        <v>42080</v>
      </c>
      <c r="D134">
        <v>3</v>
      </c>
      <c r="E134">
        <v>0</v>
      </c>
      <c r="F134" s="2" t="s">
        <v>82</v>
      </c>
      <c r="G134" s="2" t="s">
        <v>24</v>
      </c>
      <c r="I134" s="2" t="s">
        <v>38</v>
      </c>
      <c r="J134" s="20">
        <f t="shared" si="8"/>
        <v>593.75</v>
      </c>
      <c r="K134">
        <v>59.375</v>
      </c>
      <c r="N134" s="2" t="str">
        <f>IF(ISNUMBER(M134),SUMIFS(M$1:$M134,A$1:$A134,A134,F$1:$F134,F134,D$1:$D134,D134),"")</f>
        <v/>
      </c>
      <c r="X134">
        <v>19.173223495483398</v>
      </c>
      <c r="Y134">
        <v>11.5727858543396</v>
      </c>
      <c r="Z134">
        <v>78.694583892822266</v>
      </c>
      <c r="AA134">
        <v>24.811668395996094</v>
      </c>
      <c r="AB134">
        <v>90.049228668212891</v>
      </c>
      <c r="AC134">
        <v>29.230587959289551</v>
      </c>
      <c r="AD134" s="2">
        <f t="shared" si="9"/>
        <v>4.6800000000000001E-2</v>
      </c>
      <c r="AE134">
        <v>4.6800000000000001E-2</v>
      </c>
      <c r="AG134">
        <v>12.591133422851563</v>
      </c>
      <c r="AM134" s="2" t="str">
        <f t="shared" si="10"/>
        <v/>
      </c>
      <c r="AN134" s="2" t="str">
        <f>IF(ISNUMBER(AM134),SUMIFS($AM$1:AM134,$A$1:A134,A134,$F$1:F134,F134,$D$1:D134,D134),"")</f>
        <v/>
      </c>
      <c r="AO134">
        <f t="shared" si="11"/>
        <v>10</v>
      </c>
    </row>
    <row r="135" spans="1:41" x14ac:dyDescent="0.25">
      <c r="A135" s="4" t="s">
        <v>30</v>
      </c>
      <c r="B135" t="s">
        <v>44</v>
      </c>
      <c r="C135" s="3">
        <v>42080</v>
      </c>
      <c r="D135">
        <v>3</v>
      </c>
      <c r="E135">
        <v>50</v>
      </c>
      <c r="F135" s="2" t="s">
        <v>82</v>
      </c>
      <c r="G135" s="2" t="s">
        <v>24</v>
      </c>
      <c r="I135" s="2" t="s">
        <v>38</v>
      </c>
      <c r="J135" s="20">
        <f t="shared" si="8"/>
        <v>628.25</v>
      </c>
      <c r="K135">
        <v>62.825000000000003</v>
      </c>
      <c r="N135" s="2" t="str">
        <f>IF(ISNUMBER(M135),SUMIFS(M$1:$M135,A$1:$A135,A135,F$1:$F135,F135,D$1:$D135,D135),"")</f>
        <v/>
      </c>
      <c r="X135">
        <v>20.366793632507324</v>
      </c>
      <c r="Y135">
        <v>12.515191078186035</v>
      </c>
      <c r="Z135">
        <v>75.094253540039063</v>
      </c>
      <c r="AA135">
        <v>26.231609344482422</v>
      </c>
      <c r="AB135">
        <v>89.895160675048828</v>
      </c>
      <c r="AC135">
        <v>24.995975494384766</v>
      </c>
      <c r="AD135" s="2">
        <f t="shared" si="9"/>
        <v>0.04</v>
      </c>
      <c r="AE135">
        <v>0.04</v>
      </c>
      <c r="AG135">
        <v>12.015080566406251</v>
      </c>
      <c r="AM135" s="2" t="str">
        <f t="shared" si="10"/>
        <v/>
      </c>
      <c r="AN135" s="2" t="str">
        <f>IF(ISNUMBER(AM135),SUMIFS($AM$1:AM135,$A$1:A135,A135,$F$1:F135,F135,$D$1:D135,D135),"")</f>
        <v/>
      </c>
      <c r="AO135">
        <f t="shared" si="11"/>
        <v>10</v>
      </c>
    </row>
    <row r="136" spans="1:41" x14ac:dyDescent="0.25">
      <c r="A136" s="4" t="s">
        <v>28</v>
      </c>
      <c r="B136" t="s">
        <v>44</v>
      </c>
      <c r="C136" s="3">
        <v>42080</v>
      </c>
      <c r="D136">
        <v>3</v>
      </c>
      <c r="E136">
        <v>100</v>
      </c>
      <c r="F136" s="2" t="s">
        <v>82</v>
      </c>
      <c r="G136" s="2" t="s">
        <v>24</v>
      </c>
      <c r="I136" s="2" t="s">
        <v>38</v>
      </c>
      <c r="J136" s="20">
        <f t="shared" si="8"/>
        <v>638.5</v>
      </c>
      <c r="K136">
        <v>63.85</v>
      </c>
      <c r="N136" s="2" t="str">
        <f>IF(ISNUMBER(M136),SUMIFS(M$1:$M136,A$1:$A136,A136,F$1:$F136,F136,D$1:$D136,D136),"")</f>
        <v/>
      </c>
      <c r="X136">
        <v>22.002043724060059</v>
      </c>
      <c r="Y136">
        <v>11.192625999450684</v>
      </c>
      <c r="Z136">
        <v>74.746677398681641</v>
      </c>
      <c r="AA136">
        <v>27.82282829284668</v>
      </c>
      <c r="AB136">
        <v>89.502151489257813</v>
      </c>
      <c r="AC136">
        <v>26.218667030334473</v>
      </c>
      <c r="AD136" s="2">
        <f t="shared" si="9"/>
        <v>4.19E-2</v>
      </c>
      <c r="AE136">
        <v>4.19E-2</v>
      </c>
      <c r="AG136">
        <v>11.959468383789062</v>
      </c>
      <c r="AM136" s="2" t="str">
        <f t="shared" si="10"/>
        <v/>
      </c>
      <c r="AN136" s="2" t="str">
        <f>IF(ISNUMBER(AM136),SUMIFS($AM$1:AM136,$A$1:A136,A136,$F$1:F136,F136,$D$1:D136,D136),"")</f>
        <v/>
      </c>
      <c r="AO136">
        <f t="shared" si="11"/>
        <v>10</v>
      </c>
    </row>
    <row r="137" spans="1:41" x14ac:dyDescent="0.25">
      <c r="A137" s="4" t="s">
        <v>25</v>
      </c>
      <c r="B137" t="s">
        <v>44</v>
      </c>
      <c r="C137" s="3">
        <v>42080</v>
      </c>
      <c r="D137">
        <v>3</v>
      </c>
      <c r="E137">
        <v>200</v>
      </c>
      <c r="F137" s="2" t="s">
        <v>82</v>
      </c>
      <c r="G137" s="2" t="s">
        <v>24</v>
      </c>
      <c r="I137" s="2" t="s">
        <v>38</v>
      </c>
      <c r="J137" s="20">
        <f t="shared" si="8"/>
        <v>686.5</v>
      </c>
      <c r="K137">
        <v>68.650000000000006</v>
      </c>
      <c r="N137" s="2" t="str">
        <f>IF(ISNUMBER(M137),SUMIFS(M$1:$M137,A$1:$A137,A137,F$1:$F137,F137,D$1:$D137,D137),"")</f>
        <v/>
      </c>
      <c r="X137">
        <v>19.81403636932373</v>
      </c>
      <c r="Y137">
        <v>10.40059757232666</v>
      </c>
      <c r="Z137">
        <v>76.850437164306641</v>
      </c>
      <c r="AA137">
        <v>25.85963249206543</v>
      </c>
      <c r="AB137">
        <v>89.354190826416016</v>
      </c>
      <c r="AC137">
        <v>28.271211624145508</v>
      </c>
      <c r="AD137" s="2">
        <f t="shared" si="9"/>
        <v>4.5199999999999997E-2</v>
      </c>
      <c r="AE137">
        <v>4.5199999999999997E-2</v>
      </c>
      <c r="AG137">
        <v>12.296069946289062</v>
      </c>
      <c r="AM137" s="2" t="str">
        <f t="shared" si="10"/>
        <v/>
      </c>
      <c r="AN137" s="2" t="str">
        <f>IF(ISNUMBER(AM137),SUMIFS($AM$1:AM137,$A$1:A137,A137,$F$1:F137,F137,$D$1:D137,D137),"")</f>
        <v/>
      </c>
      <c r="AO137">
        <f t="shared" si="11"/>
        <v>10</v>
      </c>
    </row>
    <row r="138" spans="1:41" x14ac:dyDescent="0.25">
      <c r="A138" s="4" t="s">
        <v>29</v>
      </c>
      <c r="B138" t="s">
        <v>44</v>
      </c>
      <c r="C138" s="3">
        <v>42080</v>
      </c>
      <c r="D138">
        <v>3</v>
      </c>
      <c r="E138">
        <v>350</v>
      </c>
      <c r="F138" s="2" t="s">
        <v>82</v>
      </c>
      <c r="G138" s="2" t="s">
        <v>24</v>
      </c>
      <c r="I138" s="2" t="s">
        <v>38</v>
      </c>
      <c r="J138" s="20">
        <f t="shared" si="8"/>
        <v>619.5</v>
      </c>
      <c r="K138">
        <v>61.95</v>
      </c>
      <c r="N138" s="2" t="str">
        <f>IF(ISNUMBER(M138),SUMIFS(M$1:$M138,A$1:$A138,A138,F$1:$F138,F138,D$1:$D138,D138),"")</f>
        <v/>
      </c>
      <c r="X138">
        <v>17.765645980834961</v>
      </c>
      <c r="Y138">
        <v>12.4699387550354</v>
      </c>
      <c r="Z138">
        <v>78.465377807617187</v>
      </c>
      <c r="AA138">
        <v>23.648937225341797</v>
      </c>
      <c r="AB138">
        <v>89.045509338378906</v>
      </c>
      <c r="AC138">
        <v>30.188388824462891</v>
      </c>
      <c r="AD138" s="2">
        <f t="shared" si="9"/>
        <v>4.8300000000000003E-2</v>
      </c>
      <c r="AE138">
        <v>4.8300000000000003E-2</v>
      </c>
      <c r="AG138">
        <v>12.55446044921875</v>
      </c>
      <c r="AM138" s="2" t="str">
        <f t="shared" si="10"/>
        <v/>
      </c>
      <c r="AN138" s="2" t="str">
        <f>IF(ISNUMBER(AM138),SUMIFS($AM$1:AM138,$A$1:A138,A138,$F$1:F138,F138,$D$1:D138,D138),"")</f>
        <v/>
      </c>
      <c r="AO138">
        <f t="shared" si="11"/>
        <v>10</v>
      </c>
    </row>
    <row r="139" spans="1:41" x14ac:dyDescent="0.25">
      <c r="A139" s="4" t="s">
        <v>26</v>
      </c>
      <c r="B139" t="s">
        <v>44</v>
      </c>
      <c r="C139" s="3">
        <v>42080</v>
      </c>
      <c r="D139">
        <v>3</v>
      </c>
      <c r="E139">
        <v>500</v>
      </c>
      <c r="F139" s="2" t="s">
        <v>82</v>
      </c>
      <c r="G139" s="2" t="s">
        <v>24</v>
      </c>
      <c r="I139" s="2" t="s">
        <v>38</v>
      </c>
      <c r="J139" s="20">
        <f t="shared" si="8"/>
        <v>700.5</v>
      </c>
      <c r="K139">
        <v>70.05</v>
      </c>
      <c r="N139" s="2" t="str">
        <f>IF(ISNUMBER(M139),SUMIFS(M$1:$M139,A$1:$A139,A139,F$1:$F139,F139,D$1:$D139,D139),"")</f>
        <v/>
      </c>
      <c r="X139">
        <v>22.704387664794922</v>
      </c>
      <c r="Y139">
        <v>10.004396915435791</v>
      </c>
      <c r="Z139">
        <v>71.284603118896484</v>
      </c>
      <c r="AA139">
        <v>27.994796752929688</v>
      </c>
      <c r="AB139">
        <v>87.996753692626953</v>
      </c>
      <c r="AC139">
        <v>25.461349487304687</v>
      </c>
      <c r="AD139" s="2">
        <f t="shared" si="9"/>
        <v>4.07E-2</v>
      </c>
      <c r="AE139">
        <v>4.07E-2</v>
      </c>
      <c r="AG139">
        <v>11.405536499023437</v>
      </c>
      <c r="AM139" s="2" t="str">
        <f t="shared" si="10"/>
        <v/>
      </c>
      <c r="AN139" s="2" t="str">
        <f>IF(ISNUMBER(AM139),SUMIFS($AM$1:AM139,$A$1:A139,A139,$F$1:F139,F139,$D$1:D139,D139),"")</f>
        <v/>
      </c>
      <c r="AO139">
        <f t="shared" si="11"/>
        <v>10</v>
      </c>
    </row>
    <row r="140" spans="1:41" x14ac:dyDescent="0.25">
      <c r="A140" s="4" t="s">
        <v>27</v>
      </c>
      <c r="B140" t="s">
        <v>44</v>
      </c>
      <c r="C140" s="3">
        <v>42087</v>
      </c>
      <c r="D140">
        <v>1</v>
      </c>
      <c r="E140">
        <v>0</v>
      </c>
      <c r="F140" s="2" t="s">
        <v>82</v>
      </c>
      <c r="G140" s="2" t="s">
        <v>24</v>
      </c>
      <c r="I140" s="2" t="s">
        <v>39</v>
      </c>
      <c r="J140" s="20">
        <f t="shared" si="8"/>
        <v>498.5</v>
      </c>
      <c r="K140">
        <v>49.85</v>
      </c>
      <c r="N140" s="2" t="str">
        <f>IF(ISNUMBER(M140),SUMIFS(M$1:$M140,A$1:$A140,A140,F$1:$F140,F140,D$1:$D140,D140),"")</f>
        <v/>
      </c>
      <c r="X140">
        <v>17.552093505859375</v>
      </c>
      <c r="Y140">
        <v>12.219442844390869</v>
      </c>
      <c r="Z140">
        <v>79.015895843505859</v>
      </c>
      <c r="AA140">
        <v>24.838155746459961</v>
      </c>
      <c r="AB140">
        <v>90.115020751953125</v>
      </c>
      <c r="AC140">
        <v>32.102563858032227</v>
      </c>
      <c r="AD140" s="2">
        <f t="shared" si="9"/>
        <v>5.1400000000000001E-2</v>
      </c>
      <c r="AE140">
        <v>5.1400000000000001E-2</v>
      </c>
      <c r="AG140">
        <v>12.642543334960937</v>
      </c>
      <c r="AM140" s="2" t="str">
        <f t="shared" si="10"/>
        <v/>
      </c>
      <c r="AN140" s="2" t="str">
        <f>IF(ISNUMBER(AM140),SUMIFS($AM$1:AM140,$A$1:A140,A140,$F$1:F140,F140,$D$1:D140,D140),"")</f>
        <v/>
      </c>
      <c r="AO140">
        <f t="shared" si="11"/>
        <v>10</v>
      </c>
    </row>
    <row r="141" spans="1:41" x14ac:dyDescent="0.25">
      <c r="A141" s="4" t="s">
        <v>30</v>
      </c>
      <c r="B141" t="s">
        <v>44</v>
      </c>
      <c r="C141" s="3">
        <v>42087</v>
      </c>
      <c r="D141">
        <v>1</v>
      </c>
      <c r="E141">
        <v>50</v>
      </c>
      <c r="F141" s="2" t="s">
        <v>82</v>
      </c>
      <c r="G141" s="2" t="s">
        <v>24</v>
      </c>
      <c r="I141" s="2" t="s">
        <v>39</v>
      </c>
      <c r="J141" s="20">
        <f t="shared" si="8"/>
        <v>676</v>
      </c>
      <c r="K141">
        <v>67.599999999999994</v>
      </c>
      <c r="N141" s="2" t="str">
        <f>IF(ISNUMBER(M141),SUMIFS(M$1:$M141,A$1:$A141,A141,F$1:$F141,F141,D$1:$D141,D141),"")</f>
        <v/>
      </c>
      <c r="X141">
        <v>16.578628540039062</v>
      </c>
      <c r="Y141">
        <v>12.870123863220215</v>
      </c>
      <c r="Z141">
        <v>77.839035034179688</v>
      </c>
      <c r="AA141">
        <v>21.095012664794922</v>
      </c>
      <c r="AB141">
        <v>88.105445861816406</v>
      </c>
      <c r="AC141">
        <v>32.156478881835937</v>
      </c>
      <c r="AD141" s="2">
        <f t="shared" si="9"/>
        <v>5.1499999999999997E-2</v>
      </c>
      <c r="AE141">
        <v>5.1499999999999997E-2</v>
      </c>
      <c r="AG141">
        <v>12.454245605468751</v>
      </c>
      <c r="AM141" s="2" t="str">
        <f t="shared" si="10"/>
        <v/>
      </c>
      <c r="AN141" s="2" t="str">
        <f>IF(ISNUMBER(AM141),SUMIFS($AM$1:AM141,$A$1:A141,A141,$F$1:F141,F141,$D$1:D141,D141),"")</f>
        <v/>
      </c>
      <c r="AO141">
        <f t="shared" si="11"/>
        <v>10</v>
      </c>
    </row>
    <row r="142" spans="1:41" x14ac:dyDescent="0.25">
      <c r="A142" s="4" t="s">
        <v>28</v>
      </c>
      <c r="B142" t="s">
        <v>44</v>
      </c>
      <c r="C142" s="3">
        <v>42087</v>
      </c>
      <c r="D142">
        <v>1</v>
      </c>
      <c r="E142">
        <v>100</v>
      </c>
      <c r="F142" s="2" t="s">
        <v>82</v>
      </c>
      <c r="G142" s="2" t="s">
        <v>24</v>
      </c>
      <c r="I142" s="2" t="s">
        <v>39</v>
      </c>
      <c r="J142" s="20">
        <f t="shared" si="8"/>
        <v>623.5</v>
      </c>
      <c r="K142">
        <v>62.35</v>
      </c>
      <c r="N142" s="2" t="str">
        <f>IF(ISNUMBER(M142),SUMIFS(M$1:$M142,A$1:$A142,A142,F$1:$F142,F142,D$1:$D142,D142),"")</f>
        <v/>
      </c>
      <c r="X142">
        <v>15.51850414276123</v>
      </c>
      <c r="Y142">
        <v>13.658226490020752</v>
      </c>
      <c r="Z142">
        <v>79.610565185546875</v>
      </c>
      <c r="AA142">
        <v>22.701168060302734</v>
      </c>
      <c r="AB142">
        <v>90.081272125244141</v>
      </c>
      <c r="AC142">
        <v>33.007680892944336</v>
      </c>
      <c r="AD142" s="2">
        <f t="shared" si="9"/>
        <v>5.28E-2</v>
      </c>
      <c r="AE142">
        <v>5.28E-2</v>
      </c>
      <c r="AG142">
        <v>12.7376904296875</v>
      </c>
      <c r="AM142" s="2" t="str">
        <f t="shared" si="10"/>
        <v/>
      </c>
      <c r="AN142" s="2" t="str">
        <f>IF(ISNUMBER(AM142),SUMIFS($AM$1:AM142,$A$1:A142,A142,$F$1:F142,F142,$D$1:D142,D142),"")</f>
        <v/>
      </c>
      <c r="AO142">
        <f t="shared" si="11"/>
        <v>10</v>
      </c>
    </row>
    <row r="143" spans="1:41" x14ac:dyDescent="0.25">
      <c r="A143" s="4" t="s">
        <v>25</v>
      </c>
      <c r="B143" t="s">
        <v>44</v>
      </c>
      <c r="C143" s="3">
        <v>42087</v>
      </c>
      <c r="D143">
        <v>1</v>
      </c>
      <c r="E143">
        <v>200</v>
      </c>
      <c r="F143" s="2" t="s">
        <v>82</v>
      </c>
      <c r="G143" s="2" t="s">
        <v>24</v>
      </c>
      <c r="I143" s="2" t="s">
        <v>39</v>
      </c>
      <c r="J143" s="20">
        <f t="shared" si="8"/>
        <v>720.5</v>
      </c>
      <c r="K143">
        <v>72.05</v>
      </c>
      <c r="N143" s="2" t="str">
        <f>IF(ISNUMBER(M143),SUMIFS(M$1:$M143,A$1:$A143,A143,F$1:$F143,F143,D$1:$D143,D143),"")</f>
        <v/>
      </c>
      <c r="X143">
        <v>16.790820121765137</v>
      </c>
      <c r="Y143">
        <v>13.602125644683838</v>
      </c>
      <c r="Z143">
        <v>79.950283050537109</v>
      </c>
      <c r="AA143">
        <v>22.515227317810059</v>
      </c>
      <c r="AB143">
        <v>89.368961334228516</v>
      </c>
      <c r="AC143">
        <v>31.887996673583984</v>
      </c>
      <c r="AD143" s="2">
        <f t="shared" si="9"/>
        <v>5.0999999999999997E-2</v>
      </c>
      <c r="AE143">
        <v>5.0999999999999997E-2</v>
      </c>
      <c r="AG143">
        <v>12.792045288085937</v>
      </c>
      <c r="AM143" s="2" t="str">
        <f t="shared" si="10"/>
        <v/>
      </c>
      <c r="AN143" s="2" t="str">
        <f>IF(ISNUMBER(AM143),SUMIFS($AM$1:AM143,$A$1:A143,A143,$F$1:F143,F143,$D$1:D143,D143),"")</f>
        <v/>
      </c>
      <c r="AO143">
        <f t="shared" si="11"/>
        <v>10</v>
      </c>
    </row>
    <row r="144" spans="1:41" x14ac:dyDescent="0.25">
      <c r="A144" s="4" t="s">
        <v>29</v>
      </c>
      <c r="B144" t="s">
        <v>44</v>
      </c>
      <c r="C144" s="3">
        <v>42087</v>
      </c>
      <c r="D144">
        <v>1</v>
      </c>
      <c r="E144">
        <v>350</v>
      </c>
      <c r="F144" s="2" t="s">
        <v>82</v>
      </c>
      <c r="G144" s="2" t="s">
        <v>24</v>
      </c>
      <c r="I144" s="2" t="s">
        <v>39</v>
      </c>
      <c r="J144" s="20">
        <f t="shared" si="8"/>
        <v>595.5</v>
      </c>
      <c r="K144">
        <v>59.55</v>
      </c>
      <c r="N144" s="2" t="str">
        <f>IF(ISNUMBER(M144),SUMIFS(M$1:$M144,A$1:$A144,A144,F$1:$F144,F144,D$1:$D144,D144),"")</f>
        <v/>
      </c>
      <c r="X144">
        <v>16.573171138763428</v>
      </c>
      <c r="Y144">
        <v>12.136636257171631</v>
      </c>
      <c r="Z144">
        <v>79.433738708496094</v>
      </c>
      <c r="AA144">
        <v>24.115802764892578</v>
      </c>
      <c r="AB144">
        <v>89.571239471435547</v>
      </c>
      <c r="AC144">
        <v>33.223180770874023</v>
      </c>
      <c r="AD144" s="2">
        <f t="shared" si="9"/>
        <v>5.3199999999999997E-2</v>
      </c>
      <c r="AE144">
        <v>5.3199999999999997E-2</v>
      </c>
      <c r="AG144">
        <v>12.709398193359375</v>
      </c>
      <c r="AM144" s="2" t="str">
        <f t="shared" si="10"/>
        <v/>
      </c>
      <c r="AN144" s="2" t="str">
        <f>IF(ISNUMBER(AM144),SUMIFS($AM$1:AM144,$A$1:A144,A144,$F$1:F144,F144,$D$1:D144,D144),"")</f>
        <v/>
      </c>
      <c r="AO144">
        <f t="shared" si="11"/>
        <v>10</v>
      </c>
    </row>
    <row r="145" spans="1:41" x14ac:dyDescent="0.25">
      <c r="A145" s="4" t="s">
        <v>26</v>
      </c>
      <c r="B145" t="s">
        <v>44</v>
      </c>
      <c r="C145" s="3">
        <v>42087</v>
      </c>
      <c r="D145">
        <v>1</v>
      </c>
      <c r="E145">
        <v>500</v>
      </c>
      <c r="F145" s="2" t="s">
        <v>82</v>
      </c>
      <c r="G145" s="2" t="s">
        <v>24</v>
      </c>
      <c r="I145" s="2" t="s">
        <v>39</v>
      </c>
      <c r="J145" s="20">
        <f t="shared" si="8"/>
        <v>679.25</v>
      </c>
      <c r="K145">
        <v>67.924999999999997</v>
      </c>
      <c r="N145" s="2" t="str">
        <f>IF(ISNUMBER(M145),SUMIFS(M$1:$M145,A$1:$A145,A145,F$1:$F145,F145,D$1:$D145,D145),"")</f>
        <v/>
      </c>
      <c r="X145">
        <v>16.817544937133789</v>
      </c>
      <c r="Y145">
        <v>13.333846569061279</v>
      </c>
      <c r="Z145">
        <v>81.467151641845703</v>
      </c>
      <c r="AA145">
        <v>24.048746109008789</v>
      </c>
      <c r="AB145">
        <v>90.42901611328125</v>
      </c>
      <c r="AC145">
        <v>30.442581176757812</v>
      </c>
      <c r="AD145" s="2">
        <f t="shared" si="9"/>
        <v>4.87E-2</v>
      </c>
      <c r="AE145">
        <v>4.87E-2</v>
      </c>
      <c r="AG145">
        <v>13.034744262695313</v>
      </c>
      <c r="AM145" s="2" t="str">
        <f t="shared" si="10"/>
        <v/>
      </c>
      <c r="AN145" s="2" t="str">
        <f>IF(ISNUMBER(AM145),SUMIFS($AM$1:AM145,$A$1:A145,A145,$F$1:F145,F145,$D$1:D145,D145),"")</f>
        <v/>
      </c>
      <c r="AO145">
        <f t="shared" si="11"/>
        <v>10</v>
      </c>
    </row>
    <row r="146" spans="1:41" x14ac:dyDescent="0.25">
      <c r="A146" s="4" t="s">
        <v>27</v>
      </c>
      <c r="B146" t="s">
        <v>44</v>
      </c>
      <c r="C146" s="3">
        <v>42087</v>
      </c>
      <c r="D146">
        <v>2</v>
      </c>
      <c r="E146">
        <v>0</v>
      </c>
      <c r="F146" s="2" t="s">
        <v>82</v>
      </c>
      <c r="G146" s="2" t="s">
        <v>24</v>
      </c>
      <c r="I146" s="2" t="s">
        <v>39</v>
      </c>
      <c r="J146" s="20">
        <f t="shared" si="8"/>
        <v>787.25</v>
      </c>
      <c r="K146">
        <v>78.724999999999994</v>
      </c>
      <c r="N146" s="2" t="str">
        <f>IF(ISNUMBER(M146),SUMIFS(M$1:$M146,A$1:$A146,A146,F$1:$F146,F146,D$1:$D146,D146),"")</f>
        <v/>
      </c>
      <c r="X146">
        <v>16.423469543457031</v>
      </c>
      <c r="Y146">
        <v>15.69542407989502</v>
      </c>
      <c r="Z146">
        <v>82.737049102783203</v>
      </c>
      <c r="AA146">
        <v>21.750356674194336</v>
      </c>
      <c r="AB146">
        <v>91.193672180175781</v>
      </c>
      <c r="AC146">
        <v>30.815467834472656</v>
      </c>
      <c r="AD146" s="2">
        <f t="shared" si="9"/>
        <v>4.9299999999999997E-2</v>
      </c>
      <c r="AE146">
        <v>4.9299999999999997E-2</v>
      </c>
      <c r="AG146">
        <v>13.237927856445312</v>
      </c>
      <c r="AM146" s="2" t="str">
        <f t="shared" si="10"/>
        <v/>
      </c>
      <c r="AN146" s="2" t="str">
        <f>IF(ISNUMBER(AM146),SUMIFS($AM$1:AM146,$A$1:A146,A146,$F$1:F146,F146,$D$1:D146,D146),"")</f>
        <v/>
      </c>
      <c r="AO146">
        <f t="shared" si="11"/>
        <v>10</v>
      </c>
    </row>
    <row r="147" spans="1:41" x14ac:dyDescent="0.25">
      <c r="A147" s="4" t="s">
        <v>30</v>
      </c>
      <c r="B147" t="s">
        <v>44</v>
      </c>
      <c r="C147" s="3">
        <v>42087</v>
      </c>
      <c r="D147">
        <v>2</v>
      </c>
      <c r="E147">
        <v>50</v>
      </c>
      <c r="F147" s="2" t="s">
        <v>82</v>
      </c>
      <c r="G147" s="2" t="s">
        <v>24</v>
      </c>
      <c r="I147" s="2" t="s">
        <v>39</v>
      </c>
      <c r="J147" s="20">
        <f t="shared" si="8"/>
        <v>668.25</v>
      </c>
      <c r="K147">
        <v>66.825000000000003</v>
      </c>
      <c r="N147" s="2" t="str">
        <f>IF(ISNUMBER(M147),SUMIFS(M$1:$M147,A$1:$A147,A147,F$1:$F147,F147,D$1:$D147,D147),"")</f>
        <v/>
      </c>
      <c r="X147">
        <v>16.501431465148926</v>
      </c>
      <c r="Y147">
        <v>14.915308475494385</v>
      </c>
      <c r="Z147">
        <v>82.640224456787109</v>
      </c>
      <c r="AA147">
        <v>20.690451622009277</v>
      </c>
      <c r="AB147">
        <v>90.1663818359375</v>
      </c>
      <c r="AC147">
        <v>30.16339111328125</v>
      </c>
      <c r="AD147" s="2">
        <f t="shared" si="9"/>
        <v>4.8300000000000003E-2</v>
      </c>
      <c r="AE147">
        <v>4.8300000000000003E-2</v>
      </c>
      <c r="AG147">
        <v>13.222435913085938</v>
      </c>
      <c r="AM147" s="2" t="str">
        <f t="shared" si="10"/>
        <v/>
      </c>
      <c r="AN147" s="2" t="str">
        <f>IF(ISNUMBER(AM147),SUMIFS($AM$1:AM147,$A$1:A147,A147,$F$1:F147,F147,$D$1:D147,D147),"")</f>
        <v/>
      </c>
      <c r="AO147">
        <f t="shared" si="11"/>
        <v>10</v>
      </c>
    </row>
    <row r="148" spans="1:41" x14ac:dyDescent="0.25">
      <c r="A148" s="4" t="s">
        <v>28</v>
      </c>
      <c r="B148" t="s">
        <v>44</v>
      </c>
      <c r="C148" s="3">
        <v>42087</v>
      </c>
      <c r="D148">
        <v>2</v>
      </c>
      <c r="E148">
        <v>100</v>
      </c>
      <c r="F148" s="2" t="s">
        <v>82</v>
      </c>
      <c r="G148" s="2" t="s">
        <v>24</v>
      </c>
      <c r="I148" s="2" t="s">
        <v>39</v>
      </c>
      <c r="J148" s="20">
        <f t="shared" si="8"/>
        <v>722.75</v>
      </c>
      <c r="K148">
        <v>72.275000000000006</v>
      </c>
      <c r="N148" s="2" t="str">
        <f>IF(ISNUMBER(M148),SUMIFS(M$1:$M148,A$1:$A148,A148,F$1:$F148,F148,D$1:$D148,D148),"")</f>
        <v/>
      </c>
      <c r="X148">
        <v>17.552363395690918</v>
      </c>
      <c r="Y148">
        <v>16.46143913269043</v>
      </c>
      <c r="Z148">
        <v>81.640056610107422</v>
      </c>
      <c r="AA148">
        <v>22.888158798217773</v>
      </c>
      <c r="AB148">
        <v>91.038455963134766</v>
      </c>
      <c r="AC148">
        <v>27.896053314208984</v>
      </c>
      <c r="AD148" s="2">
        <f t="shared" si="9"/>
        <v>4.4600000000000001E-2</v>
      </c>
      <c r="AE148">
        <v>4.4600000000000001E-2</v>
      </c>
      <c r="AG148">
        <v>13.062409057617188</v>
      </c>
      <c r="AM148" s="2" t="str">
        <f t="shared" si="10"/>
        <v/>
      </c>
      <c r="AN148" s="2" t="str">
        <f>IF(ISNUMBER(AM148),SUMIFS($AM$1:AM148,$A$1:A148,A148,$F$1:F148,F148,$D$1:D148,D148),"")</f>
        <v/>
      </c>
      <c r="AO148">
        <f t="shared" si="11"/>
        <v>10</v>
      </c>
    </row>
    <row r="149" spans="1:41" x14ac:dyDescent="0.25">
      <c r="A149" s="4" t="s">
        <v>25</v>
      </c>
      <c r="B149" t="s">
        <v>44</v>
      </c>
      <c r="C149" s="3">
        <v>42087</v>
      </c>
      <c r="D149">
        <v>2</v>
      </c>
      <c r="E149">
        <v>200</v>
      </c>
      <c r="F149" s="2" t="s">
        <v>82</v>
      </c>
      <c r="G149" s="2" t="s">
        <v>24</v>
      </c>
      <c r="I149" s="2" t="s">
        <v>39</v>
      </c>
      <c r="J149" s="20">
        <f t="shared" si="8"/>
        <v>588.25</v>
      </c>
      <c r="K149">
        <v>58.825000000000003</v>
      </c>
      <c r="N149" s="2" t="str">
        <f>IF(ISNUMBER(M149),SUMIFS(M$1:$M149,A$1:$A149,A149,F$1:$F149,F149,D$1:$D149,D149),"")</f>
        <v/>
      </c>
      <c r="X149">
        <v>15.524575710296631</v>
      </c>
      <c r="Y149">
        <v>15.391872882843018</v>
      </c>
      <c r="Z149">
        <v>82.694332122802734</v>
      </c>
      <c r="AA149">
        <v>21.529539108276367</v>
      </c>
      <c r="AB149">
        <v>90.389408111572266</v>
      </c>
      <c r="AC149">
        <v>31.390229225158691</v>
      </c>
      <c r="AD149" s="2">
        <f t="shared" si="9"/>
        <v>5.0200000000000002E-2</v>
      </c>
      <c r="AE149">
        <v>5.0200000000000002E-2</v>
      </c>
      <c r="AG149">
        <v>13.231093139648438</v>
      </c>
      <c r="AM149" s="2" t="str">
        <f t="shared" si="10"/>
        <v/>
      </c>
      <c r="AN149" s="2" t="str">
        <f>IF(ISNUMBER(AM149),SUMIFS($AM$1:AM149,$A$1:A149,A149,$F$1:F149,F149,$D$1:D149,D149),"")</f>
        <v/>
      </c>
      <c r="AO149">
        <f t="shared" si="11"/>
        <v>10</v>
      </c>
    </row>
    <row r="150" spans="1:41" x14ac:dyDescent="0.25">
      <c r="A150" s="4" t="s">
        <v>29</v>
      </c>
      <c r="B150" t="s">
        <v>44</v>
      </c>
      <c r="C150" s="3">
        <v>42087</v>
      </c>
      <c r="D150">
        <v>2</v>
      </c>
      <c r="E150">
        <v>350</v>
      </c>
      <c r="F150" s="2" t="s">
        <v>82</v>
      </c>
      <c r="G150" s="2" t="s">
        <v>24</v>
      </c>
      <c r="I150" s="2" t="s">
        <v>39</v>
      </c>
      <c r="J150" s="20">
        <f t="shared" si="8"/>
        <v>587</v>
      </c>
      <c r="K150">
        <v>58.7</v>
      </c>
      <c r="N150" s="2" t="str">
        <f>IF(ISNUMBER(M150),SUMIFS(M$1:$M150,A$1:$A150,A150,F$1:$F150,F150,D$1:$D150,D150),"")</f>
        <v/>
      </c>
      <c r="X150">
        <v>15.215904235839844</v>
      </c>
      <c r="Y150">
        <v>16.234905242919922</v>
      </c>
      <c r="Z150">
        <v>84.041488647460938</v>
      </c>
      <c r="AA150">
        <v>18.613010406494141</v>
      </c>
      <c r="AB150">
        <v>90.458522796630859</v>
      </c>
      <c r="AC150">
        <v>31.592453956604004</v>
      </c>
      <c r="AD150" s="2">
        <f t="shared" si="9"/>
        <v>5.0500000000000003E-2</v>
      </c>
      <c r="AE150">
        <v>5.0500000000000003E-2</v>
      </c>
      <c r="AG150">
        <v>13.44663818359375</v>
      </c>
      <c r="AM150" s="2" t="str">
        <f t="shared" si="10"/>
        <v/>
      </c>
      <c r="AN150" s="2" t="str">
        <f>IF(ISNUMBER(AM150),SUMIFS($AM$1:AM150,$A$1:A150,A150,$F$1:F150,F150,$D$1:D150,D150),"")</f>
        <v/>
      </c>
      <c r="AO150">
        <f t="shared" si="11"/>
        <v>10</v>
      </c>
    </row>
    <row r="151" spans="1:41" x14ac:dyDescent="0.25">
      <c r="A151" s="4" t="s">
        <v>26</v>
      </c>
      <c r="B151" t="s">
        <v>44</v>
      </c>
      <c r="C151" s="3">
        <v>42087</v>
      </c>
      <c r="D151">
        <v>2</v>
      </c>
      <c r="E151">
        <v>500</v>
      </c>
      <c r="F151" s="2" t="s">
        <v>82</v>
      </c>
      <c r="G151" s="2" t="s">
        <v>24</v>
      </c>
      <c r="I151" s="2" t="s">
        <v>39</v>
      </c>
      <c r="J151" s="20">
        <f t="shared" si="8"/>
        <v>734</v>
      </c>
      <c r="K151">
        <v>73.400000000000006</v>
      </c>
      <c r="N151" s="2" t="str">
        <f>IF(ISNUMBER(M151),SUMIFS(M$1:$M151,A$1:$A151,A151,F$1:$F151,F151,D$1:$D151,D151),"")</f>
        <v/>
      </c>
      <c r="X151">
        <v>15.644927978515625</v>
      </c>
      <c r="Y151">
        <v>16.294856071472168</v>
      </c>
      <c r="Z151">
        <v>83.545356750488281</v>
      </c>
      <c r="AA151">
        <v>20.151039123535156</v>
      </c>
      <c r="AB151">
        <v>91.383842468261719</v>
      </c>
      <c r="AC151">
        <v>30.858497619628906</v>
      </c>
      <c r="AD151" s="2">
        <f t="shared" si="9"/>
        <v>4.9399999999999999E-2</v>
      </c>
      <c r="AE151">
        <v>4.9399999999999999E-2</v>
      </c>
      <c r="AG151">
        <v>13.367257080078126</v>
      </c>
      <c r="AM151" s="2" t="str">
        <f t="shared" si="10"/>
        <v/>
      </c>
      <c r="AN151" s="2" t="str">
        <f>IF(ISNUMBER(AM151),SUMIFS($AM$1:AM151,$A$1:A151,A151,$F$1:F151,F151,$D$1:D151,D151),"")</f>
        <v/>
      </c>
      <c r="AO151">
        <f t="shared" si="11"/>
        <v>10</v>
      </c>
    </row>
    <row r="152" spans="1:41" x14ac:dyDescent="0.25">
      <c r="A152" s="4" t="s">
        <v>27</v>
      </c>
      <c r="B152" t="s">
        <v>44</v>
      </c>
      <c r="C152" s="3">
        <v>42087</v>
      </c>
      <c r="D152">
        <v>3</v>
      </c>
      <c r="E152">
        <v>0</v>
      </c>
      <c r="F152" s="2" t="s">
        <v>82</v>
      </c>
      <c r="G152" s="2" t="s">
        <v>24</v>
      </c>
      <c r="I152" s="2" t="s">
        <v>39</v>
      </c>
      <c r="J152" s="20">
        <f t="shared" si="8"/>
        <v>767.5</v>
      </c>
      <c r="K152">
        <v>76.75</v>
      </c>
      <c r="N152" s="2" t="str">
        <f>IF(ISNUMBER(M152),SUMIFS(M$1:$M152,A$1:$A152,A152,F$1:$F152,F152,D$1:$D152,D152),"")</f>
        <v/>
      </c>
      <c r="X152">
        <v>16.404696941375732</v>
      </c>
      <c r="Y152">
        <v>15.431336402893066</v>
      </c>
      <c r="Z152">
        <v>79.290840148925781</v>
      </c>
      <c r="AA152">
        <v>18.958324432373047</v>
      </c>
      <c r="AB152">
        <v>88.563846588134766</v>
      </c>
      <c r="AC152">
        <v>30.369306564331055</v>
      </c>
      <c r="AD152" s="2">
        <f t="shared" si="9"/>
        <v>4.8599999999999997E-2</v>
      </c>
      <c r="AE152">
        <v>4.8599999999999997E-2</v>
      </c>
      <c r="AG152">
        <v>12.686534423828125</v>
      </c>
      <c r="AM152" s="2" t="str">
        <f t="shared" si="10"/>
        <v/>
      </c>
      <c r="AN152" s="2" t="str">
        <f>IF(ISNUMBER(AM152),SUMIFS($AM$1:AM152,$A$1:A152,A152,$F$1:F152,F152,$D$1:D152,D152),"")</f>
        <v/>
      </c>
      <c r="AO152">
        <f t="shared" si="11"/>
        <v>10</v>
      </c>
    </row>
    <row r="153" spans="1:41" x14ac:dyDescent="0.25">
      <c r="A153" s="4" t="s">
        <v>30</v>
      </c>
      <c r="B153" t="s">
        <v>44</v>
      </c>
      <c r="C153" s="3">
        <v>42087</v>
      </c>
      <c r="D153">
        <v>3</v>
      </c>
      <c r="E153">
        <v>50</v>
      </c>
      <c r="F153" s="2" t="s">
        <v>82</v>
      </c>
      <c r="G153" s="2" t="s">
        <v>24</v>
      </c>
      <c r="I153" s="2" t="s">
        <v>39</v>
      </c>
      <c r="J153" s="20">
        <f t="shared" si="8"/>
        <v>796.25</v>
      </c>
      <c r="K153">
        <v>79.625</v>
      </c>
      <c r="N153" s="2" t="str">
        <f>IF(ISNUMBER(M153),SUMIFS(M$1:$M153,A$1:$A153,A153,F$1:$F153,F153,D$1:$D153,D153),"")</f>
        <v/>
      </c>
      <c r="X153">
        <v>16.616296768188477</v>
      </c>
      <c r="Y153">
        <v>15.893218994140625</v>
      </c>
      <c r="Z153">
        <v>79.510242462158203</v>
      </c>
      <c r="AA153">
        <v>21.030038833618164</v>
      </c>
      <c r="AB153">
        <v>89.620616912841797</v>
      </c>
      <c r="AC153">
        <v>29.573921203613281</v>
      </c>
      <c r="AD153" s="2">
        <f t="shared" si="9"/>
        <v>4.7300000000000002E-2</v>
      </c>
      <c r="AE153">
        <v>4.7300000000000002E-2</v>
      </c>
      <c r="AG153">
        <v>12.721638793945313</v>
      </c>
      <c r="AM153" s="2" t="str">
        <f t="shared" si="10"/>
        <v/>
      </c>
      <c r="AN153" s="2" t="str">
        <f>IF(ISNUMBER(AM153),SUMIFS($AM$1:AM153,$A$1:A153,A153,$F$1:F153,F153,$D$1:D153,D153),"")</f>
        <v/>
      </c>
      <c r="AO153">
        <f t="shared" si="11"/>
        <v>10</v>
      </c>
    </row>
    <row r="154" spans="1:41" x14ac:dyDescent="0.25">
      <c r="A154" s="4" t="s">
        <v>28</v>
      </c>
      <c r="B154" t="s">
        <v>44</v>
      </c>
      <c r="C154" s="3">
        <v>42087</v>
      </c>
      <c r="D154">
        <v>3</v>
      </c>
      <c r="E154">
        <v>100</v>
      </c>
      <c r="F154" s="2" t="s">
        <v>82</v>
      </c>
      <c r="G154" s="2" t="s">
        <v>24</v>
      </c>
      <c r="I154" s="2" t="s">
        <v>39</v>
      </c>
      <c r="J154" s="20">
        <f t="shared" si="8"/>
        <v>751.75</v>
      </c>
      <c r="K154">
        <v>75.174999999999997</v>
      </c>
      <c r="N154" s="2" t="str">
        <f>IF(ISNUMBER(M154),SUMIFS(M$1:$M154,A$1:$A154,A154,F$1:$F154,F154,D$1:$D154,D154),"")</f>
        <v/>
      </c>
      <c r="X154">
        <v>17.463779449462891</v>
      </c>
      <c r="Y154">
        <v>13.907559871673584</v>
      </c>
      <c r="Z154">
        <v>79.204620361328125</v>
      </c>
      <c r="AA154">
        <v>22.333656311035156</v>
      </c>
      <c r="AB154">
        <v>90.770946502685547</v>
      </c>
      <c r="AC154">
        <v>30.968194961547852</v>
      </c>
      <c r="AD154" s="2">
        <f t="shared" si="9"/>
        <v>4.9500000000000002E-2</v>
      </c>
      <c r="AE154">
        <v>4.9500000000000002E-2</v>
      </c>
      <c r="AG154">
        <v>12.6727392578125</v>
      </c>
      <c r="AM154" s="2" t="str">
        <f t="shared" si="10"/>
        <v/>
      </c>
      <c r="AN154" s="2" t="str">
        <f>IF(ISNUMBER(AM154),SUMIFS($AM$1:AM154,$A$1:A154,A154,$F$1:F154,F154,$D$1:D154,D154),"")</f>
        <v/>
      </c>
      <c r="AO154">
        <f t="shared" si="11"/>
        <v>10</v>
      </c>
    </row>
    <row r="155" spans="1:41" x14ac:dyDescent="0.25">
      <c r="A155" s="4" t="s">
        <v>25</v>
      </c>
      <c r="B155" t="s">
        <v>44</v>
      </c>
      <c r="C155" s="3">
        <v>42087</v>
      </c>
      <c r="D155">
        <v>3</v>
      </c>
      <c r="E155">
        <v>200</v>
      </c>
      <c r="F155" s="2" t="s">
        <v>82</v>
      </c>
      <c r="G155" s="2" t="s">
        <v>24</v>
      </c>
      <c r="I155" s="2" t="s">
        <v>39</v>
      </c>
      <c r="J155" s="20">
        <f t="shared" si="8"/>
        <v>809.5</v>
      </c>
      <c r="K155">
        <v>80.95</v>
      </c>
      <c r="N155" s="2" t="str">
        <f>IF(ISNUMBER(M155),SUMIFS(M$1:$M155,A$1:$A155,A155,F$1:$F155,F155,D$1:$D155,D155),"")</f>
        <v/>
      </c>
      <c r="X155">
        <v>16.314141750335693</v>
      </c>
      <c r="Y155">
        <v>14.895252704620361</v>
      </c>
      <c r="Z155">
        <v>81.524425506591797</v>
      </c>
      <c r="AA155">
        <v>18.852622032165527</v>
      </c>
      <c r="AB155">
        <v>90.326801300048828</v>
      </c>
      <c r="AC155">
        <v>31.43825626373291</v>
      </c>
      <c r="AD155" s="2">
        <f t="shared" si="9"/>
        <v>5.0299999999999997E-2</v>
      </c>
      <c r="AE155">
        <v>5.0299999999999997E-2</v>
      </c>
      <c r="AG155">
        <v>13.043908081054688</v>
      </c>
      <c r="AM155" s="2" t="str">
        <f t="shared" si="10"/>
        <v/>
      </c>
      <c r="AN155" s="2" t="str">
        <f>IF(ISNUMBER(AM155),SUMIFS($AM$1:AM155,$A$1:A155,A155,$F$1:F155,F155,$D$1:D155,D155),"")</f>
        <v/>
      </c>
      <c r="AO155">
        <f t="shared" si="11"/>
        <v>10</v>
      </c>
    </row>
    <row r="156" spans="1:41" x14ac:dyDescent="0.25">
      <c r="A156" s="4" t="s">
        <v>29</v>
      </c>
      <c r="B156" t="s">
        <v>44</v>
      </c>
      <c r="C156" s="3">
        <v>42087</v>
      </c>
      <c r="D156">
        <v>3</v>
      </c>
      <c r="E156">
        <v>350</v>
      </c>
      <c r="F156" s="2" t="s">
        <v>82</v>
      </c>
      <c r="G156" s="2" t="s">
        <v>24</v>
      </c>
      <c r="I156" s="2" t="s">
        <v>39</v>
      </c>
      <c r="J156" s="20">
        <f t="shared" si="8"/>
        <v>905</v>
      </c>
      <c r="K156">
        <v>90.5</v>
      </c>
      <c r="N156" s="2" t="str">
        <f>IF(ISNUMBER(M156),SUMIFS(M$1:$M156,A$1:$A156,A156,F$1:$F156,F156,D$1:$D156,D156),"")</f>
        <v/>
      </c>
      <c r="X156">
        <v>16.040627479553223</v>
      </c>
      <c r="Y156">
        <v>16.437176704406738</v>
      </c>
      <c r="Z156">
        <v>79.541358947753906</v>
      </c>
      <c r="AA156">
        <v>18.882576942443848</v>
      </c>
      <c r="AB156">
        <v>88.831264495849609</v>
      </c>
      <c r="AC156">
        <v>29.470273971557617</v>
      </c>
      <c r="AD156" s="2">
        <f t="shared" si="9"/>
        <v>4.7199999999999999E-2</v>
      </c>
      <c r="AE156">
        <v>4.7199999999999999E-2</v>
      </c>
      <c r="AG156">
        <v>12.726617431640625</v>
      </c>
      <c r="AM156" s="2" t="str">
        <f t="shared" si="10"/>
        <v/>
      </c>
      <c r="AN156" s="2" t="str">
        <f>IF(ISNUMBER(AM156),SUMIFS($AM$1:AM156,$A$1:A156,A156,$F$1:F156,F156,$D$1:D156,D156),"")</f>
        <v/>
      </c>
      <c r="AO156">
        <f t="shared" si="11"/>
        <v>10</v>
      </c>
    </row>
    <row r="157" spans="1:41" x14ac:dyDescent="0.25">
      <c r="A157" s="4" t="s">
        <v>26</v>
      </c>
      <c r="B157" t="s">
        <v>44</v>
      </c>
      <c r="C157" s="3">
        <v>42087</v>
      </c>
      <c r="D157">
        <v>3</v>
      </c>
      <c r="E157">
        <v>500</v>
      </c>
      <c r="F157" s="2" t="s">
        <v>82</v>
      </c>
      <c r="G157" s="2" t="s">
        <v>24</v>
      </c>
      <c r="I157" s="2" t="s">
        <v>39</v>
      </c>
      <c r="J157" s="20">
        <f t="shared" si="8"/>
        <v>847</v>
      </c>
      <c r="K157">
        <v>84.7</v>
      </c>
      <c r="N157" s="2" t="str">
        <f>IF(ISNUMBER(M157),SUMIFS(M$1:$M157,A$1:$A157,A157,F$1:$F157,F157,D$1:$D157,D157),"")</f>
        <v/>
      </c>
      <c r="X157">
        <v>17.064546585083008</v>
      </c>
      <c r="Y157">
        <v>14.411358833312988</v>
      </c>
      <c r="Z157">
        <v>79.951698303222656</v>
      </c>
      <c r="AA157">
        <v>19.567480087280273</v>
      </c>
      <c r="AB157">
        <v>88.990318298339844</v>
      </c>
      <c r="AC157">
        <v>28.622780799865723</v>
      </c>
      <c r="AD157" s="2">
        <f t="shared" si="9"/>
        <v>4.58E-2</v>
      </c>
      <c r="AE157">
        <v>4.58E-2</v>
      </c>
      <c r="AG157">
        <v>12.792271728515626</v>
      </c>
      <c r="AM157" s="2" t="str">
        <f t="shared" si="10"/>
        <v/>
      </c>
      <c r="AN157" s="2" t="str">
        <f>IF(ISNUMBER(AM157),SUMIFS($AM$1:AM157,$A$1:A157,A157,$F$1:F157,F157,$D$1:D157,D157),"")</f>
        <v/>
      </c>
      <c r="AO157">
        <f t="shared" si="11"/>
        <v>10</v>
      </c>
    </row>
    <row r="158" spans="1:41" x14ac:dyDescent="0.25">
      <c r="A158" s="4" t="s">
        <v>27</v>
      </c>
      <c r="B158" t="s">
        <v>44</v>
      </c>
      <c r="C158" s="3">
        <v>42101</v>
      </c>
      <c r="D158">
        <v>1</v>
      </c>
      <c r="E158">
        <v>0</v>
      </c>
      <c r="F158" s="2" t="s">
        <v>82</v>
      </c>
      <c r="G158" s="2" t="s">
        <v>24</v>
      </c>
      <c r="I158" s="2" t="s">
        <v>41</v>
      </c>
      <c r="J158" s="20">
        <f t="shared" si="8"/>
        <v>1245.5</v>
      </c>
      <c r="K158">
        <v>124.55</v>
      </c>
      <c r="N158" s="2" t="str">
        <f>IF(ISNUMBER(M158),SUMIFS(M$1:$M158,A$1:$A158,A158,F$1:$F158,F158,D$1:$D158,D158),"")</f>
        <v/>
      </c>
      <c r="X158">
        <v>18.126818656921387</v>
      </c>
      <c r="Y158">
        <v>12.722557544708252</v>
      </c>
      <c r="Z158">
        <v>79.978565216064453</v>
      </c>
      <c r="AA158">
        <v>23.863426208496094</v>
      </c>
      <c r="AB158">
        <v>90.632099151611328</v>
      </c>
      <c r="AC158">
        <v>31.10371208190918</v>
      </c>
      <c r="AD158" s="2">
        <f t="shared" si="9"/>
        <v>4.9799999999999997E-2</v>
      </c>
      <c r="AE158">
        <v>4.9799999999999997E-2</v>
      </c>
      <c r="AG158">
        <v>12.796570434570313</v>
      </c>
      <c r="AM158" s="2" t="str">
        <f t="shared" si="10"/>
        <v/>
      </c>
      <c r="AN158" s="2" t="str">
        <f>IF(ISNUMBER(AM158),SUMIFS($AM$1:AM158,$A$1:A158,A158,$F$1:F158,F158,$D$1:D158,D158),"")</f>
        <v/>
      </c>
      <c r="AO158">
        <f t="shared" si="11"/>
        <v>10</v>
      </c>
    </row>
    <row r="159" spans="1:41" x14ac:dyDescent="0.25">
      <c r="A159" s="4" t="s">
        <v>30</v>
      </c>
      <c r="B159" t="s">
        <v>44</v>
      </c>
      <c r="C159" s="3">
        <v>42101</v>
      </c>
      <c r="D159">
        <v>1</v>
      </c>
      <c r="E159">
        <v>50</v>
      </c>
      <c r="F159" s="2" t="s">
        <v>82</v>
      </c>
      <c r="G159" s="2" t="s">
        <v>24</v>
      </c>
      <c r="I159" s="2" t="s">
        <v>41</v>
      </c>
      <c r="J159" s="20">
        <f t="shared" si="8"/>
        <v>1326</v>
      </c>
      <c r="K159">
        <v>132.6</v>
      </c>
      <c r="N159" s="2" t="str">
        <f>IF(ISNUMBER(M159),SUMIFS(M$1:$M159,A$1:$A159,A159,F$1:$F159,F159,D$1:$D159,D159),"")</f>
        <v/>
      </c>
      <c r="X159">
        <v>18.967682838439941</v>
      </c>
      <c r="Y159">
        <v>13.570825099945068</v>
      </c>
      <c r="Z159">
        <v>80.039615631103516</v>
      </c>
      <c r="AA159">
        <v>24.833179473876953</v>
      </c>
      <c r="AB159">
        <v>90.50335693359375</v>
      </c>
      <c r="AC159">
        <v>29.687017440795898</v>
      </c>
      <c r="AD159" s="2">
        <f t="shared" si="9"/>
        <v>4.7500000000000001E-2</v>
      </c>
      <c r="AE159">
        <v>4.7500000000000001E-2</v>
      </c>
      <c r="AG159">
        <v>12.806338500976564</v>
      </c>
      <c r="AM159" s="2" t="str">
        <f t="shared" si="10"/>
        <v/>
      </c>
      <c r="AN159" s="2" t="str">
        <f>IF(ISNUMBER(AM159),SUMIFS($AM$1:AM159,$A$1:A159,A159,$F$1:F159,F159,$D$1:D159,D159),"")</f>
        <v/>
      </c>
      <c r="AO159">
        <f t="shared" si="11"/>
        <v>10</v>
      </c>
    </row>
    <row r="160" spans="1:41" x14ac:dyDescent="0.25">
      <c r="A160" s="4" t="s">
        <v>28</v>
      </c>
      <c r="B160" t="s">
        <v>44</v>
      </c>
      <c r="C160" s="3">
        <v>42101</v>
      </c>
      <c r="D160">
        <v>1</v>
      </c>
      <c r="E160">
        <v>100</v>
      </c>
      <c r="F160" s="2" t="s">
        <v>82</v>
      </c>
      <c r="G160" s="2" t="s">
        <v>24</v>
      </c>
      <c r="I160" s="2" t="s">
        <v>41</v>
      </c>
      <c r="J160" s="20">
        <f t="shared" si="8"/>
        <v>1158.25</v>
      </c>
      <c r="K160">
        <v>115.825</v>
      </c>
      <c r="N160" s="2" t="str">
        <f>IF(ISNUMBER(M160),SUMIFS(M$1:$M160,A$1:$A160,A160,F$1:$F160,F160,D$1:$D160,D160),"")</f>
        <v/>
      </c>
      <c r="X160">
        <v>17.916231155395508</v>
      </c>
      <c r="Y160">
        <v>13.478856086730957</v>
      </c>
      <c r="Z160">
        <v>79.101753234863281</v>
      </c>
      <c r="AA160">
        <v>21.372001647949219</v>
      </c>
      <c r="AB160">
        <v>89.654880523681641</v>
      </c>
      <c r="AC160">
        <v>30.580141067504883</v>
      </c>
      <c r="AD160" s="2">
        <f t="shared" si="9"/>
        <v>4.8899999999999999E-2</v>
      </c>
      <c r="AE160">
        <v>4.8899999999999999E-2</v>
      </c>
      <c r="AG160">
        <v>12.656280517578125</v>
      </c>
      <c r="AM160" s="2" t="str">
        <f t="shared" si="10"/>
        <v/>
      </c>
      <c r="AN160" s="2" t="str">
        <f>IF(ISNUMBER(AM160),SUMIFS($AM$1:AM160,$A$1:A160,A160,$F$1:F160,F160,$D$1:D160,D160),"")</f>
        <v/>
      </c>
      <c r="AO160">
        <f t="shared" si="11"/>
        <v>10</v>
      </c>
    </row>
    <row r="161" spans="1:41" x14ac:dyDescent="0.25">
      <c r="A161" s="4" t="s">
        <v>25</v>
      </c>
      <c r="B161" t="s">
        <v>44</v>
      </c>
      <c r="C161" s="3">
        <v>42101</v>
      </c>
      <c r="D161">
        <v>1</v>
      </c>
      <c r="E161">
        <v>200</v>
      </c>
      <c r="F161" s="2" t="s">
        <v>82</v>
      </c>
      <c r="G161" s="2" t="s">
        <v>24</v>
      </c>
      <c r="I161" s="2" t="s">
        <v>41</v>
      </c>
      <c r="J161" s="20">
        <f t="shared" si="8"/>
        <v>1212</v>
      </c>
      <c r="K161">
        <v>121.2</v>
      </c>
      <c r="N161" s="2" t="str">
        <f>IF(ISNUMBER(M161),SUMIFS(M$1:$M161,A$1:$A161,A161,F$1:$F161,F161,D$1:$D161,D161),"")</f>
        <v/>
      </c>
      <c r="X161">
        <v>17.089844703674316</v>
      </c>
      <c r="Y161">
        <v>14.536337375640869</v>
      </c>
      <c r="Z161">
        <v>82.316688537597656</v>
      </c>
      <c r="AA161">
        <v>24.456755638122559</v>
      </c>
      <c r="AB161">
        <v>91.139667510986328</v>
      </c>
      <c r="AC161">
        <v>32.662601470947266</v>
      </c>
      <c r="AD161" s="2">
        <f t="shared" si="9"/>
        <v>5.2299999999999999E-2</v>
      </c>
      <c r="AE161">
        <v>5.2299999999999999E-2</v>
      </c>
      <c r="AG161">
        <v>13.170670166015626</v>
      </c>
      <c r="AM161" s="2" t="str">
        <f t="shared" si="10"/>
        <v/>
      </c>
      <c r="AN161" s="2" t="str">
        <f>IF(ISNUMBER(AM161),SUMIFS($AM$1:AM161,$A$1:A161,A161,$F$1:F161,F161,$D$1:D161,D161),"")</f>
        <v/>
      </c>
      <c r="AO161">
        <f t="shared" si="11"/>
        <v>10</v>
      </c>
    </row>
    <row r="162" spans="1:41" x14ac:dyDescent="0.25">
      <c r="A162" s="4" t="s">
        <v>29</v>
      </c>
      <c r="B162" t="s">
        <v>44</v>
      </c>
      <c r="C162" s="3">
        <v>42101</v>
      </c>
      <c r="D162">
        <v>1</v>
      </c>
      <c r="E162">
        <v>350</v>
      </c>
      <c r="F162" s="2" t="s">
        <v>82</v>
      </c>
      <c r="G162" s="2" t="s">
        <v>24</v>
      </c>
      <c r="I162" s="2" t="s">
        <v>41</v>
      </c>
      <c r="J162" s="20">
        <f t="shared" si="8"/>
        <v>1205.75</v>
      </c>
      <c r="K162">
        <v>120.575</v>
      </c>
      <c r="N162" s="2" t="str">
        <f>IF(ISNUMBER(M162),SUMIFS(M$1:$M162,A$1:$A162,A162,F$1:$F162,F162,D$1:$D162,D162),"")</f>
        <v/>
      </c>
      <c r="X162">
        <v>18.432671546936035</v>
      </c>
      <c r="Y162">
        <v>14.496593475341797</v>
      </c>
      <c r="Z162">
        <v>79.749134063720703</v>
      </c>
      <c r="AA162">
        <v>23.804347991943359</v>
      </c>
      <c r="AB162">
        <v>91.860553741455078</v>
      </c>
      <c r="AC162">
        <v>30.832775115966797</v>
      </c>
      <c r="AD162" s="2">
        <f t="shared" si="9"/>
        <v>4.9299999999999997E-2</v>
      </c>
      <c r="AE162">
        <v>4.9299999999999997E-2</v>
      </c>
      <c r="AG162">
        <v>12.759861450195313</v>
      </c>
      <c r="AM162" s="2" t="str">
        <f t="shared" si="10"/>
        <v/>
      </c>
      <c r="AN162" s="2" t="str">
        <f>IF(ISNUMBER(AM162),SUMIFS($AM$1:AM162,$A$1:A162,A162,$F$1:F162,F162,$D$1:D162,D162),"")</f>
        <v/>
      </c>
      <c r="AO162">
        <f t="shared" si="11"/>
        <v>10</v>
      </c>
    </row>
    <row r="163" spans="1:41" x14ac:dyDescent="0.25">
      <c r="A163" s="4" t="s">
        <v>26</v>
      </c>
      <c r="B163" t="s">
        <v>44</v>
      </c>
      <c r="C163" s="3">
        <v>42101</v>
      </c>
      <c r="D163">
        <v>1</v>
      </c>
      <c r="E163">
        <v>500</v>
      </c>
      <c r="F163" s="2" t="s">
        <v>82</v>
      </c>
      <c r="G163" s="2" t="s">
        <v>24</v>
      </c>
      <c r="I163" s="2" t="s">
        <v>41</v>
      </c>
      <c r="J163" s="20">
        <f t="shared" si="8"/>
        <v>1147.5</v>
      </c>
      <c r="K163">
        <v>114.75</v>
      </c>
      <c r="N163" s="2" t="str">
        <f>IF(ISNUMBER(M163),SUMIFS(M$1:$M163,A$1:$A163,A163,F$1:$F163,F163,D$1:$D163,D163),"")</f>
        <v/>
      </c>
      <c r="X163">
        <v>17.758697509765625</v>
      </c>
      <c r="Y163">
        <v>12.7532639503479</v>
      </c>
      <c r="Z163">
        <v>79.880168914794922</v>
      </c>
      <c r="AA163">
        <v>24.461845397949219</v>
      </c>
      <c r="AB163">
        <v>91.048507690429688</v>
      </c>
      <c r="AC163">
        <v>30.357072830200195</v>
      </c>
      <c r="AD163" s="2">
        <f t="shared" si="9"/>
        <v>4.8599999999999997E-2</v>
      </c>
      <c r="AE163">
        <v>4.8599999999999997E-2</v>
      </c>
      <c r="AG163">
        <v>12.780827026367188</v>
      </c>
      <c r="AM163" s="2" t="str">
        <f t="shared" si="10"/>
        <v/>
      </c>
      <c r="AN163" s="2" t="str">
        <f>IF(ISNUMBER(AM163),SUMIFS($AM$1:AM163,$A$1:A163,A163,$F$1:F163,F163,$D$1:D163,D163),"")</f>
        <v/>
      </c>
      <c r="AO163">
        <f t="shared" si="11"/>
        <v>10</v>
      </c>
    </row>
    <row r="164" spans="1:41" x14ac:dyDescent="0.25">
      <c r="A164" s="4" t="s">
        <v>27</v>
      </c>
      <c r="B164" t="s">
        <v>44</v>
      </c>
      <c r="C164" s="3">
        <v>42101</v>
      </c>
      <c r="D164">
        <v>2</v>
      </c>
      <c r="E164">
        <v>0</v>
      </c>
      <c r="F164" s="2" t="s">
        <v>82</v>
      </c>
      <c r="G164" s="2" t="s">
        <v>24</v>
      </c>
      <c r="I164" s="2" t="s">
        <v>41</v>
      </c>
      <c r="J164" s="20">
        <f t="shared" si="8"/>
        <v>1094.75</v>
      </c>
      <c r="K164">
        <v>109.47499999999999</v>
      </c>
      <c r="N164" s="2" t="str">
        <f>IF(ISNUMBER(M164),SUMIFS(M$1:$M164,A$1:$A164,A164,F$1:$F164,F164,D$1:$D164,D164),"")</f>
        <v/>
      </c>
      <c r="X164">
        <v>18.788853645324707</v>
      </c>
      <c r="Y164">
        <v>15.262781143188477</v>
      </c>
      <c r="Z164">
        <v>81.515743255615234</v>
      </c>
      <c r="AA164">
        <v>22.391302108764648</v>
      </c>
      <c r="AB164">
        <v>91.014839172363281</v>
      </c>
      <c r="AC164">
        <v>29.80417537689209</v>
      </c>
      <c r="AD164" s="2">
        <f t="shared" si="9"/>
        <v>4.7699999999999999E-2</v>
      </c>
      <c r="AE164">
        <v>4.7699999999999999E-2</v>
      </c>
      <c r="AG164">
        <v>13.042518920898438</v>
      </c>
      <c r="AM164" s="2" t="str">
        <f t="shared" si="10"/>
        <v/>
      </c>
      <c r="AN164" s="2" t="str">
        <f>IF(ISNUMBER(AM164),SUMIFS($AM$1:AM164,$A$1:A164,A164,$F$1:F164,F164,$D$1:D164,D164),"")</f>
        <v/>
      </c>
      <c r="AO164">
        <f t="shared" si="11"/>
        <v>10</v>
      </c>
    </row>
    <row r="165" spans="1:41" x14ac:dyDescent="0.25">
      <c r="A165" s="4" t="s">
        <v>30</v>
      </c>
      <c r="B165" t="s">
        <v>44</v>
      </c>
      <c r="C165" s="3">
        <v>42101</v>
      </c>
      <c r="D165">
        <v>2</v>
      </c>
      <c r="E165">
        <v>50</v>
      </c>
      <c r="F165" s="2" t="s">
        <v>82</v>
      </c>
      <c r="G165" s="2" t="s">
        <v>24</v>
      </c>
      <c r="I165" s="2" t="s">
        <v>41</v>
      </c>
      <c r="J165" s="20">
        <f t="shared" si="8"/>
        <v>1178.25</v>
      </c>
      <c r="K165">
        <v>117.825</v>
      </c>
      <c r="N165" s="2" t="str">
        <f>IF(ISNUMBER(M165),SUMIFS(M$1:$M165,A$1:$A165,A165,F$1:$F165,F165,D$1:$D165,D165),"")</f>
        <v/>
      </c>
      <c r="X165">
        <v>17.177495956420898</v>
      </c>
      <c r="Y165">
        <v>14.136144161224365</v>
      </c>
      <c r="Z165">
        <v>82.612522125244141</v>
      </c>
      <c r="AA165">
        <v>23.208095550537109</v>
      </c>
      <c r="AB165">
        <v>91.611148834228516</v>
      </c>
      <c r="AC165">
        <v>30.382183074951172</v>
      </c>
      <c r="AD165" s="2">
        <f t="shared" si="9"/>
        <v>4.8599999999999997E-2</v>
      </c>
      <c r="AE165">
        <v>4.8599999999999997E-2</v>
      </c>
      <c r="AG165">
        <v>13.218003540039064</v>
      </c>
      <c r="AM165" s="2" t="str">
        <f t="shared" si="10"/>
        <v/>
      </c>
      <c r="AN165" s="2" t="str">
        <f>IF(ISNUMBER(AM165),SUMIFS($AM$1:AM165,$A$1:A165,A165,$F$1:F165,F165,$D$1:D165,D165),"")</f>
        <v/>
      </c>
      <c r="AO165">
        <f t="shared" si="11"/>
        <v>10</v>
      </c>
    </row>
    <row r="166" spans="1:41" x14ac:dyDescent="0.25">
      <c r="A166" s="4" t="s">
        <v>28</v>
      </c>
      <c r="B166" t="s">
        <v>44</v>
      </c>
      <c r="C166" s="3">
        <v>42101</v>
      </c>
      <c r="D166">
        <v>2</v>
      </c>
      <c r="E166">
        <v>100</v>
      </c>
      <c r="F166" s="2" t="s">
        <v>82</v>
      </c>
      <c r="G166" s="2" t="s">
        <v>24</v>
      </c>
      <c r="I166" s="2" t="s">
        <v>41</v>
      </c>
      <c r="J166" s="20">
        <f t="shared" si="8"/>
        <v>777.75</v>
      </c>
      <c r="K166">
        <v>77.775000000000006</v>
      </c>
      <c r="N166" s="2" t="str">
        <f>IF(ISNUMBER(M166),SUMIFS(M$1:$M166,A$1:$A166,A166,F$1:$F166,F166,D$1:$D166,D166),"")</f>
        <v/>
      </c>
      <c r="X166">
        <v>18.032729148864746</v>
      </c>
      <c r="Y166">
        <v>18.001659393310547</v>
      </c>
      <c r="Z166">
        <v>81.794750213623047</v>
      </c>
      <c r="AA166">
        <v>22.133768081665039</v>
      </c>
      <c r="AB166">
        <v>91.461021423339844</v>
      </c>
      <c r="AC166">
        <v>27.215511322021484</v>
      </c>
      <c r="AD166" s="2">
        <f t="shared" si="9"/>
        <v>4.3499999999999997E-2</v>
      </c>
      <c r="AE166">
        <v>4.3499999999999997E-2</v>
      </c>
      <c r="AG166">
        <v>13.087160034179687</v>
      </c>
      <c r="AM166" s="2" t="str">
        <f t="shared" si="10"/>
        <v/>
      </c>
      <c r="AN166" s="2" t="str">
        <f>IF(ISNUMBER(AM166),SUMIFS($AM$1:AM166,$A$1:A166,A166,$F$1:F166,F166,$D$1:D166,D166),"")</f>
        <v/>
      </c>
      <c r="AO166">
        <f t="shared" si="11"/>
        <v>10</v>
      </c>
    </row>
    <row r="167" spans="1:41" x14ac:dyDescent="0.25">
      <c r="A167" s="4" t="s">
        <v>25</v>
      </c>
      <c r="B167" t="s">
        <v>44</v>
      </c>
      <c r="C167" s="3">
        <v>42101</v>
      </c>
      <c r="D167">
        <v>2</v>
      </c>
      <c r="E167">
        <v>200</v>
      </c>
      <c r="F167" s="2" t="s">
        <v>82</v>
      </c>
      <c r="G167" s="2" t="s">
        <v>24</v>
      </c>
      <c r="I167" s="2" t="s">
        <v>41</v>
      </c>
      <c r="J167" s="20">
        <f t="shared" si="8"/>
        <v>1121</v>
      </c>
      <c r="K167">
        <v>112.1</v>
      </c>
      <c r="N167" s="2" t="str">
        <f>IF(ISNUMBER(M167),SUMIFS(M$1:$M167,A$1:$A167,A167,F$1:$F167,F167,D$1:$D167,D167),"")</f>
        <v/>
      </c>
      <c r="X167">
        <v>17.029018402099609</v>
      </c>
      <c r="Y167">
        <v>14.819825172424316</v>
      </c>
      <c r="Z167">
        <v>82.529827117919922</v>
      </c>
      <c r="AA167">
        <v>22.391234397888184</v>
      </c>
      <c r="AB167">
        <v>91.701793670654297</v>
      </c>
      <c r="AC167">
        <v>31.054556846618652</v>
      </c>
      <c r="AD167" s="2">
        <f t="shared" si="9"/>
        <v>4.9700000000000001E-2</v>
      </c>
      <c r="AE167">
        <v>4.9700000000000001E-2</v>
      </c>
      <c r="AG167">
        <v>13.204772338867187</v>
      </c>
      <c r="AM167" s="2" t="str">
        <f t="shared" si="10"/>
        <v/>
      </c>
      <c r="AN167" s="2" t="str">
        <f>IF(ISNUMBER(AM167),SUMIFS($AM$1:AM167,$A$1:A167,A167,$F$1:F167,F167,$D$1:D167,D167),"")</f>
        <v/>
      </c>
      <c r="AO167">
        <f t="shared" si="11"/>
        <v>10</v>
      </c>
    </row>
    <row r="168" spans="1:41" x14ac:dyDescent="0.25">
      <c r="A168" s="4" t="s">
        <v>29</v>
      </c>
      <c r="B168" t="s">
        <v>44</v>
      </c>
      <c r="C168" s="3">
        <v>42101</v>
      </c>
      <c r="D168">
        <v>2</v>
      </c>
      <c r="E168">
        <v>350</v>
      </c>
      <c r="F168" s="2" t="s">
        <v>82</v>
      </c>
      <c r="G168" s="2" t="s">
        <v>24</v>
      </c>
      <c r="I168" s="2" t="s">
        <v>41</v>
      </c>
      <c r="J168" s="20">
        <f t="shared" si="8"/>
        <v>948</v>
      </c>
      <c r="K168">
        <v>94.8</v>
      </c>
      <c r="N168" s="2" t="str">
        <f>IF(ISNUMBER(M168),SUMIFS(M$1:$M168,A$1:$A168,A168,F$1:$F168,F168,D$1:$D168,D168),"")</f>
        <v/>
      </c>
      <c r="X168">
        <v>17.61790943145752</v>
      </c>
      <c r="Y168">
        <v>15.939520835876465</v>
      </c>
      <c r="Z168">
        <v>82.410617828369141</v>
      </c>
      <c r="AA168">
        <v>21.933078765869141</v>
      </c>
      <c r="AB168">
        <v>91.141204833984375</v>
      </c>
      <c r="AC168">
        <v>30.558126449584961</v>
      </c>
      <c r="AD168" s="2">
        <f t="shared" si="9"/>
        <v>4.8899999999999999E-2</v>
      </c>
      <c r="AE168">
        <v>4.8899999999999999E-2</v>
      </c>
      <c r="AG168">
        <v>13.185698852539062</v>
      </c>
      <c r="AM168" s="2" t="str">
        <f t="shared" si="10"/>
        <v/>
      </c>
      <c r="AN168" s="2" t="str">
        <f>IF(ISNUMBER(AM168),SUMIFS($AM$1:AM168,$A$1:A168,A168,$F$1:F168,F168,$D$1:D168,D168),"")</f>
        <v/>
      </c>
      <c r="AO168">
        <f t="shared" si="11"/>
        <v>10</v>
      </c>
    </row>
    <row r="169" spans="1:41" x14ac:dyDescent="0.25">
      <c r="A169" s="4" t="s">
        <v>26</v>
      </c>
      <c r="B169" t="s">
        <v>44</v>
      </c>
      <c r="C169" s="3">
        <v>42101</v>
      </c>
      <c r="D169">
        <v>2</v>
      </c>
      <c r="E169">
        <v>500</v>
      </c>
      <c r="F169" s="2" t="s">
        <v>82</v>
      </c>
      <c r="G169" s="2" t="s">
        <v>24</v>
      </c>
      <c r="I169" s="2" t="s">
        <v>41</v>
      </c>
      <c r="J169" s="20">
        <f t="shared" si="8"/>
        <v>982</v>
      </c>
      <c r="K169">
        <v>98.2</v>
      </c>
      <c r="N169" s="2" t="str">
        <f>IF(ISNUMBER(M169),SUMIFS(M$1:$M169,A$1:$A169,A169,F$1:$F169,F169,D$1:$D169,D169),"")</f>
        <v/>
      </c>
      <c r="X169">
        <v>16.788028717041016</v>
      </c>
      <c r="Y169">
        <v>15.91367769241333</v>
      </c>
      <c r="Z169">
        <v>82.758464813232422</v>
      </c>
      <c r="AA169">
        <v>22.696353912353516</v>
      </c>
      <c r="AB169">
        <v>91.639934539794922</v>
      </c>
      <c r="AC169">
        <v>29.64240837097168</v>
      </c>
      <c r="AD169" s="2">
        <f t="shared" si="9"/>
        <v>4.7399999999999998E-2</v>
      </c>
      <c r="AE169">
        <v>4.7399999999999998E-2</v>
      </c>
      <c r="AG169">
        <v>13.241354370117188</v>
      </c>
      <c r="AM169" s="2" t="str">
        <f t="shared" si="10"/>
        <v/>
      </c>
      <c r="AN169" s="2" t="str">
        <f>IF(ISNUMBER(AM169),SUMIFS($AM$1:AM169,$A$1:A169,A169,$F$1:F169,F169,$D$1:D169,D169),"")</f>
        <v/>
      </c>
      <c r="AO169">
        <f t="shared" si="11"/>
        <v>10</v>
      </c>
    </row>
    <row r="170" spans="1:41" x14ac:dyDescent="0.25">
      <c r="A170" s="4" t="s">
        <v>27</v>
      </c>
      <c r="B170" t="s">
        <v>44</v>
      </c>
      <c r="C170" s="3">
        <v>42101</v>
      </c>
      <c r="D170">
        <v>3</v>
      </c>
      <c r="E170">
        <v>0</v>
      </c>
      <c r="F170" s="2" t="s">
        <v>82</v>
      </c>
      <c r="G170" s="2" t="s">
        <v>24</v>
      </c>
      <c r="I170" s="2" t="s">
        <v>41</v>
      </c>
      <c r="J170" s="20">
        <f t="shared" si="8"/>
        <v>1287.25</v>
      </c>
      <c r="K170">
        <v>128.72499999999999</v>
      </c>
      <c r="N170" s="2" t="str">
        <f>IF(ISNUMBER(M170),SUMIFS(M$1:$M170,A$1:$A170,A170,F$1:$F170,F170,D$1:$D170,D170),"")</f>
        <v/>
      </c>
      <c r="X170">
        <v>17.338878631591797</v>
      </c>
      <c r="Y170">
        <v>17.203133583068848</v>
      </c>
      <c r="Z170">
        <v>81.450592041015625</v>
      </c>
      <c r="AA170">
        <v>20.910070419311523</v>
      </c>
      <c r="AB170">
        <v>90.708293914794922</v>
      </c>
      <c r="AC170">
        <v>27.695216178894043</v>
      </c>
      <c r="AD170" s="2">
        <f t="shared" si="9"/>
        <v>4.4299999999999999E-2</v>
      </c>
      <c r="AE170">
        <v>4.4299999999999999E-2</v>
      </c>
      <c r="AG170">
        <v>13.0320947265625</v>
      </c>
      <c r="AM170" s="2" t="str">
        <f t="shared" si="10"/>
        <v/>
      </c>
      <c r="AN170" s="2" t="str">
        <f>IF(ISNUMBER(AM170),SUMIFS($AM$1:AM170,$A$1:A170,A170,$F$1:F170,F170,$D$1:D170,D170),"")</f>
        <v/>
      </c>
      <c r="AO170">
        <f t="shared" si="11"/>
        <v>10</v>
      </c>
    </row>
    <row r="171" spans="1:41" x14ac:dyDescent="0.25">
      <c r="A171" s="4" t="s">
        <v>30</v>
      </c>
      <c r="B171" t="s">
        <v>44</v>
      </c>
      <c r="C171" s="3">
        <v>42101</v>
      </c>
      <c r="D171">
        <v>3</v>
      </c>
      <c r="E171">
        <v>50</v>
      </c>
      <c r="F171" s="2" t="s">
        <v>82</v>
      </c>
      <c r="G171" s="2" t="s">
        <v>24</v>
      </c>
      <c r="I171" s="2" t="s">
        <v>41</v>
      </c>
      <c r="J171" s="20">
        <f t="shared" si="8"/>
        <v>928</v>
      </c>
      <c r="K171">
        <v>92.8</v>
      </c>
      <c r="N171" s="2" t="str">
        <f>IF(ISNUMBER(M171),SUMIFS(M$1:$M171,A$1:$A171,A171,F$1:$F171,F171,D$1:$D171,D171),"")</f>
        <v/>
      </c>
      <c r="X171">
        <v>18.807721138000488</v>
      </c>
      <c r="Y171">
        <v>17.188510894775391</v>
      </c>
      <c r="Z171">
        <v>80.949363708496094</v>
      </c>
      <c r="AA171">
        <v>24.381044387817383</v>
      </c>
      <c r="AB171">
        <v>91.973903656005859</v>
      </c>
      <c r="AC171">
        <v>25.47026252746582</v>
      </c>
      <c r="AD171" s="2">
        <f t="shared" si="9"/>
        <v>4.0800000000000003E-2</v>
      </c>
      <c r="AE171">
        <v>4.0800000000000003E-2</v>
      </c>
      <c r="AG171">
        <v>12.951898193359375</v>
      </c>
      <c r="AM171" s="2" t="str">
        <f t="shared" si="10"/>
        <v/>
      </c>
      <c r="AN171" s="2" t="str">
        <f>IF(ISNUMBER(AM171),SUMIFS($AM$1:AM171,$A$1:A171,A171,$F$1:F171,F171,$D$1:D171,D171),"")</f>
        <v/>
      </c>
      <c r="AO171">
        <f t="shared" si="11"/>
        <v>10</v>
      </c>
    </row>
    <row r="172" spans="1:41" x14ac:dyDescent="0.25">
      <c r="A172" s="4" t="s">
        <v>28</v>
      </c>
      <c r="B172" t="s">
        <v>44</v>
      </c>
      <c r="C172" s="3">
        <v>42101</v>
      </c>
      <c r="D172">
        <v>3</v>
      </c>
      <c r="E172">
        <v>100</v>
      </c>
      <c r="F172" s="2" t="s">
        <v>82</v>
      </c>
      <c r="G172" s="2" t="s">
        <v>24</v>
      </c>
      <c r="I172" s="2" t="s">
        <v>41</v>
      </c>
      <c r="J172" s="20">
        <f t="shared" si="8"/>
        <v>1272.25</v>
      </c>
      <c r="K172">
        <v>127.22499999999999</v>
      </c>
      <c r="N172" s="2" t="str">
        <f>IF(ISNUMBER(M172),SUMIFS(M$1:$M172,A$1:$A172,A172,F$1:$F172,F172,D$1:$D172,D172),"")</f>
        <v/>
      </c>
      <c r="X172">
        <v>17.100159645080566</v>
      </c>
      <c r="Y172">
        <v>17.081151962280273</v>
      </c>
      <c r="Z172">
        <v>82.248138427734375</v>
      </c>
      <c r="AA172">
        <v>21.999297142028809</v>
      </c>
      <c r="AB172">
        <v>91.455703735351563</v>
      </c>
      <c r="AC172">
        <v>28.26398754119873</v>
      </c>
      <c r="AD172" s="2">
        <f t="shared" si="9"/>
        <v>4.5199999999999997E-2</v>
      </c>
      <c r="AE172">
        <v>4.5199999999999997E-2</v>
      </c>
      <c r="AG172">
        <v>13.1597021484375</v>
      </c>
      <c r="AM172" s="2" t="str">
        <f t="shared" si="10"/>
        <v/>
      </c>
      <c r="AN172" s="2" t="str">
        <f>IF(ISNUMBER(AM172),SUMIFS($AM$1:AM172,$A$1:A172,A172,$F$1:F172,F172,$D$1:D172,D172),"")</f>
        <v/>
      </c>
      <c r="AO172">
        <f t="shared" si="11"/>
        <v>10</v>
      </c>
    </row>
    <row r="173" spans="1:41" x14ac:dyDescent="0.25">
      <c r="A173" s="4" t="s">
        <v>25</v>
      </c>
      <c r="B173" t="s">
        <v>44</v>
      </c>
      <c r="C173" s="3">
        <v>42101</v>
      </c>
      <c r="D173">
        <v>3</v>
      </c>
      <c r="E173">
        <v>200</v>
      </c>
      <c r="F173" s="2" t="s">
        <v>82</v>
      </c>
      <c r="G173" s="2" t="s">
        <v>24</v>
      </c>
      <c r="I173" s="2" t="s">
        <v>41</v>
      </c>
      <c r="J173" s="20">
        <f t="shared" si="8"/>
        <v>1459.75</v>
      </c>
      <c r="K173">
        <v>145.97499999999999</v>
      </c>
      <c r="N173" s="2" t="str">
        <f>IF(ISNUMBER(M173),SUMIFS(M$1:$M173,A$1:$A173,A173,F$1:$F173,F173,D$1:$D173,D173),"")</f>
        <v/>
      </c>
      <c r="X173">
        <v>17.385709762573242</v>
      </c>
      <c r="Y173">
        <v>16.53239107131958</v>
      </c>
      <c r="Z173">
        <v>82.588447570800781</v>
      </c>
      <c r="AA173">
        <v>21.025949478149414</v>
      </c>
      <c r="AB173">
        <v>90.845790863037109</v>
      </c>
      <c r="AC173">
        <v>29.19990062713623</v>
      </c>
      <c r="AD173" s="2">
        <f t="shared" si="9"/>
        <v>4.6699999999999998E-2</v>
      </c>
      <c r="AE173">
        <v>4.6699999999999998E-2</v>
      </c>
      <c r="AG173">
        <v>13.214151611328125</v>
      </c>
      <c r="AM173" s="2" t="str">
        <f t="shared" si="10"/>
        <v/>
      </c>
      <c r="AN173" s="2" t="str">
        <f>IF(ISNUMBER(AM173),SUMIFS($AM$1:AM173,$A$1:A173,A173,$F$1:F173,F173,$D$1:D173,D173),"")</f>
        <v/>
      </c>
      <c r="AO173">
        <f t="shared" si="11"/>
        <v>10</v>
      </c>
    </row>
    <row r="174" spans="1:41" x14ac:dyDescent="0.25">
      <c r="A174" s="4" t="s">
        <v>29</v>
      </c>
      <c r="B174" t="s">
        <v>44</v>
      </c>
      <c r="C174" s="3">
        <v>42101</v>
      </c>
      <c r="D174">
        <v>3</v>
      </c>
      <c r="E174">
        <v>350</v>
      </c>
      <c r="F174" s="2" t="s">
        <v>82</v>
      </c>
      <c r="G174" s="2" t="s">
        <v>24</v>
      </c>
      <c r="I174" s="2" t="s">
        <v>41</v>
      </c>
      <c r="J174" s="20">
        <f t="shared" si="8"/>
        <v>1347</v>
      </c>
      <c r="K174">
        <v>134.69999999999999</v>
      </c>
      <c r="N174" s="2" t="str">
        <f>IF(ISNUMBER(M174),SUMIFS(M$1:$M174,A$1:$A174,A174,F$1:$F174,F174,D$1:$D174,D174),"")</f>
        <v/>
      </c>
      <c r="X174">
        <v>17.175174713134766</v>
      </c>
      <c r="Y174">
        <v>17.961477279663086</v>
      </c>
      <c r="Z174">
        <v>82.646133422851563</v>
      </c>
      <c r="AA174">
        <v>23.242012023925781</v>
      </c>
      <c r="AB174">
        <v>91.209255218505859</v>
      </c>
      <c r="AC174">
        <v>29.010897636413574</v>
      </c>
      <c r="AD174" s="2">
        <f t="shared" si="9"/>
        <v>4.6399999999999997E-2</v>
      </c>
      <c r="AE174">
        <v>4.6399999999999997E-2</v>
      </c>
      <c r="AG174">
        <v>13.22338134765625</v>
      </c>
      <c r="AM174" s="2" t="str">
        <f t="shared" si="10"/>
        <v/>
      </c>
      <c r="AN174" s="2" t="str">
        <f>IF(ISNUMBER(AM174),SUMIFS($AM$1:AM174,$A$1:A174,A174,$F$1:F174,F174,$D$1:D174,D174),"")</f>
        <v/>
      </c>
      <c r="AO174">
        <f t="shared" si="11"/>
        <v>10</v>
      </c>
    </row>
    <row r="175" spans="1:41" x14ac:dyDescent="0.25">
      <c r="A175" s="4" t="s">
        <v>26</v>
      </c>
      <c r="B175" t="s">
        <v>44</v>
      </c>
      <c r="C175" s="3">
        <v>42101</v>
      </c>
      <c r="D175">
        <v>3</v>
      </c>
      <c r="E175">
        <v>500</v>
      </c>
      <c r="F175" s="2" t="s">
        <v>82</v>
      </c>
      <c r="G175" s="2" t="s">
        <v>24</v>
      </c>
      <c r="I175" s="2" t="s">
        <v>41</v>
      </c>
      <c r="J175" s="20">
        <f t="shared" si="8"/>
        <v>1339.75</v>
      </c>
      <c r="K175">
        <v>133.97499999999999</v>
      </c>
      <c r="N175" s="2" t="str">
        <f>IF(ISNUMBER(M175),SUMIFS(M$1:$M175,A$1:$A175,A175,F$1:$F175,F175,D$1:$D175,D175),"")</f>
        <v/>
      </c>
      <c r="X175">
        <v>17.018896102905273</v>
      </c>
      <c r="Y175">
        <v>16.08133602142334</v>
      </c>
      <c r="Z175">
        <v>82.240478515625</v>
      </c>
      <c r="AA175">
        <v>21.41838550567627</v>
      </c>
      <c r="AB175">
        <v>91.458583831787109</v>
      </c>
      <c r="AC175">
        <v>29.08625602722168</v>
      </c>
      <c r="AD175" s="2">
        <f t="shared" si="9"/>
        <v>4.65E-2</v>
      </c>
      <c r="AE175">
        <v>4.65E-2</v>
      </c>
      <c r="AG175">
        <v>13.158476562500001</v>
      </c>
      <c r="AM175" s="2" t="str">
        <f t="shared" si="10"/>
        <v/>
      </c>
      <c r="AN175" s="2" t="str">
        <f>IF(ISNUMBER(AM175),SUMIFS($AM$1:AM175,$A$1:A175,A175,$F$1:F175,F175,$D$1:D175,D175),"")</f>
        <v/>
      </c>
      <c r="AO175">
        <f t="shared" si="11"/>
        <v>10</v>
      </c>
    </row>
    <row r="176" spans="1:41" x14ac:dyDescent="0.25">
      <c r="A176" s="4" t="s">
        <v>27</v>
      </c>
      <c r="B176" t="s">
        <v>44</v>
      </c>
      <c r="C176" s="3">
        <v>42110</v>
      </c>
      <c r="D176">
        <v>1</v>
      </c>
      <c r="E176">
        <v>0</v>
      </c>
      <c r="F176" s="2" t="s">
        <v>82</v>
      </c>
      <c r="G176" s="2" t="s">
        <v>24</v>
      </c>
      <c r="H176">
        <v>1.6</v>
      </c>
      <c r="I176" s="2" t="s">
        <v>22</v>
      </c>
      <c r="J176" s="20" t="str">
        <f t="shared" si="8"/>
        <v/>
      </c>
      <c r="L176">
        <v>108.35</v>
      </c>
      <c r="M176">
        <v>108.35</v>
      </c>
      <c r="N176" s="2">
        <f>IF(ISNUMBER(M176),SUMIFS(M$1:$M176,A$1:$A176,A176,F$1:$F176,F176,D$1:$D176,D176),"")</f>
        <v>1087.28</v>
      </c>
      <c r="X176">
        <v>20.44534969329834</v>
      </c>
      <c r="Y176">
        <v>9.304377555847168</v>
      </c>
      <c r="Z176">
        <v>75.209766387939453</v>
      </c>
      <c r="AA176">
        <v>24.620693206787109</v>
      </c>
      <c r="AB176">
        <v>89.898693084716797</v>
      </c>
      <c r="AC176">
        <v>30.774919509887695</v>
      </c>
      <c r="AD176" s="2">
        <f t="shared" si="9"/>
        <v>4.9200000000000001E-2</v>
      </c>
      <c r="AE176">
        <v>4.9200000000000001E-2</v>
      </c>
      <c r="AG176">
        <v>12.033562622070313</v>
      </c>
      <c r="AM176" s="2">
        <f t="shared" si="10"/>
        <v>5.3310000000000004</v>
      </c>
      <c r="AN176" s="2">
        <f>IF(ISNUMBER(AM176),SUMIFS($AM$1:AM176,$A$1:A176,A176,$F$1:F176,F176,$D$1:D176,D176),"")</f>
        <v>44.629000000000005</v>
      </c>
      <c r="AO176">
        <f t="shared" si="11"/>
        <v>14</v>
      </c>
    </row>
    <row r="177" spans="1:41" x14ac:dyDescent="0.25">
      <c r="A177" s="4" t="s">
        <v>30</v>
      </c>
      <c r="B177" t="s">
        <v>44</v>
      </c>
      <c r="C177" s="3">
        <v>42110</v>
      </c>
      <c r="D177">
        <v>1</v>
      </c>
      <c r="E177">
        <v>50</v>
      </c>
      <c r="F177" s="2" t="s">
        <v>82</v>
      </c>
      <c r="G177" s="2" t="s">
        <v>24</v>
      </c>
      <c r="H177">
        <v>1.6</v>
      </c>
      <c r="I177" s="2" t="s">
        <v>22</v>
      </c>
      <c r="J177" s="20" t="str">
        <f t="shared" si="8"/>
        <v/>
      </c>
      <c r="L177">
        <v>110.41</v>
      </c>
      <c r="M177">
        <v>110.41</v>
      </c>
      <c r="N177" s="2">
        <f>IF(ISNUMBER(M177),SUMIFS(M$1:$M177,A$1:$A177,A177,F$1:$F177,F177,D$1:$D177,D177),"")</f>
        <v>1076.69</v>
      </c>
      <c r="X177">
        <v>19.042477607727051</v>
      </c>
      <c r="Y177">
        <v>10.764045238494873</v>
      </c>
      <c r="Z177">
        <v>78.827686309814453</v>
      </c>
      <c r="AA177">
        <v>25.828546524047852</v>
      </c>
      <c r="AB177">
        <v>90.888465881347656</v>
      </c>
      <c r="AC177">
        <v>32.138273239135742</v>
      </c>
      <c r="AD177" s="2">
        <f t="shared" si="9"/>
        <v>5.1400000000000001E-2</v>
      </c>
      <c r="AE177">
        <v>5.1400000000000001E-2</v>
      </c>
      <c r="AG177">
        <v>12.612429809570314</v>
      </c>
      <c r="AM177" s="2">
        <f t="shared" si="10"/>
        <v>5.6749999999999998</v>
      </c>
      <c r="AN177" s="2">
        <f>IF(ISNUMBER(AM177),SUMIFS($AM$1:AM177,$A$1:A177,A177,$F$1:F177,F177,$D$1:D177,D177),"")</f>
        <v>46.143999999999991</v>
      </c>
      <c r="AO177">
        <f t="shared" si="11"/>
        <v>14</v>
      </c>
    </row>
    <row r="178" spans="1:41" x14ac:dyDescent="0.25">
      <c r="A178" s="4" t="s">
        <v>28</v>
      </c>
      <c r="B178" t="s">
        <v>44</v>
      </c>
      <c r="C178" s="3">
        <v>42110</v>
      </c>
      <c r="D178">
        <v>1</v>
      </c>
      <c r="E178">
        <v>100</v>
      </c>
      <c r="F178" s="2" t="s">
        <v>82</v>
      </c>
      <c r="G178" s="2" t="s">
        <v>24</v>
      </c>
      <c r="H178">
        <v>1.6</v>
      </c>
      <c r="I178" s="2" t="s">
        <v>22</v>
      </c>
      <c r="J178" s="20" t="str">
        <f t="shared" si="8"/>
        <v/>
      </c>
      <c r="L178">
        <v>126.69</v>
      </c>
      <c r="M178">
        <v>126.69</v>
      </c>
      <c r="N178" s="2">
        <f>IF(ISNUMBER(M178),SUMIFS(M$1:$M178,A$1:$A178,A178,F$1:$F178,F178,D$1:$D178,D178),"")</f>
        <v>1335.5100000000002</v>
      </c>
      <c r="X178">
        <v>19.318915367126465</v>
      </c>
      <c r="Y178">
        <v>10.728609561920166</v>
      </c>
      <c r="Z178">
        <v>78.514328002929688</v>
      </c>
      <c r="AA178">
        <v>25.035749435424805</v>
      </c>
      <c r="AB178">
        <v>90.8624267578125</v>
      </c>
      <c r="AC178">
        <v>31.20197582244873</v>
      </c>
      <c r="AD178" s="2">
        <f t="shared" si="9"/>
        <v>4.99E-2</v>
      </c>
      <c r="AE178">
        <v>4.99E-2</v>
      </c>
      <c r="AG178">
        <v>12.56229248046875</v>
      </c>
      <c r="AM178" s="2">
        <f t="shared" si="10"/>
        <v>6.3220000000000001</v>
      </c>
      <c r="AN178" s="2">
        <f>IF(ISNUMBER(AM178),SUMIFS($AM$1:AM178,$A$1:A178,A178,$F$1:F178,F178,$D$1:D178,D178),"")</f>
        <v>56.56</v>
      </c>
      <c r="AO178">
        <f t="shared" si="11"/>
        <v>14</v>
      </c>
    </row>
    <row r="179" spans="1:41" x14ac:dyDescent="0.25">
      <c r="A179" s="4" t="s">
        <v>25</v>
      </c>
      <c r="B179" t="s">
        <v>44</v>
      </c>
      <c r="C179" s="3">
        <v>42110</v>
      </c>
      <c r="D179">
        <v>1</v>
      </c>
      <c r="E179">
        <v>200</v>
      </c>
      <c r="F179" s="2" t="s">
        <v>82</v>
      </c>
      <c r="G179" s="2" t="s">
        <v>24</v>
      </c>
      <c r="H179">
        <v>1.6</v>
      </c>
      <c r="I179" s="2" t="s">
        <v>22</v>
      </c>
      <c r="J179" s="20" t="str">
        <f t="shared" si="8"/>
        <v/>
      </c>
      <c r="L179">
        <v>100.11</v>
      </c>
      <c r="M179">
        <v>100.11</v>
      </c>
      <c r="N179" s="2">
        <f>IF(ISNUMBER(M179),SUMIFS(M$1:$M179,A$1:$A179,A179,F$1:$F179,F179,D$1:$D179,D179),"")</f>
        <v>1114.8699999999999</v>
      </c>
      <c r="X179">
        <v>18.257663726806641</v>
      </c>
      <c r="Y179">
        <v>10.500724315643311</v>
      </c>
      <c r="Z179">
        <v>79.110157012939453</v>
      </c>
      <c r="AA179">
        <v>24.594675064086914</v>
      </c>
      <c r="AB179">
        <v>89.99786376953125</v>
      </c>
      <c r="AC179">
        <v>31.339259147644043</v>
      </c>
      <c r="AD179" s="2">
        <f t="shared" si="9"/>
        <v>5.0099999999999999E-2</v>
      </c>
      <c r="AE179">
        <v>5.0099999999999999E-2</v>
      </c>
      <c r="AG179">
        <v>12.657625122070312</v>
      </c>
      <c r="AM179" s="2">
        <f t="shared" si="10"/>
        <v>5.016</v>
      </c>
      <c r="AN179" s="2">
        <f>IF(ISNUMBER(AM179),SUMIFS($AM$1:AM179,$A$1:A179,A179,$F$1:F179,F179,$D$1:D179,D179),"")</f>
        <v>47.325999999999993</v>
      </c>
      <c r="AO179">
        <f t="shared" si="11"/>
        <v>14</v>
      </c>
    </row>
    <row r="180" spans="1:41" x14ac:dyDescent="0.25">
      <c r="A180" s="4" t="s">
        <v>29</v>
      </c>
      <c r="B180" t="s">
        <v>44</v>
      </c>
      <c r="C180" s="3">
        <v>42110</v>
      </c>
      <c r="D180">
        <v>1</v>
      </c>
      <c r="E180">
        <v>350</v>
      </c>
      <c r="F180" s="2" t="s">
        <v>82</v>
      </c>
      <c r="G180" s="2" t="s">
        <v>24</v>
      </c>
      <c r="H180">
        <v>1.6</v>
      </c>
      <c r="I180" s="2" t="s">
        <v>22</v>
      </c>
      <c r="J180" s="20" t="str">
        <f t="shared" si="8"/>
        <v/>
      </c>
      <c r="L180">
        <v>119.45</v>
      </c>
      <c r="M180">
        <v>119.45</v>
      </c>
      <c r="N180" s="2">
        <f>IF(ISNUMBER(M180),SUMIFS(M$1:$M180,A$1:$A180,A180,F$1:$F180,F180,D$1:$D180,D180),"")</f>
        <v>1287.6500000000003</v>
      </c>
      <c r="X180">
        <v>17.909807205200195</v>
      </c>
      <c r="Y180">
        <v>12.082251071929932</v>
      </c>
      <c r="Z180">
        <v>79.747611999511719</v>
      </c>
      <c r="AA180">
        <v>21.79332160949707</v>
      </c>
      <c r="AB180">
        <v>90.893653869628906</v>
      </c>
      <c r="AC180">
        <v>31.826083183288574</v>
      </c>
      <c r="AD180" s="2">
        <f t="shared" si="9"/>
        <v>5.0900000000000001E-2</v>
      </c>
      <c r="AE180">
        <v>5.0900000000000001E-2</v>
      </c>
      <c r="AG180">
        <v>12.759617919921876</v>
      </c>
      <c r="AM180" s="2">
        <f t="shared" si="10"/>
        <v>6.08</v>
      </c>
      <c r="AN180" s="2">
        <f>IF(ISNUMBER(AM180),SUMIFS($AM$1:AM180,$A$1:A180,A180,$F$1:F180,F180,$D$1:D180,D180),"")</f>
        <v>54.504999999999995</v>
      </c>
      <c r="AO180">
        <f t="shared" si="11"/>
        <v>14</v>
      </c>
    </row>
    <row r="181" spans="1:41" x14ac:dyDescent="0.25">
      <c r="A181" s="4" t="s">
        <v>26</v>
      </c>
      <c r="B181" t="s">
        <v>44</v>
      </c>
      <c r="C181" s="3">
        <v>42110</v>
      </c>
      <c r="D181">
        <v>1</v>
      </c>
      <c r="E181">
        <v>500</v>
      </c>
      <c r="F181" s="2" t="s">
        <v>82</v>
      </c>
      <c r="G181" s="2" t="s">
        <v>24</v>
      </c>
      <c r="H181">
        <v>1.6</v>
      </c>
      <c r="I181" s="2" t="s">
        <v>22</v>
      </c>
      <c r="J181" s="20" t="str">
        <f t="shared" si="8"/>
        <v/>
      </c>
      <c r="L181">
        <v>81</v>
      </c>
      <c r="M181">
        <v>81</v>
      </c>
      <c r="N181" s="2">
        <f>IF(ISNUMBER(M181),SUMIFS(M$1:$M181,A$1:$A181,A181,F$1:$F181,F181,D$1:$D181,D181),"")</f>
        <v>954.86000000000013</v>
      </c>
      <c r="X181">
        <v>19.359761238098145</v>
      </c>
      <c r="Y181">
        <v>8.6443905830383301</v>
      </c>
      <c r="Z181">
        <v>76.581592559814453</v>
      </c>
      <c r="AA181">
        <v>25.885168075561523</v>
      </c>
      <c r="AB181">
        <v>90.600120544433594</v>
      </c>
      <c r="AC181">
        <v>32.437355995178223</v>
      </c>
      <c r="AD181" s="2">
        <f t="shared" si="9"/>
        <v>5.1900000000000002E-2</v>
      </c>
      <c r="AE181">
        <v>5.1900000000000002E-2</v>
      </c>
      <c r="AG181">
        <v>12.253054809570314</v>
      </c>
      <c r="AM181" s="2">
        <f t="shared" si="10"/>
        <v>4.2039999999999997</v>
      </c>
      <c r="AN181" s="2">
        <f>IF(ISNUMBER(AM181),SUMIFS($AM$1:AM181,$A$1:A181,A181,$F$1:F181,F181,$D$1:D181,D181),"")</f>
        <v>38.158999999999999</v>
      </c>
      <c r="AO181">
        <f t="shared" si="11"/>
        <v>14</v>
      </c>
    </row>
    <row r="182" spans="1:41" x14ac:dyDescent="0.25">
      <c r="A182" s="4" t="s">
        <v>27</v>
      </c>
      <c r="B182" t="s">
        <v>44</v>
      </c>
      <c r="C182" s="3">
        <v>42110</v>
      </c>
      <c r="D182">
        <v>2</v>
      </c>
      <c r="E182">
        <v>0</v>
      </c>
      <c r="F182" s="2" t="s">
        <v>82</v>
      </c>
      <c r="G182" s="2" t="s">
        <v>24</v>
      </c>
      <c r="H182">
        <v>1.6</v>
      </c>
      <c r="I182" s="2" t="s">
        <v>22</v>
      </c>
      <c r="J182" s="20" t="str">
        <f t="shared" si="8"/>
        <v/>
      </c>
      <c r="L182">
        <v>90.5</v>
      </c>
      <c r="M182">
        <v>90.5</v>
      </c>
      <c r="N182" s="2">
        <f>IF(ISNUMBER(M182),SUMIFS(M$1:$M182,A$1:$A182,A182,F$1:$F182,F182,D$1:$D182,D182),"")</f>
        <v>1198.42</v>
      </c>
      <c r="X182">
        <v>18.416350364685059</v>
      </c>
      <c r="Y182">
        <v>12.073822498321533</v>
      </c>
      <c r="Z182">
        <v>79.579910278320313</v>
      </c>
      <c r="AA182">
        <v>25.903329849243164</v>
      </c>
      <c r="AB182">
        <v>90.704383850097656</v>
      </c>
      <c r="AC182">
        <v>31.498379707336426</v>
      </c>
      <c r="AD182" s="2">
        <f t="shared" si="9"/>
        <v>5.04E-2</v>
      </c>
      <c r="AE182">
        <v>5.04E-2</v>
      </c>
      <c r="AG182">
        <v>12.73278564453125</v>
      </c>
      <c r="AM182" s="2">
        <f t="shared" si="10"/>
        <v>4.5609999999999999</v>
      </c>
      <c r="AN182" s="2">
        <f>IF(ISNUMBER(AM182),SUMIFS($AM$1:AM182,$A$1:A182,A182,$F$1:F182,F182,$D$1:D182,D182),"")</f>
        <v>48.936</v>
      </c>
      <c r="AO182">
        <f t="shared" si="11"/>
        <v>14</v>
      </c>
    </row>
    <row r="183" spans="1:41" x14ac:dyDescent="0.25">
      <c r="A183" s="4" t="s">
        <v>30</v>
      </c>
      <c r="B183" t="s">
        <v>44</v>
      </c>
      <c r="C183" s="3">
        <v>42110</v>
      </c>
      <c r="D183">
        <v>2</v>
      </c>
      <c r="E183">
        <v>50</v>
      </c>
      <c r="F183" s="2" t="s">
        <v>82</v>
      </c>
      <c r="G183" s="2" t="s">
        <v>24</v>
      </c>
      <c r="H183">
        <v>1.6</v>
      </c>
      <c r="I183" s="2" t="s">
        <v>22</v>
      </c>
      <c r="J183" s="20" t="str">
        <f t="shared" si="8"/>
        <v/>
      </c>
      <c r="L183">
        <v>110.64</v>
      </c>
      <c r="M183">
        <v>110.64</v>
      </c>
      <c r="N183" s="2">
        <f>IF(ISNUMBER(M183),SUMIFS(M$1:$M183,A$1:$A183,A183,F$1:$F183,F183,D$1:$D183,D183),"")</f>
        <v>1225.8800000000001</v>
      </c>
      <c r="X183">
        <v>18.31254768371582</v>
      </c>
      <c r="Y183">
        <v>12.390317916870117</v>
      </c>
      <c r="Z183">
        <v>80.904781341552734</v>
      </c>
      <c r="AA183">
        <v>23.199977874755859</v>
      </c>
      <c r="AB183">
        <v>90.280879974365234</v>
      </c>
      <c r="AC183">
        <v>30.820584297180176</v>
      </c>
      <c r="AD183" s="2">
        <f t="shared" si="9"/>
        <v>4.9299999999999997E-2</v>
      </c>
      <c r="AE183">
        <v>4.9299999999999997E-2</v>
      </c>
      <c r="AG183">
        <v>12.944765014648437</v>
      </c>
      <c r="AM183" s="2">
        <f t="shared" si="10"/>
        <v>5.4550000000000001</v>
      </c>
      <c r="AN183" s="2">
        <f>IF(ISNUMBER(AM183),SUMIFS($AM$1:AM183,$A$1:A183,A183,$F$1:F183,F183,$D$1:D183,D183),"")</f>
        <v>51.004999999999995</v>
      </c>
      <c r="AO183">
        <f t="shared" si="11"/>
        <v>14</v>
      </c>
    </row>
    <row r="184" spans="1:41" x14ac:dyDescent="0.25">
      <c r="A184" s="4" t="s">
        <v>28</v>
      </c>
      <c r="B184" t="s">
        <v>44</v>
      </c>
      <c r="C184" s="3">
        <v>42110</v>
      </c>
      <c r="D184">
        <v>2</v>
      </c>
      <c r="E184">
        <v>100</v>
      </c>
      <c r="F184" s="2" t="s">
        <v>82</v>
      </c>
      <c r="G184" s="2" t="s">
        <v>24</v>
      </c>
      <c r="H184">
        <v>1.6</v>
      </c>
      <c r="I184" s="2" t="s">
        <v>22</v>
      </c>
      <c r="J184" s="20" t="str">
        <f t="shared" si="8"/>
        <v/>
      </c>
      <c r="L184">
        <v>95.86</v>
      </c>
      <c r="M184">
        <v>95.86</v>
      </c>
      <c r="N184" s="2">
        <f>IF(ISNUMBER(M184),SUMIFS(M$1:$M184,A$1:$A184,A184,F$1:$F184,F184,D$1:$D184,D184),"")</f>
        <v>1176.0199999999998</v>
      </c>
      <c r="X184">
        <v>18.812820434570313</v>
      </c>
      <c r="Y184">
        <v>11.642880916595459</v>
      </c>
      <c r="Z184">
        <v>78.657314300537109</v>
      </c>
      <c r="AA184">
        <v>25.284965515136719</v>
      </c>
      <c r="AB184">
        <v>90.140705108642578</v>
      </c>
      <c r="AC184">
        <v>29.357731819152832</v>
      </c>
      <c r="AD184" s="2">
        <f t="shared" si="9"/>
        <v>4.7E-2</v>
      </c>
      <c r="AE184">
        <v>4.7E-2</v>
      </c>
      <c r="AG184">
        <v>12.585170288085937</v>
      </c>
      <c r="AM184" s="2">
        <f t="shared" si="10"/>
        <v>4.5049999999999999</v>
      </c>
      <c r="AN184" s="2">
        <f>IF(ISNUMBER(AM184),SUMIFS($AM$1:AM184,$A$1:A184,A184,$F$1:F184,F184,$D$1:D184,D184),"")</f>
        <v>45.873000000000005</v>
      </c>
      <c r="AO184">
        <f t="shared" si="11"/>
        <v>14</v>
      </c>
    </row>
    <row r="185" spans="1:41" x14ac:dyDescent="0.25">
      <c r="A185" s="4" t="s">
        <v>25</v>
      </c>
      <c r="B185" t="s">
        <v>44</v>
      </c>
      <c r="C185" s="3">
        <v>42110</v>
      </c>
      <c r="D185">
        <v>2</v>
      </c>
      <c r="E185">
        <v>200</v>
      </c>
      <c r="F185" s="2" t="s">
        <v>82</v>
      </c>
      <c r="G185" s="2" t="s">
        <v>24</v>
      </c>
      <c r="H185">
        <v>1.6</v>
      </c>
      <c r="I185" s="2" t="s">
        <v>22</v>
      </c>
      <c r="J185" s="20" t="str">
        <f t="shared" si="8"/>
        <v/>
      </c>
      <c r="L185">
        <v>100.96</v>
      </c>
      <c r="M185">
        <v>100.96</v>
      </c>
      <c r="N185" s="2">
        <f>IF(ISNUMBER(M185),SUMIFS(M$1:$M185,A$1:$A185,A185,F$1:$F185,F185,D$1:$D185,D185),"")</f>
        <v>1248.6399999999999</v>
      </c>
      <c r="X185">
        <v>19.238147735595703</v>
      </c>
      <c r="Y185">
        <v>12.683769226074219</v>
      </c>
      <c r="Z185">
        <v>79.373859405517578</v>
      </c>
      <c r="AA185">
        <v>26.811281204223633</v>
      </c>
      <c r="AB185">
        <v>90.988960266113281</v>
      </c>
      <c r="AC185">
        <v>30.451676368713379</v>
      </c>
      <c r="AD185" s="2">
        <f t="shared" si="9"/>
        <v>4.87E-2</v>
      </c>
      <c r="AE185">
        <v>4.87E-2</v>
      </c>
      <c r="AG185">
        <v>12.699817504882812</v>
      </c>
      <c r="AM185" s="2">
        <f t="shared" si="10"/>
        <v>4.9169999999999998</v>
      </c>
      <c r="AN185" s="2">
        <f>IF(ISNUMBER(AM185),SUMIFS($AM$1:AM185,$A$1:A185,A185,$F$1:F185,F185,$D$1:D185,D185),"")</f>
        <v>50.515000000000001</v>
      </c>
      <c r="AO185">
        <f t="shared" si="11"/>
        <v>14</v>
      </c>
    </row>
    <row r="186" spans="1:41" x14ac:dyDescent="0.25">
      <c r="A186" s="4" t="s">
        <v>29</v>
      </c>
      <c r="B186" t="s">
        <v>44</v>
      </c>
      <c r="C186" s="3">
        <v>42110</v>
      </c>
      <c r="D186">
        <v>2</v>
      </c>
      <c r="E186">
        <v>350</v>
      </c>
      <c r="F186" s="2" t="s">
        <v>82</v>
      </c>
      <c r="G186" s="2" t="s">
        <v>24</v>
      </c>
      <c r="H186">
        <v>1.6</v>
      </c>
      <c r="I186" s="2" t="s">
        <v>22</v>
      </c>
      <c r="J186" s="20" t="str">
        <f t="shared" si="8"/>
        <v/>
      </c>
      <c r="L186">
        <v>91.02</v>
      </c>
      <c r="M186">
        <v>91.02</v>
      </c>
      <c r="N186" s="2">
        <f>IF(ISNUMBER(M186),SUMIFS(M$1:$M186,A$1:$A186,A186,F$1:$F186,F186,D$1:$D186,D186),"")</f>
        <v>1265.8499999999999</v>
      </c>
      <c r="X186">
        <v>17.427290916442871</v>
      </c>
      <c r="Y186">
        <v>13.672369003295898</v>
      </c>
      <c r="Z186">
        <v>82.349159240722656</v>
      </c>
      <c r="AA186">
        <v>24.610170364379883</v>
      </c>
      <c r="AB186">
        <v>92.303096771240234</v>
      </c>
      <c r="AC186">
        <v>32.29059886932373</v>
      </c>
      <c r="AD186" s="2">
        <f t="shared" si="9"/>
        <v>5.1700000000000003E-2</v>
      </c>
      <c r="AE186">
        <v>5.1700000000000003E-2</v>
      </c>
      <c r="AG186">
        <v>13.175865478515625</v>
      </c>
      <c r="AM186" s="2">
        <f t="shared" si="10"/>
        <v>4.7060000000000004</v>
      </c>
      <c r="AN186" s="2">
        <f>IF(ISNUMBER(AM186),SUMIFS($AM$1:AM186,$A$1:A186,A186,$F$1:F186,F186,$D$1:D186,D186),"")</f>
        <v>52.923000000000002</v>
      </c>
      <c r="AO186">
        <f t="shared" si="11"/>
        <v>14</v>
      </c>
    </row>
    <row r="187" spans="1:41" x14ac:dyDescent="0.25">
      <c r="A187" s="4" t="s">
        <v>26</v>
      </c>
      <c r="B187" t="s">
        <v>44</v>
      </c>
      <c r="C187" s="3">
        <v>42110</v>
      </c>
      <c r="D187">
        <v>2</v>
      </c>
      <c r="E187">
        <v>500</v>
      </c>
      <c r="F187" s="2" t="s">
        <v>82</v>
      </c>
      <c r="G187" s="2" t="s">
        <v>24</v>
      </c>
      <c r="H187">
        <v>1.6</v>
      </c>
      <c r="I187" s="2" t="s">
        <v>22</v>
      </c>
      <c r="J187" s="20" t="str">
        <f t="shared" si="8"/>
        <v/>
      </c>
      <c r="L187">
        <v>120.33</v>
      </c>
      <c r="M187">
        <v>120.33</v>
      </c>
      <c r="N187" s="2">
        <f>IF(ISNUMBER(M187),SUMIFS(M$1:$M187,A$1:$A187,A187,F$1:$F187,F187,D$1:$D187,D187),"")</f>
        <v>1379.3799999999999</v>
      </c>
      <c r="X187">
        <v>18.117456436157227</v>
      </c>
      <c r="Y187">
        <v>13.385537147521973</v>
      </c>
      <c r="Z187">
        <v>79.98974609375</v>
      </c>
      <c r="AA187">
        <v>25.542837142944336</v>
      </c>
      <c r="AB187">
        <v>90.773239135742187</v>
      </c>
      <c r="AC187">
        <v>30.260237693786621</v>
      </c>
      <c r="AD187" s="2">
        <f t="shared" si="9"/>
        <v>4.8399999999999999E-2</v>
      </c>
      <c r="AE187">
        <v>4.8399999999999999E-2</v>
      </c>
      <c r="AG187">
        <v>12.798359375</v>
      </c>
      <c r="AM187" s="2">
        <f t="shared" si="10"/>
        <v>5.8239999999999998</v>
      </c>
      <c r="AN187" s="2">
        <f>IF(ISNUMBER(AM187),SUMIFS($AM$1:AM187,$A$1:A187,A187,$F$1:F187,F187,$D$1:D187,D187),"")</f>
        <v>57.9</v>
      </c>
      <c r="AO187">
        <f t="shared" si="11"/>
        <v>14</v>
      </c>
    </row>
    <row r="188" spans="1:41" x14ac:dyDescent="0.25">
      <c r="A188" s="4" t="s">
        <v>27</v>
      </c>
      <c r="B188" t="s">
        <v>44</v>
      </c>
      <c r="C188" s="3">
        <v>42110</v>
      </c>
      <c r="D188">
        <v>3</v>
      </c>
      <c r="E188">
        <v>0</v>
      </c>
      <c r="F188" s="2" t="s">
        <v>82</v>
      </c>
      <c r="G188" s="2" t="s">
        <v>24</v>
      </c>
      <c r="H188">
        <v>1.6</v>
      </c>
      <c r="I188" s="2" t="s">
        <v>22</v>
      </c>
      <c r="J188" s="20" t="str">
        <f t="shared" si="8"/>
        <v/>
      </c>
      <c r="L188">
        <v>116.39</v>
      </c>
      <c r="M188">
        <v>116.39</v>
      </c>
      <c r="N188" s="2">
        <f>IF(ISNUMBER(M188),SUMIFS(M$1:$M188,A$1:$A188,A188,F$1:$F188,F188,D$1:$D188,D188),"")</f>
        <v>1196.3500000000001</v>
      </c>
      <c r="X188">
        <v>18.13499641418457</v>
      </c>
      <c r="Y188">
        <v>13.318078994750977</v>
      </c>
      <c r="Z188">
        <v>75.447410583496094</v>
      </c>
      <c r="AA188">
        <v>22.943459510803223</v>
      </c>
      <c r="AB188">
        <v>87.384376525878906</v>
      </c>
      <c r="AC188">
        <v>27.952500343322754</v>
      </c>
      <c r="AD188" s="2">
        <f t="shared" si="9"/>
        <v>4.4699999999999997E-2</v>
      </c>
      <c r="AE188">
        <v>4.4699999999999997E-2</v>
      </c>
      <c r="AG188">
        <v>12.071585693359376</v>
      </c>
      <c r="AM188" s="2">
        <f t="shared" si="10"/>
        <v>5.2030000000000003</v>
      </c>
      <c r="AN188" s="2">
        <f>IF(ISNUMBER(AM188),SUMIFS($AM$1:AM188,$A$1:A188,A188,$F$1:F188,F188,$D$1:D188,D188),"")</f>
        <v>50.279000000000003</v>
      </c>
      <c r="AO188">
        <f t="shared" si="11"/>
        <v>14</v>
      </c>
    </row>
    <row r="189" spans="1:41" x14ac:dyDescent="0.25">
      <c r="A189" s="4" t="s">
        <v>30</v>
      </c>
      <c r="B189" t="s">
        <v>44</v>
      </c>
      <c r="C189" s="3">
        <v>42110</v>
      </c>
      <c r="D189">
        <v>3</v>
      </c>
      <c r="E189">
        <v>50</v>
      </c>
      <c r="F189" s="2" t="s">
        <v>82</v>
      </c>
      <c r="G189" s="2" t="s">
        <v>24</v>
      </c>
      <c r="H189">
        <v>1.6</v>
      </c>
      <c r="I189" s="2" t="s">
        <v>22</v>
      </c>
      <c r="J189" s="20" t="str">
        <f t="shared" si="8"/>
        <v/>
      </c>
      <c r="L189">
        <v>80.81</v>
      </c>
      <c r="M189">
        <v>80.81</v>
      </c>
      <c r="N189" s="2">
        <f>IF(ISNUMBER(M189),SUMIFS(M$1:$M189,A$1:$A189,A189,F$1:$F189,F189,D$1:$D189,D189),"")</f>
        <v>1087.4099999999999</v>
      </c>
      <c r="X189">
        <v>18.982803344726563</v>
      </c>
      <c r="Y189">
        <v>13.528171062469482</v>
      </c>
      <c r="Z189">
        <v>78.352890014648438</v>
      </c>
      <c r="AA189">
        <v>25.342998504638672</v>
      </c>
      <c r="AB189">
        <v>91.073188781738281</v>
      </c>
      <c r="AC189">
        <v>27.175880432128906</v>
      </c>
      <c r="AD189" s="2">
        <f t="shared" si="9"/>
        <v>4.3499999999999997E-2</v>
      </c>
      <c r="AE189">
        <v>4.3499999999999997E-2</v>
      </c>
      <c r="AG189">
        <v>12.53646240234375</v>
      </c>
      <c r="AM189" s="2">
        <f t="shared" si="10"/>
        <v>3.5150000000000001</v>
      </c>
      <c r="AN189" s="2">
        <f>IF(ISNUMBER(AM189),SUMIFS($AM$1:AM189,$A$1:A189,A189,$F$1:F189,F189,$D$1:D189,D189),"")</f>
        <v>43.913000000000004</v>
      </c>
      <c r="AO189">
        <f t="shared" si="11"/>
        <v>14</v>
      </c>
    </row>
    <row r="190" spans="1:41" x14ac:dyDescent="0.25">
      <c r="A190" s="4" t="s">
        <v>28</v>
      </c>
      <c r="B190" t="s">
        <v>44</v>
      </c>
      <c r="C190" s="3">
        <v>42110</v>
      </c>
      <c r="D190">
        <v>3</v>
      </c>
      <c r="E190">
        <v>100</v>
      </c>
      <c r="F190" s="2" t="s">
        <v>82</v>
      </c>
      <c r="G190" s="2" t="s">
        <v>24</v>
      </c>
      <c r="H190">
        <v>1.6</v>
      </c>
      <c r="I190" s="2" t="s">
        <v>22</v>
      </c>
      <c r="J190" s="20" t="str">
        <f t="shared" si="8"/>
        <v/>
      </c>
      <c r="L190">
        <v>77.47</v>
      </c>
      <c r="M190">
        <v>77.47</v>
      </c>
      <c r="N190" s="2">
        <f>IF(ISNUMBER(M190),SUMIFS(M$1:$M190,A$1:$A190,A190,F$1:$F190,F190,D$1:$D190,D190),"")</f>
        <v>1158.6000000000001</v>
      </c>
      <c r="X190">
        <v>18.012784004211426</v>
      </c>
      <c r="Y190">
        <v>13.006503582000732</v>
      </c>
      <c r="Z190">
        <v>79.846336364746094</v>
      </c>
      <c r="AA190">
        <v>24.558389663696289</v>
      </c>
      <c r="AB190">
        <v>91.4288330078125</v>
      </c>
      <c r="AC190">
        <v>30.896803855895996</v>
      </c>
      <c r="AD190" s="2">
        <f t="shared" si="9"/>
        <v>4.9399999999999999E-2</v>
      </c>
      <c r="AE190">
        <v>4.9399999999999999E-2</v>
      </c>
      <c r="AG190">
        <v>12.775413818359375</v>
      </c>
      <c r="AM190" s="2">
        <f t="shared" si="10"/>
        <v>3.827</v>
      </c>
      <c r="AN190" s="2">
        <f>IF(ISNUMBER(AM190),SUMIFS($AM$1:AM190,$A$1:A190,A190,$F$1:F190,F190,$D$1:D190,D190),"")</f>
        <v>47.408000000000001</v>
      </c>
      <c r="AO190">
        <f t="shared" si="11"/>
        <v>14</v>
      </c>
    </row>
    <row r="191" spans="1:41" x14ac:dyDescent="0.25">
      <c r="A191" s="4" t="s">
        <v>25</v>
      </c>
      <c r="B191" t="s">
        <v>44</v>
      </c>
      <c r="C191" s="3">
        <v>42110</v>
      </c>
      <c r="D191">
        <v>3</v>
      </c>
      <c r="E191">
        <v>200</v>
      </c>
      <c r="F191" s="2" t="s">
        <v>82</v>
      </c>
      <c r="G191" s="2" t="s">
        <v>24</v>
      </c>
      <c r="H191">
        <v>1.6</v>
      </c>
      <c r="I191" s="2" t="s">
        <v>22</v>
      </c>
      <c r="J191" s="20" t="str">
        <f t="shared" si="8"/>
        <v/>
      </c>
      <c r="L191">
        <v>113.85</v>
      </c>
      <c r="M191">
        <v>113.85</v>
      </c>
      <c r="N191" s="2">
        <f>IF(ISNUMBER(M191),SUMIFS(M$1:$M191,A$1:$A191,A191,F$1:$F191,F191,D$1:$D191,D191),"")</f>
        <v>1285.0999999999999</v>
      </c>
      <c r="X191">
        <v>17.766300201416016</v>
      </c>
      <c r="Y191">
        <v>12.79283332824707</v>
      </c>
      <c r="Z191">
        <v>80.611705780029297</v>
      </c>
      <c r="AA191">
        <v>23.73377799987793</v>
      </c>
      <c r="AB191">
        <v>90.653133392333984</v>
      </c>
      <c r="AC191">
        <v>31.731161117553711</v>
      </c>
      <c r="AD191" s="2">
        <f t="shared" si="9"/>
        <v>5.0799999999999998E-2</v>
      </c>
      <c r="AE191">
        <v>5.0799999999999998E-2</v>
      </c>
      <c r="AG191">
        <v>12.897872924804688</v>
      </c>
      <c r="AM191" s="2">
        <f t="shared" si="10"/>
        <v>5.7839999999999998</v>
      </c>
      <c r="AN191" s="2">
        <f>IF(ISNUMBER(AM191),SUMIFS($AM$1:AM191,$A$1:A191,A191,$F$1:F191,F191,$D$1:D191,D191),"")</f>
        <v>54.957999999999991</v>
      </c>
      <c r="AO191">
        <f t="shared" si="11"/>
        <v>14</v>
      </c>
    </row>
    <row r="192" spans="1:41" x14ac:dyDescent="0.25">
      <c r="A192" s="4" t="s">
        <v>29</v>
      </c>
      <c r="B192" t="s">
        <v>44</v>
      </c>
      <c r="C192" s="3">
        <v>42110</v>
      </c>
      <c r="D192">
        <v>3</v>
      </c>
      <c r="E192">
        <v>350</v>
      </c>
      <c r="F192" s="2" t="s">
        <v>82</v>
      </c>
      <c r="G192" s="2" t="s">
        <v>24</v>
      </c>
      <c r="H192">
        <v>1.6</v>
      </c>
      <c r="I192" s="2" t="s">
        <v>22</v>
      </c>
      <c r="J192" s="20" t="str">
        <f t="shared" si="8"/>
        <v/>
      </c>
      <c r="L192">
        <v>96.74</v>
      </c>
      <c r="M192">
        <v>96.74</v>
      </c>
      <c r="N192" s="2">
        <f>IF(ISNUMBER(M192),SUMIFS(M$1:$M192,A$1:$A192,A192,F$1:$F192,F192,D$1:$D192,D192),"")</f>
        <v>1171.56</v>
      </c>
      <c r="X192">
        <v>18.904525756835937</v>
      </c>
      <c r="Y192">
        <v>12.892760276794434</v>
      </c>
      <c r="Z192">
        <v>78.171764373779297</v>
      </c>
      <c r="AA192">
        <v>23.243633270263672</v>
      </c>
      <c r="AB192">
        <v>90.56134033203125</v>
      </c>
      <c r="AC192">
        <v>29.343368530273437</v>
      </c>
      <c r="AD192" s="2">
        <f t="shared" si="9"/>
        <v>4.6899999999999997E-2</v>
      </c>
      <c r="AE192">
        <v>4.6899999999999997E-2</v>
      </c>
      <c r="AG192">
        <v>12.507482299804687</v>
      </c>
      <c r="AM192" s="2">
        <f t="shared" si="10"/>
        <v>4.5369999999999999</v>
      </c>
      <c r="AN192" s="2">
        <f>IF(ISNUMBER(AM192),SUMIFS($AM$1:AM192,$A$1:A192,A192,$F$1:F192,F192,$D$1:D192,D192),"")</f>
        <v>52.300999999999995</v>
      </c>
      <c r="AO192">
        <f t="shared" si="11"/>
        <v>14</v>
      </c>
    </row>
    <row r="193" spans="1:41" x14ac:dyDescent="0.25">
      <c r="A193" s="4" t="s">
        <v>26</v>
      </c>
      <c r="B193" t="s">
        <v>44</v>
      </c>
      <c r="C193" s="3">
        <v>42110</v>
      </c>
      <c r="D193">
        <v>3</v>
      </c>
      <c r="E193">
        <v>500</v>
      </c>
      <c r="F193" s="2" t="s">
        <v>82</v>
      </c>
      <c r="G193" s="2" t="s">
        <v>24</v>
      </c>
      <c r="H193">
        <v>1.6</v>
      </c>
      <c r="I193" s="2" t="s">
        <v>22</v>
      </c>
      <c r="J193" s="20" t="str">
        <f t="shared" si="8"/>
        <v/>
      </c>
      <c r="L193">
        <v>90.84</v>
      </c>
      <c r="M193">
        <v>90.84</v>
      </c>
      <c r="N193" s="2">
        <f>IF(ISNUMBER(M193),SUMIFS(M$1:$M193,A$1:$A193,A193,F$1:$F193,F193,D$1:$D193,D193),"")</f>
        <v>930.77</v>
      </c>
      <c r="X193">
        <v>17.166441917419434</v>
      </c>
      <c r="Y193">
        <v>12.855405330657959</v>
      </c>
      <c r="Z193">
        <v>82.658855438232422</v>
      </c>
      <c r="AA193">
        <v>24.457191467285156</v>
      </c>
      <c r="AB193">
        <v>91.690605163574219</v>
      </c>
      <c r="AC193">
        <v>32.470672607421875</v>
      </c>
      <c r="AD193" s="2">
        <f t="shared" si="9"/>
        <v>5.1999999999999998E-2</v>
      </c>
      <c r="AE193">
        <v>5.1999999999999998E-2</v>
      </c>
      <c r="AG193">
        <v>13.225416870117188</v>
      </c>
      <c r="AM193" s="2">
        <f t="shared" si="10"/>
        <v>4.7240000000000002</v>
      </c>
      <c r="AN193" s="2">
        <f>IF(ISNUMBER(AM193),SUMIFS($AM$1:AM193,$A$1:A193,A193,$F$1:F193,F193,$D$1:D193,D193),"")</f>
        <v>40.024000000000001</v>
      </c>
      <c r="AO193">
        <f t="shared" si="11"/>
        <v>14</v>
      </c>
    </row>
    <row r="194" spans="1:41" x14ac:dyDescent="0.25">
      <c r="A194" s="4" t="s">
        <v>27</v>
      </c>
      <c r="B194" t="s">
        <v>44</v>
      </c>
      <c r="C194" s="3">
        <v>42110</v>
      </c>
      <c r="D194">
        <v>4</v>
      </c>
      <c r="E194">
        <v>0</v>
      </c>
      <c r="F194" s="2" t="s">
        <v>82</v>
      </c>
      <c r="G194" s="2" t="s">
        <v>24</v>
      </c>
      <c r="H194">
        <v>1.6</v>
      </c>
      <c r="I194" s="2" t="s">
        <v>22</v>
      </c>
      <c r="J194" s="20" t="str">
        <f t="shared" ref="J194:J257" si="12">IF(ISNUMBER(K194),K194*10,"")</f>
        <v/>
      </c>
      <c r="L194">
        <v>88.45</v>
      </c>
      <c r="M194">
        <v>88.45</v>
      </c>
      <c r="N194" s="2">
        <f>IF(ISNUMBER(M194),SUMIFS(M$1:$M194,A$1:$A194,A194,F$1:$F194,F194,D$1:$D194,D194),"")</f>
        <v>785.53</v>
      </c>
      <c r="X194">
        <v>18.008172035217285</v>
      </c>
      <c r="Y194">
        <v>12.772757530212402</v>
      </c>
      <c r="Z194">
        <v>82.146198272705078</v>
      </c>
      <c r="AA194">
        <v>23.851955413818359</v>
      </c>
      <c r="AB194">
        <v>91.789455413818359</v>
      </c>
      <c r="AC194">
        <v>31.468453407287598</v>
      </c>
      <c r="AD194" s="2">
        <f t="shared" ref="AD194:AD257" si="13">IF(ISNUMBER(AE194),AE194,"")</f>
        <v>5.0299999999999997E-2</v>
      </c>
      <c r="AE194">
        <v>5.0299999999999997E-2</v>
      </c>
      <c r="AG194">
        <v>13.143391723632813</v>
      </c>
      <c r="AM194" s="2">
        <f t="shared" ref="AM194:AM257" si="14">IF(AND(ISNUMBER(AE194),ISNUMBER(M194)),ROUND(M194*AE194,3),"")</f>
        <v>4.4489999999999998</v>
      </c>
      <c r="AN194" s="2">
        <f>IF(ISNUMBER(AM194),SUMIFS($AM$1:AM194,$A$1:A194,A194,$F$1:F194,F194,$D$1:D194,D194),"")</f>
        <v>31.298000000000002</v>
      </c>
      <c r="AO194">
        <f t="shared" ref="AO194:AO257" si="15">COUNT(K194:AN194)</f>
        <v>14</v>
      </c>
    </row>
    <row r="195" spans="1:41" x14ac:dyDescent="0.25">
      <c r="A195" s="4" t="s">
        <v>30</v>
      </c>
      <c r="B195" t="s">
        <v>44</v>
      </c>
      <c r="C195" s="3">
        <v>42110</v>
      </c>
      <c r="D195">
        <v>4</v>
      </c>
      <c r="E195">
        <v>50</v>
      </c>
      <c r="F195" s="2" t="s">
        <v>82</v>
      </c>
      <c r="G195" s="2" t="s">
        <v>24</v>
      </c>
      <c r="H195">
        <v>1.6</v>
      </c>
      <c r="I195" s="2" t="s">
        <v>22</v>
      </c>
      <c r="J195" s="20" t="str">
        <f t="shared" si="12"/>
        <v/>
      </c>
      <c r="L195">
        <v>79.87</v>
      </c>
      <c r="M195">
        <v>79.87</v>
      </c>
      <c r="N195" s="2">
        <f>IF(ISNUMBER(M195),SUMIFS(M$1:$M195,A$1:$A195,A195,F$1:$F195,F195,D$1:$D195,D195),"")</f>
        <v>752.75</v>
      </c>
      <c r="X195">
        <v>17.064977645874023</v>
      </c>
      <c r="Y195">
        <v>12.530959606170654</v>
      </c>
      <c r="Z195">
        <v>81.570159912109375</v>
      </c>
      <c r="AA195">
        <v>23.527868270874023</v>
      </c>
      <c r="AB195">
        <v>91.01806640625</v>
      </c>
      <c r="AC195">
        <v>32.571816444396973</v>
      </c>
      <c r="AD195" s="2">
        <f t="shared" si="13"/>
        <v>5.21E-2</v>
      </c>
      <c r="AE195">
        <v>5.21E-2</v>
      </c>
      <c r="AG195">
        <v>13.0512255859375</v>
      </c>
      <c r="AM195" s="2">
        <f t="shared" si="14"/>
        <v>4.1609999999999996</v>
      </c>
      <c r="AN195" s="2">
        <f>IF(ISNUMBER(AM195),SUMIFS($AM$1:AM195,$A$1:A195,A195,$F$1:F195,F195,$D$1:D195,D195),"")</f>
        <v>28.738999999999997</v>
      </c>
      <c r="AO195">
        <f t="shared" si="15"/>
        <v>14</v>
      </c>
    </row>
    <row r="196" spans="1:41" x14ac:dyDescent="0.25">
      <c r="A196" s="4" t="s">
        <v>28</v>
      </c>
      <c r="B196" t="s">
        <v>44</v>
      </c>
      <c r="C196" s="3">
        <v>42110</v>
      </c>
      <c r="D196">
        <v>4</v>
      </c>
      <c r="E196">
        <v>100</v>
      </c>
      <c r="F196" s="2" t="s">
        <v>82</v>
      </c>
      <c r="G196" s="2" t="s">
        <v>24</v>
      </c>
      <c r="H196">
        <v>1.6</v>
      </c>
      <c r="I196" s="2" t="s">
        <v>22</v>
      </c>
      <c r="J196" s="20" t="str">
        <f t="shared" si="12"/>
        <v/>
      </c>
      <c r="L196">
        <v>92.12</v>
      </c>
      <c r="M196">
        <v>92.12</v>
      </c>
      <c r="N196" s="2">
        <f>IF(ISNUMBER(M196),SUMIFS(M$1:$M196,A$1:$A196,A196,F$1:$F196,F196,D$1:$D196,D196),"")</f>
        <v>1019</v>
      </c>
      <c r="X196">
        <v>18.563438415527344</v>
      </c>
      <c r="Y196">
        <v>13.994078159332275</v>
      </c>
      <c r="Z196">
        <v>79.575160980224609</v>
      </c>
      <c r="AA196">
        <v>23.380725860595703</v>
      </c>
      <c r="AB196">
        <v>90.655731201171875</v>
      </c>
      <c r="AC196">
        <v>28.155341148376465</v>
      </c>
      <c r="AD196" s="2">
        <f t="shared" si="13"/>
        <v>4.4999999999999998E-2</v>
      </c>
      <c r="AE196">
        <v>4.4999999999999998E-2</v>
      </c>
      <c r="AG196">
        <v>12.732025756835938</v>
      </c>
      <c r="AM196" s="2">
        <f t="shared" si="14"/>
        <v>4.1449999999999996</v>
      </c>
      <c r="AN196" s="2">
        <f>IF(ISNUMBER(AM196),SUMIFS($AM$1:AM196,$A$1:A196,A196,$F$1:F196,F196,$D$1:D196,D196),"")</f>
        <v>40.063000000000002</v>
      </c>
      <c r="AO196">
        <f t="shared" si="15"/>
        <v>14</v>
      </c>
    </row>
    <row r="197" spans="1:41" x14ac:dyDescent="0.25">
      <c r="A197" s="4" t="s">
        <v>25</v>
      </c>
      <c r="B197" t="s">
        <v>44</v>
      </c>
      <c r="C197" s="3">
        <v>42110</v>
      </c>
      <c r="D197">
        <v>4</v>
      </c>
      <c r="E197">
        <v>200</v>
      </c>
      <c r="F197" s="2" t="s">
        <v>82</v>
      </c>
      <c r="G197" s="2" t="s">
        <v>24</v>
      </c>
      <c r="H197">
        <v>1.6</v>
      </c>
      <c r="I197" s="2" t="s">
        <v>22</v>
      </c>
      <c r="J197" s="20" t="str">
        <f t="shared" si="12"/>
        <v/>
      </c>
      <c r="L197">
        <v>93.91</v>
      </c>
      <c r="M197">
        <v>93.91</v>
      </c>
      <c r="N197" s="2">
        <f>IF(ISNUMBER(M197),SUMIFS(M$1:$M197,A$1:$A197,A197,F$1:$F197,F197,D$1:$D197,D197),"")</f>
        <v>1192.25</v>
      </c>
      <c r="X197">
        <v>17.627821922302246</v>
      </c>
      <c r="Y197">
        <v>13.119856357574463</v>
      </c>
      <c r="Z197">
        <v>80.574798583984375</v>
      </c>
      <c r="AA197">
        <v>21.457769393920898</v>
      </c>
      <c r="AB197">
        <v>89.756378173828125</v>
      </c>
      <c r="AC197">
        <v>29.358856201171875</v>
      </c>
      <c r="AD197" s="2">
        <f t="shared" si="13"/>
        <v>4.7E-2</v>
      </c>
      <c r="AE197">
        <v>4.7E-2</v>
      </c>
      <c r="AG197">
        <v>12.8919677734375</v>
      </c>
      <c r="AM197" s="2">
        <f t="shared" si="14"/>
        <v>4.4139999999999997</v>
      </c>
      <c r="AN197" s="2">
        <f>IF(ISNUMBER(AM197),SUMIFS($AM$1:AM197,$A$1:A197,A197,$F$1:F197,F197,$D$1:D197,D197),"")</f>
        <v>48.503</v>
      </c>
      <c r="AO197">
        <f t="shared" si="15"/>
        <v>14</v>
      </c>
    </row>
    <row r="198" spans="1:41" x14ac:dyDescent="0.25">
      <c r="A198" s="4" t="s">
        <v>29</v>
      </c>
      <c r="B198" t="s">
        <v>44</v>
      </c>
      <c r="C198" s="3">
        <v>42110</v>
      </c>
      <c r="D198">
        <v>4</v>
      </c>
      <c r="E198">
        <v>350</v>
      </c>
      <c r="F198" s="2" t="s">
        <v>82</v>
      </c>
      <c r="G198" s="2" t="s">
        <v>24</v>
      </c>
      <c r="H198">
        <v>1.6</v>
      </c>
      <c r="I198" s="2" t="s">
        <v>22</v>
      </c>
      <c r="J198" s="20" t="str">
        <f t="shared" si="12"/>
        <v/>
      </c>
      <c r="L198">
        <v>91.96</v>
      </c>
      <c r="M198">
        <v>91.96</v>
      </c>
      <c r="N198" s="2">
        <f>IF(ISNUMBER(M198),SUMIFS(M$1:$M198,A$1:$A198,A198,F$1:$F198,F198,D$1:$D198,D198),"")</f>
        <v>990.06000000000006</v>
      </c>
      <c r="X198">
        <v>18.306806564331055</v>
      </c>
      <c r="Y198">
        <v>13.867871761322021</v>
      </c>
      <c r="Z198">
        <v>80.153610229492188</v>
      </c>
      <c r="AA198">
        <v>21.026104927062988</v>
      </c>
      <c r="AB198">
        <v>89.847011566162109</v>
      </c>
      <c r="AC198">
        <v>29.643239974975586</v>
      </c>
      <c r="AD198" s="2">
        <f t="shared" si="13"/>
        <v>4.7399999999999998E-2</v>
      </c>
      <c r="AE198">
        <v>4.7399999999999998E-2</v>
      </c>
      <c r="AG198">
        <v>12.82457763671875</v>
      </c>
      <c r="AM198" s="2">
        <f t="shared" si="14"/>
        <v>4.359</v>
      </c>
      <c r="AN198" s="2">
        <f>IF(ISNUMBER(AM198),SUMIFS($AM$1:AM198,$A$1:A198,A198,$F$1:F198,F198,$D$1:D198,D198),"")</f>
        <v>38.667999999999999</v>
      </c>
      <c r="AO198">
        <f t="shared" si="15"/>
        <v>14</v>
      </c>
    </row>
    <row r="199" spans="1:41" x14ac:dyDescent="0.25">
      <c r="A199" s="4" t="s">
        <v>26</v>
      </c>
      <c r="B199" t="s">
        <v>44</v>
      </c>
      <c r="C199" s="3">
        <v>42110</v>
      </c>
      <c r="D199">
        <v>4</v>
      </c>
      <c r="E199">
        <v>500</v>
      </c>
      <c r="F199" s="2" t="s">
        <v>82</v>
      </c>
      <c r="G199" s="2" t="s">
        <v>24</v>
      </c>
      <c r="H199">
        <v>1.6</v>
      </c>
      <c r="I199" s="2" t="s">
        <v>22</v>
      </c>
      <c r="J199" s="20" t="str">
        <f t="shared" si="12"/>
        <v/>
      </c>
      <c r="L199">
        <v>104.84</v>
      </c>
      <c r="M199">
        <v>104.84</v>
      </c>
      <c r="N199" s="2">
        <f>IF(ISNUMBER(M199),SUMIFS(M$1:$M199,A$1:$A199,A199,F$1:$F199,F199,D$1:$D199,D199),"")</f>
        <v>1118.95</v>
      </c>
      <c r="X199">
        <v>18.592852592468262</v>
      </c>
      <c r="Y199">
        <v>12.969175338745117</v>
      </c>
      <c r="Z199">
        <v>79.653682708740234</v>
      </c>
      <c r="AA199">
        <v>25.296634674072266</v>
      </c>
      <c r="AB199">
        <v>91.483840942382813</v>
      </c>
      <c r="AC199">
        <v>31.063061714172363</v>
      </c>
      <c r="AD199" s="2">
        <f t="shared" si="13"/>
        <v>4.9700000000000001E-2</v>
      </c>
      <c r="AE199">
        <v>4.9700000000000001E-2</v>
      </c>
      <c r="AG199">
        <v>12.744589233398438</v>
      </c>
      <c r="AM199" s="2">
        <f t="shared" si="14"/>
        <v>5.2110000000000003</v>
      </c>
      <c r="AN199" s="2">
        <f>IF(ISNUMBER(AM199),SUMIFS($AM$1:AM199,$A$1:A199,A199,$F$1:F199,F199,$D$1:D199,D199),"")</f>
        <v>46.94</v>
      </c>
      <c r="AO199">
        <f t="shared" si="15"/>
        <v>14</v>
      </c>
    </row>
    <row r="200" spans="1:41" x14ac:dyDescent="0.25">
      <c r="A200" s="4" t="s">
        <v>27</v>
      </c>
      <c r="B200" t="s">
        <v>44</v>
      </c>
      <c r="C200" s="3">
        <v>42164</v>
      </c>
      <c r="D200">
        <v>1</v>
      </c>
      <c r="E200">
        <v>0</v>
      </c>
      <c r="F200" s="2" t="s">
        <v>82</v>
      </c>
      <c r="G200" s="2" t="s">
        <v>42</v>
      </c>
      <c r="H200">
        <v>1.7</v>
      </c>
      <c r="I200" s="2" t="s">
        <v>22</v>
      </c>
      <c r="J200" s="20" t="str">
        <f t="shared" si="12"/>
        <v/>
      </c>
      <c r="L200">
        <v>44.37</v>
      </c>
      <c r="M200">
        <v>44.37</v>
      </c>
      <c r="N200" s="2">
        <f>IF(ISNUMBER(M200),SUMIFS(M$1:$M200,A$1:$A200,A200,F$1:$F200,F200,D$1:$D200,D200),"")</f>
        <v>1131.6499999999999</v>
      </c>
      <c r="X200">
        <v>15.439058780670166</v>
      </c>
      <c r="Y200">
        <v>19.972176551818848</v>
      </c>
      <c r="Z200">
        <v>80.537265777587891</v>
      </c>
      <c r="AA200">
        <v>18.650773048400879</v>
      </c>
      <c r="AB200">
        <v>90.001827239990234</v>
      </c>
      <c r="AC200">
        <v>28.709597587585449</v>
      </c>
      <c r="AD200" s="2">
        <f t="shared" si="13"/>
        <v>4.5900000000000003E-2</v>
      </c>
      <c r="AE200">
        <v>4.5900000000000003E-2</v>
      </c>
      <c r="AG200">
        <v>12.885962524414063</v>
      </c>
      <c r="AM200" s="2">
        <f t="shared" si="14"/>
        <v>2.0369999999999999</v>
      </c>
      <c r="AN200" s="2">
        <f>IF(ISNUMBER(AM200),SUMIFS($AM$1:AM200,$A$1:A200,A200,$F$1:F200,F200,$D$1:D200,D200),"")</f>
        <v>46.666000000000004</v>
      </c>
      <c r="AO200">
        <f t="shared" si="15"/>
        <v>14</v>
      </c>
    </row>
    <row r="201" spans="1:41" x14ac:dyDescent="0.25">
      <c r="A201" s="4" t="s">
        <v>30</v>
      </c>
      <c r="B201" t="s">
        <v>44</v>
      </c>
      <c r="C201" s="3">
        <v>42164</v>
      </c>
      <c r="D201">
        <v>1</v>
      </c>
      <c r="E201">
        <v>50</v>
      </c>
      <c r="F201" s="2" t="s">
        <v>82</v>
      </c>
      <c r="G201" s="2" t="s">
        <v>42</v>
      </c>
      <c r="H201">
        <v>1.7</v>
      </c>
      <c r="I201" s="2" t="s">
        <v>22</v>
      </c>
      <c r="J201" s="20" t="str">
        <f t="shared" si="12"/>
        <v/>
      </c>
      <c r="L201">
        <v>26.44</v>
      </c>
      <c r="M201">
        <v>26.44</v>
      </c>
      <c r="N201" s="2">
        <f>IF(ISNUMBER(M201),SUMIFS(M$1:$M201,A$1:$A201,A201,F$1:$F201,F201,D$1:$D201,D201),"")</f>
        <v>1103.1300000000001</v>
      </c>
      <c r="X201">
        <v>15.35805606842041</v>
      </c>
      <c r="Y201">
        <v>19.789905548095703</v>
      </c>
      <c r="Z201">
        <v>81.216224670410156</v>
      </c>
      <c r="AA201">
        <v>19.96783447265625</v>
      </c>
      <c r="AB201">
        <v>90.934043884277344</v>
      </c>
      <c r="AC201">
        <v>28.547369003295898</v>
      </c>
      <c r="AD201" s="2">
        <f t="shared" si="13"/>
        <v>4.5699999999999998E-2</v>
      </c>
      <c r="AE201">
        <v>4.5699999999999998E-2</v>
      </c>
      <c r="AG201">
        <v>12.994595947265625</v>
      </c>
      <c r="AM201" s="2">
        <f t="shared" si="14"/>
        <v>1.208</v>
      </c>
      <c r="AN201" s="2">
        <f>IF(ISNUMBER(AM201),SUMIFS($AM$1:AM201,$A$1:A201,A201,$F$1:F201,F201,$D$1:D201,D201),"")</f>
        <v>47.35199999999999</v>
      </c>
      <c r="AO201">
        <f t="shared" si="15"/>
        <v>14</v>
      </c>
    </row>
    <row r="202" spans="1:41" x14ac:dyDescent="0.25">
      <c r="A202" s="4" t="s">
        <v>28</v>
      </c>
      <c r="B202" t="s">
        <v>44</v>
      </c>
      <c r="C202" s="3">
        <v>42164</v>
      </c>
      <c r="D202">
        <v>1</v>
      </c>
      <c r="E202">
        <v>100</v>
      </c>
      <c r="F202" s="2" t="s">
        <v>82</v>
      </c>
      <c r="G202" s="2" t="s">
        <v>42</v>
      </c>
      <c r="H202">
        <v>1.7</v>
      </c>
      <c r="I202" s="2" t="s">
        <v>22</v>
      </c>
      <c r="J202" s="20" t="str">
        <f t="shared" si="12"/>
        <v/>
      </c>
      <c r="L202">
        <v>25.81</v>
      </c>
      <c r="M202">
        <v>25.81</v>
      </c>
      <c r="N202" s="2">
        <f>IF(ISNUMBER(M202),SUMIFS(M$1:$M202,A$1:$A202,A202,F$1:$F202,F202,D$1:$D202,D202),"")</f>
        <v>1361.3200000000002</v>
      </c>
      <c r="X202">
        <v>15.734414100646973</v>
      </c>
      <c r="Y202">
        <v>21.755557060241699</v>
      </c>
      <c r="Z202">
        <v>80.247829437255859</v>
      </c>
      <c r="AA202">
        <v>19.732966423034668</v>
      </c>
      <c r="AB202">
        <v>90.316585540771484</v>
      </c>
      <c r="AC202">
        <v>27.487125396728516</v>
      </c>
      <c r="AD202" s="2">
        <f t="shared" si="13"/>
        <v>4.3999999999999997E-2</v>
      </c>
      <c r="AE202">
        <v>4.3999999999999997E-2</v>
      </c>
      <c r="AG202">
        <v>12.839652709960937</v>
      </c>
      <c r="AM202" s="2">
        <f t="shared" si="14"/>
        <v>1.1359999999999999</v>
      </c>
      <c r="AN202" s="2">
        <f>IF(ISNUMBER(AM202),SUMIFS($AM$1:AM202,$A$1:A202,A202,$F$1:F202,F202,$D$1:D202,D202),"")</f>
        <v>57.696000000000005</v>
      </c>
      <c r="AO202">
        <f t="shared" si="15"/>
        <v>14</v>
      </c>
    </row>
    <row r="203" spans="1:41" x14ac:dyDescent="0.25">
      <c r="A203" s="4" t="s">
        <v>25</v>
      </c>
      <c r="B203" t="s">
        <v>44</v>
      </c>
      <c r="C203" s="3">
        <v>42164</v>
      </c>
      <c r="D203">
        <v>1</v>
      </c>
      <c r="E203">
        <v>200</v>
      </c>
      <c r="F203" s="2" t="s">
        <v>82</v>
      </c>
      <c r="G203" s="2" t="s">
        <v>42</v>
      </c>
      <c r="H203">
        <v>1.7</v>
      </c>
      <c r="I203" s="2" t="s">
        <v>22</v>
      </c>
      <c r="J203" s="20" t="str">
        <f t="shared" si="12"/>
        <v/>
      </c>
      <c r="L203">
        <v>15.07</v>
      </c>
      <c r="M203">
        <v>15.07</v>
      </c>
      <c r="N203" s="2">
        <f>IF(ISNUMBER(M203),SUMIFS(M$1:$M203,A$1:$A203,A203,F$1:$F203,F203,D$1:$D203,D203),"")</f>
        <v>1129.9399999999998</v>
      </c>
      <c r="X203">
        <v>14.750226020812988</v>
      </c>
      <c r="Y203">
        <v>21.715523719787598</v>
      </c>
      <c r="Z203">
        <v>82.770511627197266</v>
      </c>
      <c r="AA203">
        <v>21.326112747192383</v>
      </c>
      <c r="AB203">
        <v>91.594352722167969</v>
      </c>
      <c r="AC203">
        <v>28.77174186706543</v>
      </c>
      <c r="AD203" s="2">
        <f t="shared" si="13"/>
        <v>4.5999999999999999E-2</v>
      </c>
      <c r="AE203">
        <v>4.5999999999999999E-2</v>
      </c>
      <c r="AG203">
        <v>13.243281860351562</v>
      </c>
      <c r="AM203" s="2">
        <f t="shared" si="14"/>
        <v>0.69299999999999995</v>
      </c>
      <c r="AN203" s="2">
        <f>IF(ISNUMBER(AM203),SUMIFS($AM$1:AM203,$A$1:A203,A203,$F$1:F203,F203,$D$1:D203,D203),"")</f>
        <v>48.018999999999991</v>
      </c>
      <c r="AO203">
        <f t="shared" si="15"/>
        <v>14</v>
      </c>
    </row>
    <row r="204" spans="1:41" x14ac:dyDescent="0.25">
      <c r="A204" s="4" t="s">
        <v>29</v>
      </c>
      <c r="B204" t="s">
        <v>44</v>
      </c>
      <c r="C204" s="3">
        <v>42164</v>
      </c>
      <c r="D204">
        <v>1</v>
      </c>
      <c r="E204">
        <v>350</v>
      </c>
      <c r="F204" s="2" t="s">
        <v>82</v>
      </c>
      <c r="G204" s="2" t="s">
        <v>42</v>
      </c>
      <c r="H204">
        <v>1.7</v>
      </c>
      <c r="I204" s="2" t="s">
        <v>22</v>
      </c>
      <c r="J204" s="20" t="str">
        <f t="shared" si="12"/>
        <v/>
      </c>
      <c r="L204">
        <v>37.26</v>
      </c>
      <c r="M204">
        <v>37.26</v>
      </c>
      <c r="N204" s="2">
        <f>IF(ISNUMBER(M204),SUMIFS(M$1:$M204,A$1:$A204,A204,F$1:$F204,F204,D$1:$D204,D204),"")</f>
        <v>1324.9100000000003</v>
      </c>
      <c r="X204">
        <v>15.527994155883789</v>
      </c>
      <c r="Y204">
        <v>19.974810600280762</v>
      </c>
      <c r="Z204">
        <v>80.643077850341797</v>
      </c>
      <c r="AA204">
        <v>19.574821472167969</v>
      </c>
      <c r="AB204">
        <v>91.200942993164062</v>
      </c>
      <c r="AC204">
        <v>29.209022521972656</v>
      </c>
      <c r="AD204" s="2">
        <f t="shared" si="13"/>
        <v>4.6699999999999998E-2</v>
      </c>
      <c r="AE204">
        <v>4.6699999999999998E-2</v>
      </c>
      <c r="AG204">
        <v>12.902892456054687</v>
      </c>
      <c r="AM204" s="2">
        <f t="shared" si="14"/>
        <v>1.74</v>
      </c>
      <c r="AN204" s="2">
        <f>IF(ISNUMBER(AM204),SUMIFS($AM$1:AM204,$A$1:A204,A204,$F$1:F204,F204,$D$1:D204,D204),"")</f>
        <v>56.244999999999997</v>
      </c>
      <c r="AO204">
        <f t="shared" si="15"/>
        <v>14</v>
      </c>
    </row>
    <row r="205" spans="1:41" x14ac:dyDescent="0.25">
      <c r="A205" s="4" t="s">
        <v>26</v>
      </c>
      <c r="B205" t="s">
        <v>44</v>
      </c>
      <c r="C205" s="3">
        <v>42164</v>
      </c>
      <c r="D205">
        <v>1</v>
      </c>
      <c r="E205">
        <v>500</v>
      </c>
      <c r="F205" s="2" t="s">
        <v>82</v>
      </c>
      <c r="G205" s="2" t="s">
        <v>42</v>
      </c>
      <c r="H205">
        <v>1.7</v>
      </c>
      <c r="I205" s="2" t="s">
        <v>22</v>
      </c>
      <c r="J205" s="20" t="str">
        <f t="shared" si="12"/>
        <v/>
      </c>
      <c r="L205">
        <v>35.72</v>
      </c>
      <c r="M205">
        <v>35.72</v>
      </c>
      <c r="N205" s="2">
        <f>IF(ISNUMBER(M205),SUMIFS(M$1:$M205,A$1:$A205,A205,F$1:$F205,F205,D$1:$D205,D205),"")</f>
        <v>990.58000000000015</v>
      </c>
      <c r="X205">
        <v>15.36726713180542</v>
      </c>
      <c r="Y205">
        <v>18.680181503295898</v>
      </c>
      <c r="Z205">
        <v>81.28045654296875</v>
      </c>
      <c r="AA205">
        <v>21.301396369934082</v>
      </c>
      <c r="AB205">
        <v>90.841651916503906</v>
      </c>
      <c r="AC205">
        <v>29.831594467163086</v>
      </c>
      <c r="AD205" s="2">
        <f t="shared" si="13"/>
        <v>4.7699999999999999E-2</v>
      </c>
      <c r="AE205">
        <v>4.7699999999999999E-2</v>
      </c>
      <c r="AG205">
        <v>13.004873046875</v>
      </c>
      <c r="AM205" s="2">
        <f t="shared" si="14"/>
        <v>1.704</v>
      </c>
      <c r="AN205" s="2">
        <f>IF(ISNUMBER(AM205),SUMIFS($AM$1:AM205,$A$1:A205,A205,$F$1:F205,F205,$D$1:D205,D205),"")</f>
        <v>39.863</v>
      </c>
      <c r="AO205">
        <f t="shared" si="15"/>
        <v>14</v>
      </c>
    </row>
    <row r="206" spans="1:41" x14ac:dyDescent="0.25">
      <c r="A206" s="4" t="s">
        <v>27</v>
      </c>
      <c r="B206" t="s">
        <v>44</v>
      </c>
      <c r="C206" s="3">
        <v>42164</v>
      </c>
      <c r="D206">
        <v>2</v>
      </c>
      <c r="E206">
        <v>0</v>
      </c>
      <c r="F206" s="2" t="s">
        <v>82</v>
      </c>
      <c r="G206" s="2" t="s">
        <v>42</v>
      </c>
      <c r="H206">
        <v>1.7</v>
      </c>
      <c r="I206" s="2" t="s">
        <v>22</v>
      </c>
      <c r="J206" s="20" t="str">
        <f t="shared" si="12"/>
        <v/>
      </c>
      <c r="L206">
        <v>49.94</v>
      </c>
      <c r="M206">
        <v>49.94</v>
      </c>
      <c r="N206" s="2">
        <f>IF(ISNUMBER(M206),SUMIFS(M$1:$M206,A$1:$A206,A206,F$1:$F206,F206,D$1:$D206,D206),"")</f>
        <v>1248.3600000000001</v>
      </c>
      <c r="X206">
        <v>14.810367107391357</v>
      </c>
      <c r="Y206">
        <v>20.153421401977539</v>
      </c>
      <c r="Z206">
        <v>83.449428558349609</v>
      </c>
      <c r="AA206">
        <v>20.988980293273926</v>
      </c>
      <c r="AB206">
        <v>91.097824096679688</v>
      </c>
      <c r="AC206">
        <v>28.410202026367187</v>
      </c>
      <c r="AD206" s="2">
        <f t="shared" si="13"/>
        <v>4.5499999999999999E-2</v>
      </c>
      <c r="AE206">
        <v>4.5499999999999999E-2</v>
      </c>
      <c r="AG206">
        <v>13.351908569335938</v>
      </c>
      <c r="AM206" s="2">
        <f t="shared" si="14"/>
        <v>2.2719999999999998</v>
      </c>
      <c r="AN206" s="2">
        <f>IF(ISNUMBER(AM206),SUMIFS($AM$1:AM206,$A$1:A206,A206,$F$1:F206,F206,$D$1:D206,D206),"")</f>
        <v>51.207999999999998</v>
      </c>
      <c r="AO206">
        <f t="shared" si="15"/>
        <v>14</v>
      </c>
    </row>
    <row r="207" spans="1:41" x14ac:dyDescent="0.25">
      <c r="A207" s="4" t="s">
        <v>30</v>
      </c>
      <c r="B207" t="s">
        <v>44</v>
      </c>
      <c r="C207" s="3">
        <v>42164</v>
      </c>
      <c r="D207">
        <v>2</v>
      </c>
      <c r="E207">
        <v>50</v>
      </c>
      <c r="F207" s="2" t="s">
        <v>82</v>
      </c>
      <c r="G207" s="2" t="s">
        <v>42</v>
      </c>
      <c r="H207">
        <v>1.7</v>
      </c>
      <c r="I207" s="2" t="s">
        <v>22</v>
      </c>
      <c r="J207" s="20" t="str">
        <f t="shared" si="12"/>
        <v/>
      </c>
      <c r="L207">
        <v>71.36</v>
      </c>
      <c r="M207">
        <v>71.36</v>
      </c>
      <c r="N207" s="2">
        <f>IF(ISNUMBER(M207),SUMIFS(M$1:$M207,A$1:$A207,A207,F$1:$F207,F207,D$1:$D207,D207),"")</f>
        <v>1297.24</v>
      </c>
      <c r="X207">
        <v>15.032510280609131</v>
      </c>
      <c r="Y207">
        <v>21.142569541931152</v>
      </c>
      <c r="Z207">
        <v>84.667537689208984</v>
      </c>
      <c r="AA207">
        <v>20.988933563232422</v>
      </c>
      <c r="AB207">
        <v>91.513542175292969</v>
      </c>
      <c r="AC207">
        <v>29.651623725891113</v>
      </c>
      <c r="AD207" s="2">
        <f t="shared" si="13"/>
        <v>4.7399999999999998E-2</v>
      </c>
      <c r="AE207">
        <v>4.7399999999999998E-2</v>
      </c>
      <c r="AG207">
        <v>13.546806030273437</v>
      </c>
      <c r="AM207" s="2">
        <f t="shared" si="14"/>
        <v>3.3820000000000001</v>
      </c>
      <c r="AN207" s="2">
        <f>IF(ISNUMBER(AM207),SUMIFS($AM$1:AM207,$A$1:A207,A207,$F$1:F207,F207,$D$1:D207,D207),"")</f>
        <v>54.386999999999993</v>
      </c>
      <c r="AO207">
        <f t="shared" si="15"/>
        <v>14</v>
      </c>
    </row>
    <row r="208" spans="1:41" x14ac:dyDescent="0.25">
      <c r="A208" s="4" t="s">
        <v>28</v>
      </c>
      <c r="B208" t="s">
        <v>44</v>
      </c>
      <c r="C208" s="3">
        <v>42164</v>
      </c>
      <c r="D208">
        <v>2</v>
      </c>
      <c r="E208">
        <v>100</v>
      </c>
      <c r="F208" s="2" t="s">
        <v>82</v>
      </c>
      <c r="G208" s="2" t="s">
        <v>42</v>
      </c>
      <c r="H208">
        <v>1.7</v>
      </c>
      <c r="I208" s="2" t="s">
        <v>22</v>
      </c>
      <c r="J208" s="20" t="str">
        <f t="shared" si="12"/>
        <v/>
      </c>
      <c r="L208">
        <v>39.19</v>
      </c>
      <c r="M208">
        <v>39.19</v>
      </c>
      <c r="N208" s="2">
        <f>IF(ISNUMBER(M208),SUMIFS(M$1:$M208,A$1:$A208,A208,F$1:$F208,F208,D$1:$D208,D208),"")</f>
        <v>1215.2099999999998</v>
      </c>
      <c r="X208">
        <v>15.751029014587402</v>
      </c>
      <c r="Y208">
        <v>16.243821144104004</v>
      </c>
      <c r="Z208">
        <v>77.835186004638672</v>
      </c>
      <c r="AA208">
        <v>21.196439743041992</v>
      </c>
      <c r="AB208">
        <v>90.892044067382812</v>
      </c>
      <c r="AC208">
        <v>29.076824188232422</v>
      </c>
      <c r="AD208" s="2">
        <f t="shared" si="13"/>
        <v>4.65E-2</v>
      </c>
      <c r="AE208">
        <v>4.65E-2</v>
      </c>
      <c r="AG208">
        <v>12.453629760742189</v>
      </c>
      <c r="AM208" s="2">
        <f t="shared" si="14"/>
        <v>1.8220000000000001</v>
      </c>
      <c r="AN208" s="2">
        <f>IF(ISNUMBER(AM208),SUMIFS($AM$1:AM208,$A$1:A208,A208,$F$1:F208,F208,$D$1:D208,D208),"")</f>
        <v>47.695000000000007</v>
      </c>
      <c r="AO208">
        <f t="shared" si="15"/>
        <v>14</v>
      </c>
    </row>
    <row r="209" spans="1:41" x14ac:dyDescent="0.25">
      <c r="A209" s="4" t="s">
        <v>25</v>
      </c>
      <c r="B209" t="s">
        <v>44</v>
      </c>
      <c r="C209" s="3">
        <v>42164</v>
      </c>
      <c r="D209">
        <v>2</v>
      </c>
      <c r="E209">
        <v>200</v>
      </c>
      <c r="F209" s="2" t="s">
        <v>82</v>
      </c>
      <c r="G209" s="2" t="s">
        <v>42</v>
      </c>
      <c r="H209">
        <v>1.7</v>
      </c>
      <c r="I209" s="2" t="s">
        <v>22</v>
      </c>
      <c r="J209" s="20" t="str">
        <f t="shared" si="12"/>
        <v/>
      </c>
      <c r="L209">
        <v>33.97</v>
      </c>
      <c r="M209">
        <v>33.97</v>
      </c>
      <c r="N209" s="2">
        <f>IF(ISNUMBER(M209),SUMIFS(M$1:$M209,A$1:$A209,A209,F$1:$F209,F209,D$1:$D209,D209),"")</f>
        <v>1282.6099999999999</v>
      </c>
      <c r="X209">
        <v>15.336641311645508</v>
      </c>
      <c r="Y209">
        <v>20.006572723388672</v>
      </c>
      <c r="Z209">
        <v>82.109012603759766</v>
      </c>
      <c r="AA209">
        <v>19.469609260559082</v>
      </c>
      <c r="AB209">
        <v>91.099742889404297</v>
      </c>
      <c r="AC209">
        <v>29.323470115661621</v>
      </c>
      <c r="AD209" s="2">
        <f t="shared" si="13"/>
        <v>4.6899999999999997E-2</v>
      </c>
      <c r="AE209">
        <v>4.6899999999999997E-2</v>
      </c>
      <c r="AG209">
        <v>13.137442016601563</v>
      </c>
      <c r="AM209" s="2">
        <f t="shared" si="14"/>
        <v>1.593</v>
      </c>
      <c r="AN209" s="2">
        <f>IF(ISNUMBER(AM209),SUMIFS($AM$1:AM209,$A$1:A209,A209,$F$1:F209,F209,$D$1:D209,D209),"")</f>
        <v>52.108000000000004</v>
      </c>
      <c r="AO209">
        <f t="shared" si="15"/>
        <v>14</v>
      </c>
    </row>
    <row r="210" spans="1:41" x14ac:dyDescent="0.25">
      <c r="A210" s="4" t="s">
        <v>29</v>
      </c>
      <c r="B210" t="s">
        <v>44</v>
      </c>
      <c r="C210" s="3">
        <v>42164</v>
      </c>
      <c r="D210">
        <v>2</v>
      </c>
      <c r="E210">
        <v>350</v>
      </c>
      <c r="F210" s="2" t="s">
        <v>82</v>
      </c>
      <c r="G210" s="2" t="s">
        <v>42</v>
      </c>
      <c r="H210">
        <v>1.7</v>
      </c>
      <c r="I210" s="2" t="s">
        <v>22</v>
      </c>
      <c r="J210" s="20" t="str">
        <f t="shared" si="12"/>
        <v/>
      </c>
      <c r="L210">
        <v>76.38</v>
      </c>
      <c r="M210">
        <v>76.38</v>
      </c>
      <c r="N210" s="2">
        <f>IF(ISNUMBER(M210),SUMIFS(M$1:$M210,A$1:$A210,A210,F$1:$F210,F210,D$1:$D210,D210),"")</f>
        <v>1342.23</v>
      </c>
      <c r="X210">
        <v>14.102763652801514</v>
      </c>
      <c r="Y210">
        <v>21.548181533813477</v>
      </c>
      <c r="Z210">
        <v>84.810703277587891</v>
      </c>
      <c r="AA210">
        <v>20.627383232116699</v>
      </c>
      <c r="AB210">
        <v>92.079372406005859</v>
      </c>
      <c r="AC210">
        <v>29.346748352050781</v>
      </c>
      <c r="AD210" s="2">
        <f t="shared" si="13"/>
        <v>4.7E-2</v>
      </c>
      <c r="AE210">
        <v>4.7E-2</v>
      </c>
      <c r="AG210">
        <v>13.569712524414063</v>
      </c>
      <c r="AM210" s="2">
        <f t="shared" si="14"/>
        <v>3.59</v>
      </c>
      <c r="AN210" s="2">
        <f>IF(ISNUMBER(AM210),SUMIFS($AM$1:AM210,$A$1:A210,A210,$F$1:F210,F210,$D$1:D210,D210),"")</f>
        <v>56.513000000000005</v>
      </c>
      <c r="AO210">
        <f t="shared" si="15"/>
        <v>14</v>
      </c>
    </row>
    <row r="211" spans="1:41" x14ac:dyDescent="0.25">
      <c r="A211" s="4" t="s">
        <v>26</v>
      </c>
      <c r="B211" t="s">
        <v>44</v>
      </c>
      <c r="C211" s="3">
        <v>42164</v>
      </c>
      <c r="D211">
        <v>2</v>
      </c>
      <c r="E211">
        <v>500</v>
      </c>
      <c r="F211" s="2" t="s">
        <v>82</v>
      </c>
      <c r="G211" s="2" t="s">
        <v>42</v>
      </c>
      <c r="H211">
        <v>1.7</v>
      </c>
      <c r="I211" s="2" t="s">
        <v>22</v>
      </c>
      <c r="J211" s="20" t="str">
        <f t="shared" si="12"/>
        <v/>
      </c>
      <c r="L211">
        <v>47.54</v>
      </c>
      <c r="M211">
        <v>47.54</v>
      </c>
      <c r="N211" s="2">
        <f>IF(ISNUMBER(M211),SUMIFS(M$1:$M211,A$1:$A211,A211,F$1:$F211,F211,D$1:$D211,D211),"")</f>
        <v>1426.9199999999998</v>
      </c>
      <c r="X211">
        <v>14.901767253875732</v>
      </c>
      <c r="Y211">
        <v>21.863532066345215</v>
      </c>
      <c r="Z211">
        <v>83.635101318359375</v>
      </c>
      <c r="AA211">
        <v>20.837131500244141</v>
      </c>
      <c r="AB211">
        <v>91.625919342041016</v>
      </c>
      <c r="AC211">
        <v>28.518502235412598</v>
      </c>
      <c r="AD211" s="2">
        <f t="shared" si="13"/>
        <v>4.5600000000000002E-2</v>
      </c>
      <c r="AE211">
        <v>4.5600000000000002E-2</v>
      </c>
      <c r="AG211">
        <v>13.3816162109375</v>
      </c>
      <c r="AM211" s="2">
        <f t="shared" si="14"/>
        <v>2.1680000000000001</v>
      </c>
      <c r="AN211" s="2">
        <f>IF(ISNUMBER(AM211),SUMIFS($AM$1:AM211,$A$1:A211,A211,$F$1:F211,F211,$D$1:D211,D211),"")</f>
        <v>60.067999999999998</v>
      </c>
      <c r="AO211">
        <f t="shared" si="15"/>
        <v>14</v>
      </c>
    </row>
    <row r="212" spans="1:41" x14ac:dyDescent="0.25">
      <c r="A212" s="4" t="s">
        <v>27</v>
      </c>
      <c r="B212" t="s">
        <v>44</v>
      </c>
      <c r="C212" s="3">
        <v>42164</v>
      </c>
      <c r="D212">
        <v>3</v>
      </c>
      <c r="E212">
        <v>0</v>
      </c>
      <c r="F212" s="2" t="s">
        <v>82</v>
      </c>
      <c r="G212" s="2" t="s">
        <v>42</v>
      </c>
      <c r="H212">
        <v>1.7</v>
      </c>
      <c r="I212" s="2" t="s">
        <v>22</v>
      </c>
      <c r="J212" s="20" t="str">
        <f t="shared" si="12"/>
        <v/>
      </c>
      <c r="L212">
        <v>30.78</v>
      </c>
      <c r="M212">
        <v>30.78</v>
      </c>
      <c r="N212" s="2">
        <f>IF(ISNUMBER(M212),SUMIFS(M$1:$M212,A$1:$A212,A212,F$1:$F212,F212,D$1:$D212,D212),"")</f>
        <v>1227.1300000000001</v>
      </c>
      <c r="X212">
        <v>14.55087947845459</v>
      </c>
      <c r="Y212">
        <v>21.787502288818359</v>
      </c>
      <c r="Z212">
        <v>83.336799621582031</v>
      </c>
      <c r="AA212">
        <v>20.794636726379395</v>
      </c>
      <c r="AB212">
        <v>91.66815185546875</v>
      </c>
      <c r="AC212">
        <v>27.897599220275879</v>
      </c>
      <c r="AD212" s="2">
        <f t="shared" si="13"/>
        <v>4.4600000000000001E-2</v>
      </c>
      <c r="AE212">
        <v>4.4600000000000001E-2</v>
      </c>
      <c r="AG212">
        <v>13.333887939453126</v>
      </c>
      <c r="AM212" s="2">
        <f t="shared" si="14"/>
        <v>1.373</v>
      </c>
      <c r="AN212" s="2">
        <f>IF(ISNUMBER(AM212),SUMIFS($AM$1:AM212,$A$1:A212,A212,$F$1:F212,F212,$D$1:D212,D212),"")</f>
        <v>51.652000000000001</v>
      </c>
      <c r="AO212">
        <f t="shared" si="15"/>
        <v>14</v>
      </c>
    </row>
    <row r="213" spans="1:41" x14ac:dyDescent="0.25">
      <c r="A213" s="4" t="s">
        <v>30</v>
      </c>
      <c r="B213" t="s">
        <v>44</v>
      </c>
      <c r="C213" s="3">
        <v>42164</v>
      </c>
      <c r="D213">
        <v>3</v>
      </c>
      <c r="E213">
        <v>50</v>
      </c>
      <c r="F213" s="2" t="s">
        <v>82</v>
      </c>
      <c r="G213" s="2" t="s">
        <v>42</v>
      </c>
      <c r="H213">
        <v>1.7</v>
      </c>
      <c r="I213" s="2" t="s">
        <v>22</v>
      </c>
      <c r="J213" s="20" t="str">
        <f t="shared" si="12"/>
        <v/>
      </c>
      <c r="L213">
        <v>33.770000000000003</v>
      </c>
      <c r="M213">
        <v>33.770000000000003</v>
      </c>
      <c r="N213" s="2">
        <f>IF(ISNUMBER(M213),SUMIFS(M$1:$M213,A$1:$A213,A213,F$1:$F213,F213,D$1:$D213,D213),"")</f>
        <v>1121.1799999999998</v>
      </c>
      <c r="X213">
        <v>15.245785713195801</v>
      </c>
      <c r="Y213">
        <v>19.30473804473877</v>
      </c>
      <c r="Z213">
        <v>82.814384460449219</v>
      </c>
      <c r="AA213">
        <v>22.687263488769531</v>
      </c>
      <c r="AB213">
        <v>92.412826538085938</v>
      </c>
      <c r="AC213">
        <v>29.552584648132324</v>
      </c>
      <c r="AD213" s="2">
        <f t="shared" si="13"/>
        <v>4.7300000000000002E-2</v>
      </c>
      <c r="AE213">
        <v>4.7300000000000002E-2</v>
      </c>
      <c r="AG213">
        <v>13.250301513671875</v>
      </c>
      <c r="AM213" s="2">
        <f t="shared" si="14"/>
        <v>1.597</v>
      </c>
      <c r="AN213" s="2">
        <f>IF(ISNUMBER(AM213),SUMIFS($AM$1:AM213,$A$1:A213,A213,$F$1:F213,F213,$D$1:D213,D213),"")</f>
        <v>45.510000000000005</v>
      </c>
      <c r="AO213">
        <f t="shared" si="15"/>
        <v>14</v>
      </c>
    </row>
    <row r="214" spans="1:41" x14ac:dyDescent="0.25">
      <c r="A214" s="4" t="s">
        <v>28</v>
      </c>
      <c r="B214" t="s">
        <v>44</v>
      </c>
      <c r="C214" s="3">
        <v>42164</v>
      </c>
      <c r="D214">
        <v>3</v>
      </c>
      <c r="E214">
        <v>100</v>
      </c>
      <c r="F214" s="2" t="s">
        <v>82</v>
      </c>
      <c r="G214" s="2" t="s">
        <v>42</v>
      </c>
      <c r="H214">
        <v>1.7</v>
      </c>
      <c r="I214" s="2" t="s">
        <v>22</v>
      </c>
      <c r="J214" s="20" t="str">
        <f t="shared" si="12"/>
        <v/>
      </c>
      <c r="L214">
        <v>22.95</v>
      </c>
      <c r="M214">
        <v>22.95</v>
      </c>
      <c r="N214" s="2">
        <f>IF(ISNUMBER(M214),SUMIFS(M$1:$M214,A$1:$A214,A214,F$1:$F214,F214,D$1:$D214,D214),"")</f>
        <v>1181.5500000000002</v>
      </c>
      <c r="X214">
        <v>14.167236328125</v>
      </c>
      <c r="Y214">
        <v>21.626456260681152</v>
      </c>
      <c r="Z214">
        <v>83.290691375732422</v>
      </c>
      <c r="AA214">
        <v>20.037870407104492</v>
      </c>
      <c r="AB214">
        <v>91.4447021484375</v>
      </c>
      <c r="AC214">
        <v>29.560388565063477</v>
      </c>
      <c r="AD214" s="2">
        <f t="shared" si="13"/>
        <v>4.7300000000000002E-2</v>
      </c>
      <c r="AE214">
        <v>4.7300000000000002E-2</v>
      </c>
      <c r="AG214">
        <v>13.326510620117189</v>
      </c>
      <c r="AM214" s="2">
        <f t="shared" si="14"/>
        <v>1.0860000000000001</v>
      </c>
      <c r="AN214" s="2">
        <f>IF(ISNUMBER(AM214),SUMIFS($AM$1:AM214,$A$1:A214,A214,$F$1:F214,F214,$D$1:D214,D214),"")</f>
        <v>48.494</v>
      </c>
      <c r="AO214">
        <f t="shared" si="15"/>
        <v>14</v>
      </c>
    </row>
    <row r="215" spans="1:41" x14ac:dyDescent="0.25">
      <c r="A215" s="4" t="s">
        <v>25</v>
      </c>
      <c r="B215" t="s">
        <v>44</v>
      </c>
      <c r="C215" s="3">
        <v>42164</v>
      </c>
      <c r="D215">
        <v>3</v>
      </c>
      <c r="E215">
        <v>200</v>
      </c>
      <c r="F215" s="2" t="s">
        <v>82</v>
      </c>
      <c r="G215" s="2" t="s">
        <v>42</v>
      </c>
      <c r="H215">
        <v>1.7</v>
      </c>
      <c r="I215" s="2" t="s">
        <v>22</v>
      </c>
      <c r="J215" s="20" t="str">
        <f t="shared" si="12"/>
        <v/>
      </c>
      <c r="L215">
        <v>39.44</v>
      </c>
      <c r="M215">
        <v>39.44</v>
      </c>
      <c r="N215" s="2">
        <f>IF(ISNUMBER(M215),SUMIFS(M$1:$M215,A$1:$A215,A215,F$1:$F215,F215,D$1:$D215,D215),"")</f>
        <v>1324.54</v>
      </c>
      <c r="X215">
        <v>15.187990665435791</v>
      </c>
      <c r="Y215">
        <v>19.702877998352051</v>
      </c>
      <c r="Z215">
        <v>83.110603332519531</v>
      </c>
      <c r="AA215">
        <v>21.283263206481934</v>
      </c>
      <c r="AB215">
        <v>92.024814605712891</v>
      </c>
      <c r="AC215">
        <v>29.504922866821289</v>
      </c>
      <c r="AD215" s="2">
        <f t="shared" si="13"/>
        <v>4.7199999999999999E-2</v>
      </c>
      <c r="AE215">
        <v>4.7199999999999999E-2</v>
      </c>
      <c r="AG215">
        <v>13.297696533203125</v>
      </c>
      <c r="AM215" s="2">
        <f t="shared" si="14"/>
        <v>1.8620000000000001</v>
      </c>
      <c r="AN215" s="2">
        <f>IF(ISNUMBER(AM215),SUMIFS($AM$1:AM215,$A$1:A215,A215,$F$1:F215,F215,$D$1:D215,D215),"")</f>
        <v>56.819999999999993</v>
      </c>
      <c r="AO215">
        <f t="shared" si="15"/>
        <v>14</v>
      </c>
    </row>
    <row r="216" spans="1:41" x14ac:dyDescent="0.25">
      <c r="A216" s="4" t="s">
        <v>29</v>
      </c>
      <c r="B216" t="s">
        <v>44</v>
      </c>
      <c r="C216" s="3">
        <v>42164</v>
      </c>
      <c r="D216">
        <v>3</v>
      </c>
      <c r="E216">
        <v>350</v>
      </c>
      <c r="F216" s="2" t="s">
        <v>82</v>
      </c>
      <c r="G216" s="2" t="s">
        <v>42</v>
      </c>
      <c r="H216">
        <v>1.7</v>
      </c>
      <c r="I216" s="2" t="s">
        <v>22</v>
      </c>
      <c r="J216" s="20" t="str">
        <f t="shared" si="12"/>
        <v/>
      </c>
      <c r="L216">
        <v>43.34</v>
      </c>
      <c r="M216">
        <v>43.34</v>
      </c>
      <c r="N216" s="2">
        <f>IF(ISNUMBER(M216),SUMIFS(M$1:$M216,A$1:$A216,A216,F$1:$F216,F216,D$1:$D216,D216),"")</f>
        <v>1214.8999999999999</v>
      </c>
      <c r="X216">
        <v>14.617810726165771</v>
      </c>
      <c r="Y216">
        <v>20.385954856872559</v>
      </c>
      <c r="Z216">
        <v>83.573162078857422</v>
      </c>
      <c r="AA216">
        <v>20.04124927520752</v>
      </c>
      <c r="AB216">
        <v>91.355094909667969</v>
      </c>
      <c r="AC216">
        <v>29.105623245239258</v>
      </c>
      <c r="AD216" s="2">
        <f t="shared" si="13"/>
        <v>4.6600000000000003E-2</v>
      </c>
      <c r="AE216">
        <v>4.6600000000000003E-2</v>
      </c>
      <c r="AG216">
        <v>13.371705932617187</v>
      </c>
      <c r="AM216" s="2">
        <f t="shared" si="14"/>
        <v>2.02</v>
      </c>
      <c r="AN216" s="2">
        <f>IF(ISNUMBER(AM216),SUMIFS($AM$1:AM216,$A$1:A216,A216,$F$1:F216,F216,$D$1:D216,D216),"")</f>
        <v>54.320999999999998</v>
      </c>
      <c r="AO216">
        <f t="shared" si="15"/>
        <v>14</v>
      </c>
    </row>
    <row r="217" spans="1:41" x14ac:dyDescent="0.25">
      <c r="A217" s="4" t="s">
        <v>26</v>
      </c>
      <c r="B217" t="s">
        <v>44</v>
      </c>
      <c r="C217" s="3">
        <v>42164</v>
      </c>
      <c r="D217">
        <v>3</v>
      </c>
      <c r="E217">
        <v>500</v>
      </c>
      <c r="F217" s="2" t="s">
        <v>82</v>
      </c>
      <c r="G217" s="2" t="s">
        <v>42</v>
      </c>
      <c r="H217">
        <v>1.7</v>
      </c>
      <c r="I217" s="2" t="s">
        <v>22</v>
      </c>
      <c r="J217" s="20" t="str">
        <f t="shared" si="12"/>
        <v/>
      </c>
      <c r="L217">
        <v>30.11</v>
      </c>
      <c r="M217">
        <v>30.11</v>
      </c>
      <c r="N217" s="2">
        <f>IF(ISNUMBER(M217),SUMIFS(M$1:$M217,A$1:$A217,A217,F$1:$F217,F217,D$1:$D217,D217),"")</f>
        <v>960.88</v>
      </c>
      <c r="X217">
        <v>14.49571418762207</v>
      </c>
      <c r="Y217">
        <v>21.080474853515625</v>
      </c>
      <c r="Z217">
        <v>84.273021697998047</v>
      </c>
      <c r="AA217">
        <v>21.160160064697266</v>
      </c>
      <c r="AB217">
        <v>92.47491455078125</v>
      </c>
      <c r="AC217">
        <v>29.729598999023438</v>
      </c>
      <c r="AD217" s="2">
        <f t="shared" si="13"/>
        <v>4.7600000000000003E-2</v>
      </c>
      <c r="AE217">
        <v>4.7600000000000003E-2</v>
      </c>
      <c r="AG217">
        <v>13.483683471679688</v>
      </c>
      <c r="AM217" s="2">
        <f t="shared" si="14"/>
        <v>1.4330000000000001</v>
      </c>
      <c r="AN217" s="2">
        <f>IF(ISNUMBER(AM217),SUMIFS($AM$1:AM217,$A$1:A217,A217,$F$1:F217,F217,$D$1:D217,D217),"")</f>
        <v>41.457000000000001</v>
      </c>
      <c r="AO217">
        <f t="shared" si="15"/>
        <v>14</v>
      </c>
    </row>
    <row r="218" spans="1:41" x14ac:dyDescent="0.25">
      <c r="A218" s="4" t="s">
        <v>27</v>
      </c>
      <c r="B218" t="s">
        <v>44</v>
      </c>
      <c r="C218" s="3">
        <v>42164</v>
      </c>
      <c r="D218">
        <v>4</v>
      </c>
      <c r="E218">
        <v>0</v>
      </c>
      <c r="F218" s="2" t="s">
        <v>82</v>
      </c>
      <c r="G218" s="2" t="s">
        <v>42</v>
      </c>
      <c r="H218">
        <v>1.7</v>
      </c>
      <c r="I218" s="2" t="s">
        <v>22</v>
      </c>
      <c r="J218" s="20" t="str">
        <f t="shared" si="12"/>
        <v/>
      </c>
      <c r="L218">
        <v>30.9</v>
      </c>
      <c r="M218">
        <v>30.9</v>
      </c>
      <c r="N218" s="2">
        <f>IF(ISNUMBER(M218),SUMIFS(M$1:$M218,A$1:$A218,A218,F$1:$F218,F218,D$1:$D218,D218),"")</f>
        <v>816.43</v>
      </c>
      <c r="X218">
        <v>15.564697265625</v>
      </c>
      <c r="Y218">
        <v>18.048095703125</v>
      </c>
      <c r="Z218">
        <v>82.128849029541016</v>
      </c>
      <c r="AA218">
        <v>22.045589447021484</v>
      </c>
      <c r="AB218">
        <v>91.583625793457031</v>
      </c>
      <c r="AC218">
        <v>29.050804138183594</v>
      </c>
      <c r="AD218" s="2">
        <f t="shared" si="13"/>
        <v>4.65E-2</v>
      </c>
      <c r="AE218">
        <v>4.65E-2</v>
      </c>
      <c r="AG218">
        <v>13.140615844726563</v>
      </c>
      <c r="AM218" s="2">
        <f t="shared" si="14"/>
        <v>1.4370000000000001</v>
      </c>
      <c r="AN218" s="2">
        <f>IF(ISNUMBER(AM218),SUMIFS($AM$1:AM218,$A$1:A218,A218,$F$1:F218,F218,$D$1:D218,D218),"")</f>
        <v>32.734999999999999</v>
      </c>
      <c r="AO218">
        <f t="shared" si="15"/>
        <v>14</v>
      </c>
    </row>
    <row r="219" spans="1:41" x14ac:dyDescent="0.25">
      <c r="A219" s="4" t="s">
        <v>30</v>
      </c>
      <c r="B219" t="s">
        <v>44</v>
      </c>
      <c r="C219" s="3">
        <v>42164</v>
      </c>
      <c r="D219">
        <v>4</v>
      </c>
      <c r="E219">
        <v>50</v>
      </c>
      <c r="F219" s="2" t="s">
        <v>82</v>
      </c>
      <c r="G219" s="2" t="s">
        <v>42</v>
      </c>
      <c r="H219">
        <v>1.7</v>
      </c>
      <c r="I219" s="2" t="s">
        <v>22</v>
      </c>
      <c r="J219" s="20" t="str">
        <f t="shared" si="12"/>
        <v/>
      </c>
      <c r="L219">
        <v>32.26</v>
      </c>
      <c r="M219">
        <v>32.26</v>
      </c>
      <c r="N219" s="2">
        <f>IF(ISNUMBER(M219),SUMIFS(M$1:$M219,A$1:$A219,A219,F$1:$F219,F219,D$1:$D219,D219),"")</f>
        <v>785.01</v>
      </c>
      <c r="X219">
        <v>15.308760643005371</v>
      </c>
      <c r="Y219">
        <v>18.783041954040527</v>
      </c>
      <c r="Z219">
        <v>82.374458312988281</v>
      </c>
      <c r="AA219">
        <v>21.388315200805664</v>
      </c>
      <c r="AB219">
        <v>92.673908233642578</v>
      </c>
      <c r="AC219">
        <v>30.433143615722656</v>
      </c>
      <c r="AD219" s="2">
        <f t="shared" si="13"/>
        <v>4.87E-2</v>
      </c>
      <c r="AE219">
        <v>4.87E-2</v>
      </c>
      <c r="AG219">
        <v>13.179913330078126</v>
      </c>
      <c r="AM219" s="2">
        <f t="shared" si="14"/>
        <v>1.571</v>
      </c>
      <c r="AN219" s="2">
        <f>IF(ISNUMBER(AM219),SUMIFS($AM$1:AM219,$A$1:A219,A219,$F$1:F219,F219,$D$1:D219,D219),"")</f>
        <v>30.31</v>
      </c>
      <c r="AO219">
        <f t="shared" si="15"/>
        <v>14</v>
      </c>
    </row>
    <row r="220" spans="1:41" x14ac:dyDescent="0.25">
      <c r="A220" s="4" t="s">
        <v>28</v>
      </c>
      <c r="B220" t="s">
        <v>44</v>
      </c>
      <c r="C220" s="3">
        <v>42164</v>
      </c>
      <c r="D220">
        <v>4</v>
      </c>
      <c r="E220">
        <v>100</v>
      </c>
      <c r="F220" s="2" t="s">
        <v>82</v>
      </c>
      <c r="G220" s="2" t="s">
        <v>42</v>
      </c>
      <c r="H220">
        <v>1.7</v>
      </c>
      <c r="I220" s="2" t="s">
        <v>22</v>
      </c>
      <c r="J220" s="20" t="str">
        <f t="shared" si="12"/>
        <v/>
      </c>
      <c r="L220">
        <v>43.17</v>
      </c>
      <c r="M220">
        <v>43.17</v>
      </c>
      <c r="N220" s="2">
        <f>IF(ISNUMBER(M220),SUMIFS(M$1:$M220,A$1:$A220,A220,F$1:$F220,F220,D$1:$D220,D220),"")</f>
        <v>1062.17</v>
      </c>
      <c r="X220">
        <v>15.100161552429199</v>
      </c>
      <c r="Y220">
        <v>20.042559623718262</v>
      </c>
      <c r="Z220">
        <v>83.520652770996094</v>
      </c>
      <c r="AA220">
        <v>21.206384658813477</v>
      </c>
      <c r="AB220">
        <v>92.121021270751953</v>
      </c>
      <c r="AC220">
        <v>28.544144630432129</v>
      </c>
      <c r="AD220" s="2">
        <f t="shared" si="13"/>
        <v>4.5699999999999998E-2</v>
      </c>
      <c r="AE220">
        <v>4.5699999999999998E-2</v>
      </c>
      <c r="AG220">
        <v>13.363304443359375</v>
      </c>
      <c r="AM220" s="2">
        <f t="shared" si="14"/>
        <v>1.9730000000000001</v>
      </c>
      <c r="AN220" s="2">
        <f>IF(ISNUMBER(AM220),SUMIFS($AM$1:AM220,$A$1:A220,A220,$F$1:F220,F220,$D$1:D220,D220),"")</f>
        <v>42.036000000000001</v>
      </c>
      <c r="AO220">
        <f t="shared" si="15"/>
        <v>14</v>
      </c>
    </row>
    <row r="221" spans="1:41" x14ac:dyDescent="0.25">
      <c r="A221" s="4" t="s">
        <v>25</v>
      </c>
      <c r="B221" t="s">
        <v>44</v>
      </c>
      <c r="C221" s="3">
        <v>42164</v>
      </c>
      <c r="D221">
        <v>4</v>
      </c>
      <c r="E221">
        <v>200</v>
      </c>
      <c r="F221" s="2" t="s">
        <v>82</v>
      </c>
      <c r="G221" s="2" t="s">
        <v>42</v>
      </c>
      <c r="H221">
        <v>1.7</v>
      </c>
      <c r="I221" s="2" t="s">
        <v>22</v>
      </c>
      <c r="J221" s="20" t="str">
        <f t="shared" si="12"/>
        <v/>
      </c>
      <c r="L221">
        <v>41.91</v>
      </c>
      <c r="M221">
        <v>41.91</v>
      </c>
      <c r="N221" s="2">
        <f>IF(ISNUMBER(M221),SUMIFS(M$1:$M221,A$1:$A221,A221,F$1:$F221,F221,D$1:$D221,D221),"")</f>
        <v>1234.1600000000001</v>
      </c>
      <c r="X221">
        <v>14.542496204376221</v>
      </c>
      <c r="Y221">
        <v>20.448288917541504</v>
      </c>
      <c r="Z221">
        <v>83.352119445800781</v>
      </c>
      <c r="AA221">
        <v>19.635496139526367</v>
      </c>
      <c r="AB221">
        <v>91.112876892089844</v>
      </c>
      <c r="AC221">
        <v>28.876382827758789</v>
      </c>
      <c r="AD221" s="2">
        <f t="shared" si="13"/>
        <v>4.6199999999999998E-2</v>
      </c>
      <c r="AE221">
        <v>4.6199999999999998E-2</v>
      </c>
      <c r="AG221">
        <v>13.336339111328126</v>
      </c>
      <c r="AM221" s="2">
        <f t="shared" si="14"/>
        <v>1.9359999999999999</v>
      </c>
      <c r="AN221" s="2">
        <f>IF(ISNUMBER(AM221),SUMIFS($AM$1:AM221,$A$1:A221,A221,$F$1:F221,F221,$D$1:D221,D221),"")</f>
        <v>50.439</v>
      </c>
      <c r="AO221">
        <f t="shared" si="15"/>
        <v>14</v>
      </c>
    </row>
    <row r="222" spans="1:41" x14ac:dyDescent="0.25">
      <c r="A222" s="4" t="s">
        <v>29</v>
      </c>
      <c r="B222" t="s">
        <v>44</v>
      </c>
      <c r="C222" s="3">
        <v>42164</v>
      </c>
      <c r="D222">
        <v>4</v>
      </c>
      <c r="E222">
        <v>350</v>
      </c>
      <c r="F222" s="2" t="s">
        <v>82</v>
      </c>
      <c r="G222" s="2" t="s">
        <v>42</v>
      </c>
      <c r="H222">
        <v>1.7</v>
      </c>
      <c r="I222" s="2" t="s">
        <v>22</v>
      </c>
      <c r="J222" s="20" t="str">
        <f t="shared" si="12"/>
        <v/>
      </c>
      <c r="L222">
        <v>35.96</v>
      </c>
      <c r="M222">
        <v>35.96</v>
      </c>
      <c r="N222" s="2">
        <f>IF(ISNUMBER(M222),SUMIFS(M$1:$M222,A$1:$A222,A222,F$1:$F222,F222,D$1:$D222,D222),"")</f>
        <v>1026.02</v>
      </c>
      <c r="X222">
        <v>14.809107303619385</v>
      </c>
      <c r="Y222">
        <v>19.82850456237793</v>
      </c>
      <c r="Z222">
        <v>82.280693054199219</v>
      </c>
      <c r="AA222">
        <v>20.285915374755859</v>
      </c>
      <c r="AB222">
        <v>91.498477935791016</v>
      </c>
      <c r="AC222">
        <v>28.874333381652832</v>
      </c>
      <c r="AD222" s="2">
        <f t="shared" si="13"/>
        <v>4.6199999999999998E-2</v>
      </c>
      <c r="AE222">
        <v>4.6199999999999998E-2</v>
      </c>
      <c r="AG222">
        <v>13.164910888671875</v>
      </c>
      <c r="AM222" s="2">
        <f t="shared" si="14"/>
        <v>1.661</v>
      </c>
      <c r="AN222" s="2">
        <f>IF(ISNUMBER(AM222),SUMIFS($AM$1:AM222,$A$1:A222,A222,$F$1:F222,F222,$D$1:D222,D222),"")</f>
        <v>40.329000000000001</v>
      </c>
      <c r="AO222">
        <f t="shared" si="15"/>
        <v>14</v>
      </c>
    </row>
    <row r="223" spans="1:41" x14ac:dyDescent="0.25">
      <c r="A223" s="4" t="s">
        <v>26</v>
      </c>
      <c r="B223" t="s">
        <v>44</v>
      </c>
      <c r="C223" s="3">
        <v>42164</v>
      </c>
      <c r="D223">
        <v>4</v>
      </c>
      <c r="E223">
        <v>500</v>
      </c>
      <c r="F223" s="2" t="s">
        <v>82</v>
      </c>
      <c r="G223" s="2" t="s">
        <v>42</v>
      </c>
      <c r="H223">
        <v>1.7</v>
      </c>
      <c r="I223" s="2" t="s">
        <v>22</v>
      </c>
      <c r="J223" s="20" t="str">
        <f t="shared" si="12"/>
        <v/>
      </c>
      <c r="L223">
        <v>49</v>
      </c>
      <c r="M223">
        <v>49</v>
      </c>
      <c r="N223" s="2">
        <f>IF(ISNUMBER(M223),SUMIFS(M$1:$M223,A$1:$A223,A223,F$1:$F223,F223,D$1:$D223,D223),"")</f>
        <v>1167.95</v>
      </c>
      <c r="X223">
        <v>14.867361545562744</v>
      </c>
      <c r="Y223">
        <v>20.861180305480957</v>
      </c>
      <c r="Z223">
        <v>83.398193359375</v>
      </c>
      <c r="AA223">
        <v>19.463979721069336</v>
      </c>
      <c r="AB223">
        <v>90.794075012207031</v>
      </c>
      <c r="AC223">
        <v>28.87318229675293</v>
      </c>
      <c r="AD223" s="2">
        <f t="shared" si="13"/>
        <v>4.6199999999999998E-2</v>
      </c>
      <c r="AE223">
        <v>4.6199999999999998E-2</v>
      </c>
      <c r="AG223">
        <v>13.343710937500001</v>
      </c>
      <c r="AM223" s="2">
        <f t="shared" si="14"/>
        <v>2.2639999999999998</v>
      </c>
      <c r="AN223" s="2">
        <f>IF(ISNUMBER(AM223),SUMIFS($AM$1:AM223,$A$1:A223,A223,$F$1:F223,F223,$D$1:D223,D223),"")</f>
        <v>49.204000000000001</v>
      </c>
      <c r="AO223">
        <f t="shared" si="15"/>
        <v>14</v>
      </c>
    </row>
    <row r="224" spans="1:41" x14ac:dyDescent="0.25">
      <c r="A224" s="4" t="s">
        <v>27</v>
      </c>
      <c r="B224" t="s">
        <v>44</v>
      </c>
      <c r="C224" s="3">
        <v>42283</v>
      </c>
      <c r="D224">
        <v>1</v>
      </c>
      <c r="E224">
        <v>0</v>
      </c>
      <c r="F224" s="2" t="s">
        <v>83</v>
      </c>
      <c r="G224" s="2" t="s">
        <v>43</v>
      </c>
      <c r="H224">
        <v>2.1</v>
      </c>
      <c r="I224" s="2" t="s">
        <v>22</v>
      </c>
      <c r="J224" s="20" t="str">
        <f t="shared" si="12"/>
        <v/>
      </c>
      <c r="L224">
        <v>107.64</v>
      </c>
      <c r="M224">
        <v>107.64</v>
      </c>
      <c r="N224" s="2">
        <f>IF(ISNUMBER(M224),SUMIFS(M$1:$M224,A$1:$A224,A224,F$1:$F224,F224,D$1:$D224,D224),"")</f>
        <v>107.64</v>
      </c>
      <c r="X224">
        <v>18.103979110717773</v>
      </c>
      <c r="Y224">
        <v>14.920340061187744</v>
      </c>
      <c r="Z224">
        <v>78.702293395996094</v>
      </c>
      <c r="AA224">
        <v>23.610845565795898</v>
      </c>
      <c r="AB224">
        <v>90.242671966552734</v>
      </c>
      <c r="AC224">
        <v>28.076259613037109</v>
      </c>
      <c r="AD224" s="2">
        <f t="shared" si="13"/>
        <v>4.4900000000000002E-2</v>
      </c>
      <c r="AE224">
        <v>4.4900000000000002E-2</v>
      </c>
      <c r="AG224">
        <v>12.592366943359375</v>
      </c>
      <c r="AM224" s="2">
        <f t="shared" si="14"/>
        <v>4.8330000000000002</v>
      </c>
      <c r="AN224" s="2">
        <f>IF(ISNUMBER(AM224),SUMIFS($AM$1:AM224,$A$1:A224,A224,$F$1:F224,F224,$D$1:D224,D224),"")</f>
        <v>4.8330000000000002</v>
      </c>
      <c r="AO224">
        <f t="shared" si="15"/>
        <v>14</v>
      </c>
    </row>
    <row r="225" spans="1:41" x14ac:dyDescent="0.25">
      <c r="A225" s="4" t="s">
        <v>30</v>
      </c>
      <c r="B225" t="s">
        <v>44</v>
      </c>
      <c r="C225" s="3">
        <v>42283</v>
      </c>
      <c r="D225">
        <v>1</v>
      </c>
      <c r="E225">
        <v>50</v>
      </c>
      <c r="F225" s="2" t="s">
        <v>83</v>
      </c>
      <c r="G225" s="2" t="s">
        <v>43</v>
      </c>
      <c r="H225">
        <v>2.1</v>
      </c>
      <c r="I225" s="2" t="s">
        <v>22</v>
      </c>
      <c r="J225" s="20" t="str">
        <f t="shared" si="12"/>
        <v/>
      </c>
      <c r="L225">
        <v>118.97</v>
      </c>
      <c r="M225">
        <v>118.97</v>
      </c>
      <c r="N225" s="2">
        <f>IF(ISNUMBER(M225),SUMIFS(M$1:$M225,A$1:$A225,A225,F$1:$F225,F225,D$1:$D225,D225),"")</f>
        <v>118.97</v>
      </c>
      <c r="X225">
        <v>17.497142791748047</v>
      </c>
      <c r="Y225">
        <v>14.199227809906006</v>
      </c>
      <c r="Z225">
        <v>82.312961578369141</v>
      </c>
      <c r="AA225">
        <v>21.561467170715332</v>
      </c>
      <c r="AB225">
        <v>89.979621887207031</v>
      </c>
      <c r="AC225">
        <v>28.360410690307617</v>
      </c>
      <c r="AD225" s="2">
        <f t="shared" si="13"/>
        <v>4.5400000000000003E-2</v>
      </c>
      <c r="AE225">
        <v>4.5400000000000003E-2</v>
      </c>
      <c r="AG225">
        <v>13.170073852539062</v>
      </c>
      <c r="AM225" s="2">
        <f t="shared" si="14"/>
        <v>5.4009999999999998</v>
      </c>
      <c r="AN225" s="2">
        <f>IF(ISNUMBER(AM225),SUMIFS($AM$1:AM225,$A$1:A225,A225,$F$1:F225,F225,$D$1:D225,D225),"")</f>
        <v>5.4009999999999998</v>
      </c>
      <c r="AO225">
        <f t="shared" si="15"/>
        <v>14</v>
      </c>
    </row>
    <row r="226" spans="1:41" x14ac:dyDescent="0.25">
      <c r="A226" s="4" t="s">
        <v>28</v>
      </c>
      <c r="B226" t="s">
        <v>44</v>
      </c>
      <c r="C226" s="3">
        <v>42283</v>
      </c>
      <c r="D226">
        <v>1</v>
      </c>
      <c r="E226">
        <v>100</v>
      </c>
      <c r="F226" s="2" t="s">
        <v>83</v>
      </c>
      <c r="G226" s="2" t="s">
        <v>43</v>
      </c>
      <c r="H226">
        <v>2.1</v>
      </c>
      <c r="I226" s="2" t="s">
        <v>22</v>
      </c>
      <c r="J226" s="20" t="str">
        <f t="shared" si="12"/>
        <v/>
      </c>
      <c r="L226">
        <v>68.17</v>
      </c>
      <c r="M226">
        <v>68.17</v>
      </c>
      <c r="N226" s="2">
        <f>IF(ISNUMBER(M226),SUMIFS(M$1:$M226,A$1:$A226,A226,F$1:$F226,F226,D$1:$D226,D226),"")</f>
        <v>68.17</v>
      </c>
      <c r="X226">
        <v>16.515589714050293</v>
      </c>
      <c r="Y226">
        <v>14.635623931884766</v>
      </c>
      <c r="Z226">
        <v>82.192184448242188</v>
      </c>
      <c r="AA226">
        <v>20.09986686706543</v>
      </c>
      <c r="AB226">
        <v>90.418373107910156</v>
      </c>
      <c r="AC226">
        <v>29.316594123840332</v>
      </c>
      <c r="AD226" s="2">
        <f t="shared" si="13"/>
        <v>4.6899999999999997E-2</v>
      </c>
      <c r="AE226">
        <v>4.6899999999999997E-2</v>
      </c>
      <c r="AG226">
        <v>13.15074951171875</v>
      </c>
      <c r="AM226" s="2">
        <f t="shared" si="14"/>
        <v>3.1970000000000001</v>
      </c>
      <c r="AN226" s="2">
        <f>IF(ISNUMBER(AM226),SUMIFS($AM$1:AM226,$A$1:A226,A226,$F$1:F226,F226,$D$1:D226,D226),"")</f>
        <v>3.1970000000000001</v>
      </c>
      <c r="AO226">
        <f t="shared" si="15"/>
        <v>14</v>
      </c>
    </row>
    <row r="227" spans="1:41" x14ac:dyDescent="0.25">
      <c r="A227" s="4" t="s">
        <v>25</v>
      </c>
      <c r="B227" t="s">
        <v>44</v>
      </c>
      <c r="C227" s="3">
        <v>42283</v>
      </c>
      <c r="D227">
        <v>1</v>
      </c>
      <c r="E227">
        <v>200</v>
      </c>
      <c r="F227" s="2" t="s">
        <v>83</v>
      </c>
      <c r="G227" s="2" t="s">
        <v>43</v>
      </c>
      <c r="H227">
        <v>2.1</v>
      </c>
      <c r="I227" s="2" t="s">
        <v>22</v>
      </c>
      <c r="J227" s="20" t="str">
        <f t="shared" si="12"/>
        <v/>
      </c>
      <c r="L227">
        <v>129.05000000000001</v>
      </c>
      <c r="M227">
        <v>129.05000000000001</v>
      </c>
      <c r="N227" s="2">
        <f>IF(ISNUMBER(M227),SUMIFS(M$1:$M227,A$1:$A227,A227,F$1:$F227,F227,D$1:$D227,D227),"")</f>
        <v>129.05000000000001</v>
      </c>
      <c r="X227">
        <v>16.715847969055176</v>
      </c>
      <c r="Y227">
        <v>14.749909400939941</v>
      </c>
      <c r="Z227">
        <v>80.965721130371094</v>
      </c>
      <c r="AA227">
        <v>22.118284225463867</v>
      </c>
      <c r="AB227">
        <v>90.356483459472656</v>
      </c>
      <c r="AC227">
        <v>29.978638648986816</v>
      </c>
      <c r="AD227" s="2">
        <f t="shared" si="13"/>
        <v>4.8000000000000001E-2</v>
      </c>
      <c r="AE227">
        <v>4.8000000000000001E-2</v>
      </c>
      <c r="AG227">
        <v>12.954515380859375</v>
      </c>
      <c r="AM227" s="2">
        <f t="shared" si="14"/>
        <v>6.194</v>
      </c>
      <c r="AN227" s="2">
        <f>IF(ISNUMBER(AM227),SUMIFS($AM$1:AM227,$A$1:A227,A227,$F$1:F227,F227,$D$1:D227,D227),"")</f>
        <v>6.194</v>
      </c>
      <c r="AO227">
        <f t="shared" si="15"/>
        <v>14</v>
      </c>
    </row>
    <row r="228" spans="1:41" x14ac:dyDescent="0.25">
      <c r="A228" s="4" t="s">
        <v>29</v>
      </c>
      <c r="B228" t="s">
        <v>44</v>
      </c>
      <c r="C228" s="3">
        <v>42283</v>
      </c>
      <c r="D228">
        <v>1</v>
      </c>
      <c r="E228">
        <v>350</v>
      </c>
      <c r="F228" s="2" t="s">
        <v>83</v>
      </c>
      <c r="G228" s="2" t="s">
        <v>43</v>
      </c>
      <c r="H228">
        <v>2.1</v>
      </c>
      <c r="I228" s="2" t="s">
        <v>22</v>
      </c>
      <c r="J228" s="20" t="str">
        <f t="shared" si="12"/>
        <v/>
      </c>
      <c r="L228">
        <v>131.63</v>
      </c>
      <c r="M228">
        <v>131.63</v>
      </c>
      <c r="N228" s="2">
        <f>IF(ISNUMBER(M228),SUMIFS(M$1:$M228,A$1:$A228,A228,F$1:$F228,F228,D$1:$D228,D228),"")</f>
        <v>131.63</v>
      </c>
      <c r="X228">
        <v>17.859744071960449</v>
      </c>
      <c r="Y228">
        <v>15.075549602508545</v>
      </c>
      <c r="Z228">
        <v>79.029506683349609</v>
      </c>
      <c r="AA228">
        <v>23.650188446044922</v>
      </c>
      <c r="AB228">
        <v>89.701385498046875</v>
      </c>
      <c r="AC228">
        <v>28.383727073669434</v>
      </c>
      <c r="AD228" s="2">
        <f t="shared" si="13"/>
        <v>4.5400000000000003E-2</v>
      </c>
      <c r="AE228">
        <v>4.5400000000000003E-2</v>
      </c>
      <c r="AG228">
        <v>12.644721069335938</v>
      </c>
      <c r="AM228" s="2">
        <f t="shared" si="14"/>
        <v>5.976</v>
      </c>
      <c r="AN228" s="2">
        <f>IF(ISNUMBER(AM228),SUMIFS($AM$1:AM228,$A$1:A228,A228,$F$1:F228,F228,$D$1:D228,D228),"")</f>
        <v>5.976</v>
      </c>
      <c r="AO228">
        <f t="shared" si="15"/>
        <v>14</v>
      </c>
    </row>
    <row r="229" spans="1:41" x14ac:dyDescent="0.25">
      <c r="A229" s="4" t="s">
        <v>26</v>
      </c>
      <c r="B229" t="s">
        <v>44</v>
      </c>
      <c r="C229" s="3">
        <v>42283</v>
      </c>
      <c r="D229">
        <v>1</v>
      </c>
      <c r="E229">
        <v>500</v>
      </c>
      <c r="F229" s="2" t="s">
        <v>83</v>
      </c>
      <c r="G229" s="2" t="s">
        <v>43</v>
      </c>
      <c r="H229">
        <v>2.1</v>
      </c>
      <c r="I229" s="2" t="s">
        <v>22</v>
      </c>
      <c r="J229" s="20" t="str">
        <f t="shared" si="12"/>
        <v/>
      </c>
      <c r="L229">
        <v>182.9</v>
      </c>
      <c r="M229">
        <v>182.9</v>
      </c>
      <c r="N229" s="2">
        <f>IF(ISNUMBER(M229),SUMIFS(M$1:$M229,A$1:$A229,A229,F$1:$F229,F229,D$1:$D229,D229),"")</f>
        <v>182.9</v>
      </c>
      <c r="X229">
        <v>18.854239463806152</v>
      </c>
      <c r="Y229">
        <v>13.482184886932373</v>
      </c>
      <c r="Z229">
        <v>78.012821197509766</v>
      </c>
      <c r="AA229">
        <v>25.165321350097656</v>
      </c>
      <c r="AB229">
        <v>89.734870910644531</v>
      </c>
      <c r="AC229">
        <v>28.075555801391602</v>
      </c>
      <c r="AD229" s="2">
        <f t="shared" si="13"/>
        <v>4.4900000000000002E-2</v>
      </c>
      <c r="AE229">
        <v>4.4900000000000002E-2</v>
      </c>
      <c r="AG229">
        <v>12.482051391601562</v>
      </c>
      <c r="AM229" s="2">
        <f t="shared" si="14"/>
        <v>8.2119999999999997</v>
      </c>
      <c r="AN229" s="2">
        <f>IF(ISNUMBER(AM229),SUMIFS($AM$1:AM229,$A$1:A229,A229,$F$1:F229,F229,$D$1:D229,D229),"")</f>
        <v>8.2119999999999997</v>
      </c>
      <c r="AO229">
        <f t="shared" si="15"/>
        <v>14</v>
      </c>
    </row>
    <row r="230" spans="1:41" x14ac:dyDescent="0.25">
      <c r="A230" s="4" t="s">
        <v>27</v>
      </c>
      <c r="B230" t="s">
        <v>44</v>
      </c>
      <c r="C230" s="3">
        <v>42283</v>
      </c>
      <c r="D230">
        <v>2</v>
      </c>
      <c r="E230">
        <v>0</v>
      </c>
      <c r="F230" s="2" t="s">
        <v>83</v>
      </c>
      <c r="G230" s="2" t="s">
        <v>43</v>
      </c>
      <c r="H230">
        <v>2.1</v>
      </c>
      <c r="I230" s="2" t="s">
        <v>22</v>
      </c>
      <c r="J230" s="20" t="str">
        <f t="shared" si="12"/>
        <v/>
      </c>
      <c r="L230">
        <v>152.72999999999999</v>
      </c>
      <c r="M230">
        <v>152.72999999999999</v>
      </c>
      <c r="N230" s="2">
        <f>IF(ISNUMBER(M230),SUMIFS(M$1:$M230,A$1:$A230,A230,F$1:$F230,F230,D$1:$D230,D230),"")</f>
        <v>152.72999999999999</v>
      </c>
      <c r="X230">
        <v>17.709115982055664</v>
      </c>
      <c r="Y230">
        <v>12.084195613861084</v>
      </c>
      <c r="Z230">
        <v>81.296150207519531</v>
      </c>
      <c r="AA230">
        <v>21.933102607727051</v>
      </c>
      <c r="AB230">
        <v>90.157283782958984</v>
      </c>
      <c r="AC230">
        <v>30.470763206481934</v>
      </c>
      <c r="AD230" s="2">
        <f t="shared" si="13"/>
        <v>4.8800000000000003E-2</v>
      </c>
      <c r="AE230">
        <v>4.8800000000000003E-2</v>
      </c>
      <c r="AG230">
        <v>13.007384033203126</v>
      </c>
      <c r="AM230" s="2">
        <f t="shared" si="14"/>
        <v>7.4530000000000003</v>
      </c>
      <c r="AN230" s="2">
        <f>IF(ISNUMBER(AM230),SUMIFS($AM$1:AM230,$A$1:A230,A230,$F$1:F230,F230,$D$1:D230,D230),"")</f>
        <v>7.4530000000000003</v>
      </c>
      <c r="AO230">
        <f t="shared" si="15"/>
        <v>14</v>
      </c>
    </row>
    <row r="231" spans="1:41" x14ac:dyDescent="0.25">
      <c r="A231" s="4" t="s">
        <v>30</v>
      </c>
      <c r="B231" t="s">
        <v>44</v>
      </c>
      <c r="C231" s="3">
        <v>42283</v>
      </c>
      <c r="D231">
        <v>2</v>
      </c>
      <c r="E231">
        <v>50</v>
      </c>
      <c r="F231" s="2" t="s">
        <v>83</v>
      </c>
      <c r="G231" s="2" t="s">
        <v>43</v>
      </c>
      <c r="H231">
        <v>2.1</v>
      </c>
      <c r="I231" s="2" t="s">
        <v>22</v>
      </c>
      <c r="J231" s="20" t="str">
        <f t="shared" si="12"/>
        <v/>
      </c>
      <c r="L231">
        <v>191.54</v>
      </c>
      <c r="M231">
        <v>191.54</v>
      </c>
      <c r="N231" s="2">
        <f>IF(ISNUMBER(M231),SUMIFS(M$1:$M231,A$1:$A231,A231,F$1:$F231,F231,D$1:$D231,D231),"")</f>
        <v>191.54</v>
      </c>
      <c r="X231">
        <v>18.672938346862793</v>
      </c>
      <c r="Y231">
        <v>12.585959434509277</v>
      </c>
      <c r="Z231">
        <v>81.156688690185547</v>
      </c>
      <c r="AA231">
        <v>23.7183837890625</v>
      </c>
      <c r="AB231">
        <v>90.273311614990234</v>
      </c>
      <c r="AC231">
        <v>29.085028648376465</v>
      </c>
      <c r="AD231" s="2">
        <f t="shared" si="13"/>
        <v>4.65E-2</v>
      </c>
      <c r="AE231">
        <v>4.65E-2</v>
      </c>
      <c r="AG231">
        <v>12.985070190429688</v>
      </c>
      <c r="AM231" s="2">
        <f t="shared" si="14"/>
        <v>8.907</v>
      </c>
      <c r="AN231" s="2">
        <f>IF(ISNUMBER(AM231),SUMIFS($AM$1:AM231,$A$1:A231,A231,$F$1:F231,F231,$D$1:D231,D231),"")</f>
        <v>8.907</v>
      </c>
      <c r="AO231">
        <f t="shared" si="15"/>
        <v>14</v>
      </c>
    </row>
    <row r="232" spans="1:41" x14ac:dyDescent="0.25">
      <c r="A232" s="4" t="s">
        <v>28</v>
      </c>
      <c r="B232" t="s">
        <v>44</v>
      </c>
      <c r="C232" s="3">
        <v>42283</v>
      </c>
      <c r="D232">
        <v>2</v>
      </c>
      <c r="E232">
        <v>100</v>
      </c>
      <c r="F232" s="2" t="s">
        <v>83</v>
      </c>
      <c r="G232" s="2" t="s">
        <v>43</v>
      </c>
      <c r="H232">
        <v>2.1</v>
      </c>
      <c r="I232" s="2" t="s">
        <v>22</v>
      </c>
      <c r="J232" s="20" t="str">
        <f t="shared" si="12"/>
        <v/>
      </c>
      <c r="L232">
        <v>213.51</v>
      </c>
      <c r="M232">
        <v>213.51</v>
      </c>
      <c r="N232" s="2">
        <f>IF(ISNUMBER(M232),SUMIFS(M$1:$M232,A$1:$A232,A232,F$1:$F232,F232,D$1:$D232,D232),"")</f>
        <v>213.51</v>
      </c>
      <c r="X232">
        <v>19.539776802062988</v>
      </c>
      <c r="Y232">
        <v>12.807173252105713</v>
      </c>
      <c r="Z232">
        <v>79.273883819580078</v>
      </c>
      <c r="AA232">
        <v>24.334522247314453</v>
      </c>
      <c r="AB232">
        <v>89.182464599609375</v>
      </c>
      <c r="AC232">
        <v>26.928106307983398</v>
      </c>
      <c r="AD232" s="2">
        <f t="shared" si="13"/>
        <v>4.3099999999999999E-2</v>
      </c>
      <c r="AE232">
        <v>4.3099999999999999E-2</v>
      </c>
      <c r="AG232">
        <v>12.683821411132813</v>
      </c>
      <c r="AM232" s="2">
        <f t="shared" si="14"/>
        <v>9.202</v>
      </c>
      <c r="AN232" s="2">
        <f>IF(ISNUMBER(AM232),SUMIFS($AM$1:AM232,$A$1:A232,A232,$F$1:F232,F232,$D$1:D232,D232),"")</f>
        <v>9.202</v>
      </c>
      <c r="AO232">
        <f t="shared" si="15"/>
        <v>14</v>
      </c>
    </row>
    <row r="233" spans="1:41" x14ac:dyDescent="0.25">
      <c r="A233" s="4" t="s">
        <v>25</v>
      </c>
      <c r="B233" t="s">
        <v>44</v>
      </c>
      <c r="C233" s="3">
        <v>42283</v>
      </c>
      <c r="D233">
        <v>2</v>
      </c>
      <c r="E233">
        <v>200</v>
      </c>
      <c r="F233" s="2" t="s">
        <v>83</v>
      </c>
      <c r="G233" s="2" t="s">
        <v>43</v>
      </c>
      <c r="H233">
        <v>2.1</v>
      </c>
      <c r="I233" s="2" t="s">
        <v>22</v>
      </c>
      <c r="J233" s="20" t="str">
        <f t="shared" si="12"/>
        <v/>
      </c>
      <c r="L233">
        <v>121.45</v>
      </c>
      <c r="M233">
        <v>121.45</v>
      </c>
      <c r="N233" s="2">
        <f>IF(ISNUMBER(M233),SUMIFS(M$1:$M233,A$1:$A233,A233,F$1:$F233,F233,D$1:$D233,D233),"")</f>
        <v>121.45</v>
      </c>
      <c r="X233">
        <v>18.367365837097168</v>
      </c>
      <c r="Y233">
        <v>13.349569320678711</v>
      </c>
      <c r="Z233">
        <v>80.218143463134766</v>
      </c>
      <c r="AA233">
        <v>22.294231414794922</v>
      </c>
      <c r="AB233">
        <v>89.786537170410156</v>
      </c>
      <c r="AC233">
        <v>28.194269180297852</v>
      </c>
      <c r="AD233" s="2">
        <f t="shared" si="13"/>
        <v>4.5100000000000001E-2</v>
      </c>
      <c r="AE233">
        <v>4.5100000000000001E-2</v>
      </c>
      <c r="AG233">
        <v>12.834902954101564</v>
      </c>
      <c r="AM233" s="2">
        <f t="shared" si="14"/>
        <v>5.4770000000000003</v>
      </c>
      <c r="AN233" s="2">
        <f>IF(ISNUMBER(AM233),SUMIFS($AM$1:AM233,$A$1:A233,A233,$F$1:F233,F233,$D$1:D233,D233),"")</f>
        <v>5.4770000000000003</v>
      </c>
      <c r="AO233">
        <f t="shared" si="15"/>
        <v>14</v>
      </c>
    </row>
    <row r="234" spans="1:41" x14ac:dyDescent="0.25">
      <c r="A234" s="4" t="s">
        <v>29</v>
      </c>
      <c r="B234" t="s">
        <v>44</v>
      </c>
      <c r="C234" s="3">
        <v>42283</v>
      </c>
      <c r="D234">
        <v>2</v>
      </c>
      <c r="E234">
        <v>350</v>
      </c>
      <c r="F234" s="2" t="s">
        <v>83</v>
      </c>
      <c r="G234" s="2" t="s">
        <v>43</v>
      </c>
      <c r="H234">
        <v>2.1</v>
      </c>
      <c r="I234" s="2" t="s">
        <v>22</v>
      </c>
      <c r="J234" s="20" t="str">
        <f t="shared" si="12"/>
        <v/>
      </c>
      <c r="L234">
        <v>156.83000000000001</v>
      </c>
      <c r="M234">
        <v>156.83000000000001</v>
      </c>
      <c r="N234" s="2">
        <f>IF(ISNUMBER(M234),SUMIFS(M$1:$M234,A$1:$A234,A234,F$1:$F234,F234,D$1:$D234,D234),"")</f>
        <v>156.83000000000001</v>
      </c>
      <c r="X234">
        <v>17.499471664428711</v>
      </c>
      <c r="Y234">
        <v>12.514717102050781</v>
      </c>
      <c r="Z234">
        <v>81.051128387451172</v>
      </c>
      <c r="AA234">
        <v>19.948886871337891</v>
      </c>
      <c r="AB234">
        <v>89.772701263427734</v>
      </c>
      <c r="AC234">
        <v>29.809273719787598</v>
      </c>
      <c r="AD234" s="2">
        <f t="shared" si="13"/>
        <v>4.7699999999999999E-2</v>
      </c>
      <c r="AE234">
        <v>4.7699999999999999E-2</v>
      </c>
      <c r="AG234">
        <v>12.968180541992188</v>
      </c>
      <c r="AM234" s="2">
        <f t="shared" si="14"/>
        <v>7.4809999999999999</v>
      </c>
      <c r="AN234" s="2">
        <f>IF(ISNUMBER(AM234),SUMIFS($AM$1:AM234,$A$1:A234,A234,$F$1:F234,F234,$D$1:D234,D234),"")</f>
        <v>7.4809999999999999</v>
      </c>
      <c r="AO234">
        <f t="shared" si="15"/>
        <v>14</v>
      </c>
    </row>
    <row r="235" spans="1:41" x14ac:dyDescent="0.25">
      <c r="A235" s="4" t="s">
        <v>26</v>
      </c>
      <c r="B235" t="s">
        <v>44</v>
      </c>
      <c r="C235" s="3">
        <v>42283</v>
      </c>
      <c r="D235">
        <v>2</v>
      </c>
      <c r="E235">
        <v>500</v>
      </c>
      <c r="F235" s="2" t="s">
        <v>83</v>
      </c>
      <c r="G235" s="2" t="s">
        <v>43</v>
      </c>
      <c r="H235">
        <v>2.1</v>
      </c>
      <c r="I235" s="2" t="s">
        <v>22</v>
      </c>
      <c r="J235" s="20" t="str">
        <f t="shared" si="12"/>
        <v/>
      </c>
      <c r="L235">
        <v>180.88</v>
      </c>
      <c r="M235">
        <v>180.88</v>
      </c>
      <c r="N235" s="2">
        <f>IF(ISNUMBER(M235),SUMIFS(M$1:$M235,A$1:$A235,A235,F$1:$F235,F235,D$1:$D235,D235),"")</f>
        <v>180.88</v>
      </c>
      <c r="X235">
        <v>18.15638542175293</v>
      </c>
      <c r="Y235">
        <v>12.770995616912842</v>
      </c>
      <c r="Z235">
        <v>80.921157836914063</v>
      </c>
      <c r="AA235">
        <v>22.524953842163086</v>
      </c>
      <c r="AB235">
        <v>90.281955718994141</v>
      </c>
      <c r="AC235">
        <v>30.469626426696777</v>
      </c>
      <c r="AD235" s="2">
        <f t="shared" si="13"/>
        <v>4.8800000000000003E-2</v>
      </c>
      <c r="AE235">
        <v>4.8800000000000003E-2</v>
      </c>
      <c r="AG235">
        <v>12.94738525390625</v>
      </c>
      <c r="AM235" s="2">
        <f t="shared" si="14"/>
        <v>8.827</v>
      </c>
      <c r="AN235" s="2">
        <f>IF(ISNUMBER(AM235),SUMIFS($AM$1:AM235,$A$1:A235,A235,$F$1:F235,F235,$D$1:D235,D235),"")</f>
        <v>8.827</v>
      </c>
      <c r="AO235">
        <f t="shared" si="15"/>
        <v>14</v>
      </c>
    </row>
    <row r="236" spans="1:41" x14ac:dyDescent="0.25">
      <c r="A236" s="4" t="s">
        <v>27</v>
      </c>
      <c r="B236" t="s">
        <v>44</v>
      </c>
      <c r="C236" s="3">
        <v>42283</v>
      </c>
      <c r="D236">
        <v>3</v>
      </c>
      <c r="E236">
        <v>0</v>
      </c>
      <c r="F236" s="2" t="s">
        <v>83</v>
      </c>
      <c r="G236" s="2" t="s">
        <v>43</v>
      </c>
      <c r="H236">
        <v>2.1</v>
      </c>
      <c r="I236" s="2" t="s">
        <v>22</v>
      </c>
      <c r="J236" s="20" t="str">
        <f t="shared" si="12"/>
        <v/>
      </c>
      <c r="L236">
        <v>130.93</v>
      </c>
      <c r="M236">
        <v>130.93</v>
      </c>
      <c r="N236" s="2">
        <f>IF(ISNUMBER(M236),SUMIFS(M$1:$M236,A$1:$A236,A236,F$1:$F236,F236,D$1:$D236,D236),"")</f>
        <v>130.93</v>
      </c>
      <c r="X236">
        <v>18.172199249267578</v>
      </c>
      <c r="Y236">
        <v>10.979415893554687</v>
      </c>
      <c r="Z236">
        <v>80.394412994384766</v>
      </c>
      <c r="AA236">
        <v>22.350688934326172</v>
      </c>
      <c r="AB236">
        <v>89.897567749023438</v>
      </c>
      <c r="AC236">
        <v>29.742897987365723</v>
      </c>
      <c r="AD236" s="2">
        <f t="shared" si="13"/>
        <v>4.7600000000000003E-2</v>
      </c>
      <c r="AE236">
        <v>4.7600000000000003E-2</v>
      </c>
      <c r="AG236">
        <v>12.863106079101563</v>
      </c>
      <c r="AM236" s="2">
        <f t="shared" si="14"/>
        <v>6.2320000000000002</v>
      </c>
      <c r="AN236" s="2">
        <f>IF(ISNUMBER(AM236),SUMIFS($AM$1:AM236,$A$1:A236,A236,$F$1:F236,F236,$D$1:D236,D236),"")</f>
        <v>6.2320000000000002</v>
      </c>
      <c r="AO236">
        <f t="shared" si="15"/>
        <v>14</v>
      </c>
    </row>
    <row r="237" spans="1:41" x14ac:dyDescent="0.25">
      <c r="A237" s="4" t="s">
        <v>30</v>
      </c>
      <c r="B237" t="s">
        <v>44</v>
      </c>
      <c r="C237" s="3">
        <v>42283</v>
      </c>
      <c r="D237">
        <v>3</v>
      </c>
      <c r="E237">
        <v>50</v>
      </c>
      <c r="F237" s="2" t="s">
        <v>83</v>
      </c>
      <c r="G237" s="2" t="s">
        <v>43</v>
      </c>
      <c r="H237">
        <v>2.1</v>
      </c>
      <c r="I237" s="2" t="s">
        <v>22</v>
      </c>
      <c r="J237" s="20" t="str">
        <f t="shared" si="12"/>
        <v/>
      </c>
      <c r="L237">
        <v>200.99</v>
      </c>
      <c r="M237">
        <v>200.99</v>
      </c>
      <c r="N237" s="2">
        <f>IF(ISNUMBER(M237),SUMIFS(M$1:$M237,A$1:$A237,A237,F$1:$F237,F237,D$1:$D237,D237),"")</f>
        <v>200.99</v>
      </c>
      <c r="X237">
        <v>20.016222953796387</v>
      </c>
      <c r="Y237">
        <v>11.875402450561523</v>
      </c>
      <c r="Z237">
        <v>79.118755340576172</v>
      </c>
      <c r="AA237">
        <v>25.32331657409668</v>
      </c>
      <c r="AB237">
        <v>89.522933959960938</v>
      </c>
      <c r="AC237">
        <v>27.194905281066895</v>
      </c>
      <c r="AD237" s="2">
        <f t="shared" si="13"/>
        <v>4.3499999999999997E-2</v>
      </c>
      <c r="AE237">
        <v>4.3499999999999997E-2</v>
      </c>
      <c r="AG237">
        <v>12.659000854492188</v>
      </c>
      <c r="AM237" s="2">
        <f t="shared" si="14"/>
        <v>8.7430000000000003</v>
      </c>
      <c r="AN237" s="2">
        <f>IF(ISNUMBER(AM237),SUMIFS($AM$1:AM237,$A$1:A237,A237,$F$1:F237,F237,$D$1:D237,D237),"")</f>
        <v>8.7430000000000003</v>
      </c>
      <c r="AO237">
        <f t="shared" si="15"/>
        <v>14</v>
      </c>
    </row>
    <row r="238" spans="1:41" x14ac:dyDescent="0.25">
      <c r="A238" s="4" t="s">
        <v>28</v>
      </c>
      <c r="B238" t="s">
        <v>44</v>
      </c>
      <c r="C238" s="3">
        <v>42283</v>
      </c>
      <c r="D238">
        <v>3</v>
      </c>
      <c r="E238">
        <v>100</v>
      </c>
      <c r="F238" s="2" t="s">
        <v>83</v>
      </c>
      <c r="G238" s="2" t="s">
        <v>43</v>
      </c>
      <c r="H238">
        <v>2.1</v>
      </c>
      <c r="I238" s="2" t="s">
        <v>22</v>
      </c>
      <c r="J238" s="20" t="str">
        <f t="shared" si="12"/>
        <v/>
      </c>
      <c r="L238">
        <v>105.82</v>
      </c>
      <c r="M238">
        <v>105.82</v>
      </c>
      <c r="N238" s="2">
        <f>IF(ISNUMBER(M238),SUMIFS(M$1:$M238,A$1:$A238,A238,F$1:$F238,F238,D$1:$D238,D238),"")</f>
        <v>105.82</v>
      </c>
      <c r="X238">
        <v>18.385638236999512</v>
      </c>
      <c r="Y238">
        <v>12.592666625976563</v>
      </c>
      <c r="Z238">
        <v>79.963146209716797</v>
      </c>
      <c r="AA238">
        <v>22.849259376525879</v>
      </c>
      <c r="AB238">
        <v>89.838211059570313</v>
      </c>
      <c r="AC238">
        <v>28.003405570983887</v>
      </c>
      <c r="AD238" s="2">
        <f t="shared" si="13"/>
        <v>4.48E-2</v>
      </c>
      <c r="AE238">
        <v>4.48E-2</v>
      </c>
      <c r="AG238">
        <v>12.794103393554687</v>
      </c>
      <c r="AM238" s="2">
        <f t="shared" si="14"/>
        <v>4.7409999999999997</v>
      </c>
      <c r="AN238" s="2">
        <f>IF(ISNUMBER(AM238),SUMIFS($AM$1:AM238,$A$1:A238,A238,$F$1:F238,F238,$D$1:D238,D238),"")</f>
        <v>4.7409999999999997</v>
      </c>
      <c r="AO238">
        <f t="shared" si="15"/>
        <v>14</v>
      </c>
    </row>
    <row r="239" spans="1:41" x14ac:dyDescent="0.25">
      <c r="A239" s="4" t="s">
        <v>25</v>
      </c>
      <c r="B239" t="s">
        <v>44</v>
      </c>
      <c r="C239" s="3">
        <v>42283</v>
      </c>
      <c r="D239">
        <v>3</v>
      </c>
      <c r="E239">
        <v>200</v>
      </c>
      <c r="F239" s="2" t="s">
        <v>83</v>
      </c>
      <c r="G239" s="2" t="s">
        <v>43</v>
      </c>
      <c r="H239">
        <v>2.1</v>
      </c>
      <c r="I239" s="2" t="s">
        <v>22</v>
      </c>
      <c r="J239" s="20" t="str">
        <f t="shared" si="12"/>
        <v/>
      </c>
      <c r="L239">
        <v>163.13999999999999</v>
      </c>
      <c r="M239">
        <v>163.13999999999999</v>
      </c>
      <c r="N239" s="2">
        <f>IF(ISNUMBER(M239),SUMIFS(M$1:$M239,A$1:$A239,A239,F$1:$F239,F239,D$1:$D239,D239),"")</f>
        <v>163.13999999999999</v>
      </c>
      <c r="X239">
        <v>18.13396167755127</v>
      </c>
      <c r="Y239">
        <v>11.762870788574219</v>
      </c>
      <c r="Z239">
        <v>79.407676696777344</v>
      </c>
      <c r="AA239">
        <v>23.524805068969727</v>
      </c>
      <c r="AB239">
        <v>90.394756317138672</v>
      </c>
      <c r="AC239">
        <v>30.431646347045898</v>
      </c>
      <c r="AD239" s="2">
        <f t="shared" si="13"/>
        <v>4.87E-2</v>
      </c>
      <c r="AE239">
        <v>4.87E-2</v>
      </c>
      <c r="AG239">
        <v>12.705228271484375</v>
      </c>
      <c r="AM239" s="2">
        <f t="shared" si="14"/>
        <v>7.9450000000000003</v>
      </c>
      <c r="AN239" s="2">
        <f>IF(ISNUMBER(AM239),SUMIFS($AM$1:AM239,$A$1:A239,A239,$F$1:F239,F239,$D$1:D239,D239),"")</f>
        <v>7.9450000000000003</v>
      </c>
      <c r="AO239">
        <f t="shared" si="15"/>
        <v>14</v>
      </c>
    </row>
    <row r="240" spans="1:41" x14ac:dyDescent="0.25">
      <c r="A240" s="4" t="s">
        <v>29</v>
      </c>
      <c r="B240" t="s">
        <v>44</v>
      </c>
      <c r="C240" s="3">
        <v>42283</v>
      </c>
      <c r="D240">
        <v>3</v>
      </c>
      <c r="E240">
        <v>350</v>
      </c>
      <c r="F240" s="2" t="s">
        <v>83</v>
      </c>
      <c r="G240" s="2" t="s">
        <v>43</v>
      </c>
      <c r="H240">
        <v>2.1</v>
      </c>
      <c r="I240" s="2" t="s">
        <v>22</v>
      </c>
      <c r="J240" s="20" t="str">
        <f t="shared" si="12"/>
        <v/>
      </c>
      <c r="L240">
        <v>158.6</v>
      </c>
      <c r="M240">
        <v>158.6</v>
      </c>
      <c r="N240" s="2">
        <f>IF(ISNUMBER(M240),SUMIFS(M$1:$M240,A$1:$A240,A240,F$1:$F240,F240,D$1:$D240,D240),"")</f>
        <v>158.6</v>
      </c>
      <c r="X240">
        <v>18.694658279418945</v>
      </c>
      <c r="Y240">
        <v>12.389817237854004</v>
      </c>
      <c r="Z240">
        <v>80.148078918457031</v>
      </c>
      <c r="AA240">
        <v>24.12750244140625</v>
      </c>
      <c r="AB240">
        <v>90.087749481201172</v>
      </c>
      <c r="AC240">
        <v>28.237133026123047</v>
      </c>
      <c r="AD240" s="2">
        <f t="shared" si="13"/>
        <v>4.5199999999999997E-2</v>
      </c>
      <c r="AE240">
        <v>4.5199999999999997E-2</v>
      </c>
      <c r="AG240">
        <v>12.823692626953125</v>
      </c>
      <c r="AM240" s="2">
        <f t="shared" si="14"/>
        <v>7.1689999999999996</v>
      </c>
      <c r="AN240" s="2">
        <f>IF(ISNUMBER(AM240),SUMIFS($AM$1:AM240,$A$1:A240,A240,$F$1:F240,F240,$D$1:D240,D240),"")</f>
        <v>7.1689999999999996</v>
      </c>
      <c r="AO240">
        <f t="shared" si="15"/>
        <v>14</v>
      </c>
    </row>
    <row r="241" spans="1:41" x14ac:dyDescent="0.25">
      <c r="A241" s="4" t="s">
        <v>26</v>
      </c>
      <c r="B241" t="s">
        <v>44</v>
      </c>
      <c r="C241" s="3">
        <v>42283</v>
      </c>
      <c r="D241">
        <v>3</v>
      </c>
      <c r="E241">
        <v>500</v>
      </c>
      <c r="F241" s="2" t="s">
        <v>83</v>
      </c>
      <c r="G241" s="2" t="s">
        <v>43</v>
      </c>
      <c r="H241">
        <v>2.1</v>
      </c>
      <c r="I241" s="2" t="s">
        <v>22</v>
      </c>
      <c r="J241" s="20" t="str">
        <f t="shared" si="12"/>
        <v/>
      </c>
      <c r="L241">
        <v>142.29</v>
      </c>
      <c r="M241">
        <v>142.29</v>
      </c>
      <c r="N241" s="2">
        <f>IF(ISNUMBER(M241),SUMIFS(M$1:$M241,A$1:$A241,A241,F$1:$F241,F241,D$1:$D241,D241),"")</f>
        <v>142.29</v>
      </c>
      <c r="X241">
        <v>18.195439338684082</v>
      </c>
      <c r="Y241">
        <v>10.753973007202148</v>
      </c>
      <c r="Z241">
        <v>80.656784057617188</v>
      </c>
      <c r="AA241">
        <v>23.16788387298584</v>
      </c>
      <c r="AB241">
        <v>90.236904144287109</v>
      </c>
      <c r="AC241">
        <v>29.932283401489258</v>
      </c>
      <c r="AD241" s="2">
        <f t="shared" si="13"/>
        <v>4.7899999999999998E-2</v>
      </c>
      <c r="AE241">
        <v>4.7899999999999998E-2</v>
      </c>
      <c r="AG241">
        <v>12.905085449218751</v>
      </c>
      <c r="AM241" s="2">
        <f t="shared" si="14"/>
        <v>6.8159999999999998</v>
      </c>
      <c r="AN241" s="2">
        <f>IF(ISNUMBER(AM241),SUMIFS($AM$1:AM241,$A$1:A241,A241,$F$1:F241,F241,$D$1:D241,D241),"")</f>
        <v>6.8159999999999998</v>
      </c>
      <c r="AO241">
        <f t="shared" si="15"/>
        <v>14</v>
      </c>
    </row>
    <row r="242" spans="1:41" x14ac:dyDescent="0.25">
      <c r="A242" s="4" t="s">
        <v>27</v>
      </c>
      <c r="B242" t="s">
        <v>44</v>
      </c>
      <c r="C242" s="3">
        <v>42283</v>
      </c>
      <c r="D242">
        <v>4</v>
      </c>
      <c r="E242">
        <v>0</v>
      </c>
      <c r="F242" s="2" t="s">
        <v>83</v>
      </c>
      <c r="G242" s="2" t="s">
        <v>43</v>
      </c>
      <c r="H242">
        <v>2.1</v>
      </c>
      <c r="I242" s="2" t="s">
        <v>22</v>
      </c>
      <c r="J242" s="20" t="str">
        <f t="shared" si="12"/>
        <v/>
      </c>
      <c r="L242">
        <v>123.64</v>
      </c>
      <c r="M242">
        <v>123.64</v>
      </c>
      <c r="N242" s="2">
        <f>IF(ISNUMBER(M242),SUMIFS(M$1:$M242,A$1:$A242,A242,F$1:$F242,F242,D$1:$D242,D242),"")</f>
        <v>123.64</v>
      </c>
      <c r="X242">
        <v>17.595026969909668</v>
      </c>
      <c r="Y242">
        <v>12.855654716491699</v>
      </c>
      <c r="Z242">
        <v>80.546524047851563</v>
      </c>
      <c r="AA242">
        <v>20.682148933410645</v>
      </c>
      <c r="AB242">
        <v>90.019683837890625</v>
      </c>
      <c r="AC242">
        <v>28.626173973083496</v>
      </c>
      <c r="AD242" s="2">
        <f t="shared" si="13"/>
        <v>4.58E-2</v>
      </c>
      <c r="AE242">
        <v>4.58E-2</v>
      </c>
      <c r="AG242">
        <v>12.88744384765625</v>
      </c>
      <c r="AM242" s="2">
        <f t="shared" si="14"/>
        <v>5.6630000000000003</v>
      </c>
      <c r="AN242" s="2">
        <f>IF(ISNUMBER(AM242),SUMIFS($AM$1:AM242,$A$1:A242,A242,$F$1:F242,F242,$D$1:D242,D242),"")</f>
        <v>5.6630000000000003</v>
      </c>
      <c r="AO242">
        <f t="shared" si="15"/>
        <v>14</v>
      </c>
    </row>
    <row r="243" spans="1:41" x14ac:dyDescent="0.25">
      <c r="A243" s="4" t="s">
        <v>30</v>
      </c>
      <c r="B243" t="s">
        <v>44</v>
      </c>
      <c r="C243" s="3">
        <v>42283</v>
      </c>
      <c r="D243">
        <v>4</v>
      </c>
      <c r="E243">
        <v>50</v>
      </c>
      <c r="F243" s="2" t="s">
        <v>83</v>
      </c>
      <c r="G243" s="2" t="s">
        <v>43</v>
      </c>
      <c r="H243">
        <v>2.1</v>
      </c>
      <c r="I243" s="2" t="s">
        <v>22</v>
      </c>
      <c r="J243" s="20" t="str">
        <f t="shared" si="12"/>
        <v/>
      </c>
      <c r="L243">
        <v>146.44</v>
      </c>
      <c r="M243">
        <v>146.44</v>
      </c>
      <c r="N243" s="2">
        <f>IF(ISNUMBER(M243),SUMIFS(M$1:$M243,A$1:$A243,A243,F$1:$F243,F243,D$1:$D243,D243),"")</f>
        <v>146.44</v>
      </c>
      <c r="X243">
        <v>17.984437942504883</v>
      </c>
      <c r="Y243">
        <v>13.254305362701416</v>
      </c>
      <c r="Z243">
        <v>78.461051940917969</v>
      </c>
      <c r="AA243">
        <v>22.799418449401855</v>
      </c>
      <c r="AB243">
        <v>90.045680999755859</v>
      </c>
      <c r="AC243">
        <v>29.859967231750488</v>
      </c>
      <c r="AD243" s="2">
        <f t="shared" si="13"/>
        <v>4.7800000000000002E-2</v>
      </c>
      <c r="AE243">
        <v>4.7800000000000002E-2</v>
      </c>
      <c r="AG243">
        <v>12.553768310546875</v>
      </c>
      <c r="AM243" s="2">
        <f t="shared" si="14"/>
        <v>7</v>
      </c>
      <c r="AN243" s="2">
        <f>IF(ISNUMBER(AM243),SUMIFS($AM$1:AM243,$A$1:A243,A243,$F$1:F243,F243,$D$1:D243,D243),"")</f>
        <v>7</v>
      </c>
      <c r="AO243">
        <f t="shared" si="15"/>
        <v>14</v>
      </c>
    </row>
    <row r="244" spans="1:41" x14ac:dyDescent="0.25">
      <c r="A244" s="4" t="s">
        <v>28</v>
      </c>
      <c r="B244" t="s">
        <v>44</v>
      </c>
      <c r="C244" s="3">
        <v>42283</v>
      </c>
      <c r="D244">
        <v>4</v>
      </c>
      <c r="E244">
        <v>100</v>
      </c>
      <c r="F244" s="2" t="s">
        <v>83</v>
      </c>
      <c r="G244" s="2" t="s">
        <v>43</v>
      </c>
      <c r="H244">
        <v>2.1</v>
      </c>
      <c r="I244" s="2" t="s">
        <v>22</v>
      </c>
      <c r="J244" s="20" t="str">
        <f t="shared" si="12"/>
        <v/>
      </c>
      <c r="L244">
        <v>145.19</v>
      </c>
      <c r="M244">
        <v>145.19</v>
      </c>
      <c r="N244" s="2">
        <f>IF(ISNUMBER(M244),SUMIFS(M$1:$M244,A$1:$A244,A244,F$1:$F244,F244,D$1:$D244,D244),"")</f>
        <v>145.19</v>
      </c>
      <c r="X244">
        <v>18.210587501525879</v>
      </c>
      <c r="Y244">
        <v>13.445785522460937</v>
      </c>
      <c r="Z244">
        <v>80.228366851806641</v>
      </c>
      <c r="AA244">
        <v>22.830491065979004</v>
      </c>
      <c r="AB244">
        <v>90.229846954345703</v>
      </c>
      <c r="AC244">
        <v>28.500453948974609</v>
      </c>
      <c r="AD244" s="2">
        <f t="shared" si="13"/>
        <v>4.5600000000000002E-2</v>
      </c>
      <c r="AE244">
        <v>4.5600000000000002E-2</v>
      </c>
      <c r="AG244">
        <v>12.836538696289063</v>
      </c>
      <c r="AM244" s="2">
        <f t="shared" si="14"/>
        <v>6.6210000000000004</v>
      </c>
      <c r="AN244" s="2">
        <f>IF(ISNUMBER(AM244),SUMIFS($AM$1:AM244,$A$1:A244,A244,$F$1:F244,F244,$D$1:D244,D244),"")</f>
        <v>6.6210000000000004</v>
      </c>
      <c r="AO244">
        <f t="shared" si="15"/>
        <v>14</v>
      </c>
    </row>
    <row r="245" spans="1:41" x14ac:dyDescent="0.25">
      <c r="A245" s="4" t="s">
        <v>25</v>
      </c>
      <c r="B245" t="s">
        <v>44</v>
      </c>
      <c r="C245" s="3">
        <v>42283</v>
      </c>
      <c r="D245">
        <v>4</v>
      </c>
      <c r="E245">
        <v>200</v>
      </c>
      <c r="F245" s="2" t="s">
        <v>83</v>
      </c>
      <c r="G245" s="2" t="s">
        <v>43</v>
      </c>
      <c r="H245">
        <v>2.1</v>
      </c>
      <c r="I245" s="2" t="s">
        <v>22</v>
      </c>
      <c r="J245" s="20" t="str">
        <f t="shared" si="12"/>
        <v/>
      </c>
      <c r="L245">
        <v>146.6</v>
      </c>
      <c r="M245">
        <v>146.6</v>
      </c>
      <c r="N245" s="2">
        <f>IF(ISNUMBER(M245),SUMIFS(M$1:$M245,A$1:$A245,A245,F$1:$F245,F245,D$1:$D245,D245),"")</f>
        <v>146.6</v>
      </c>
      <c r="X245">
        <v>18.189233779907227</v>
      </c>
      <c r="Y245">
        <v>14.452023506164551</v>
      </c>
      <c r="Z245">
        <v>78.493755340576172</v>
      </c>
      <c r="AA245">
        <v>23.095223426818848</v>
      </c>
      <c r="AB245">
        <v>90.358341217041016</v>
      </c>
      <c r="AC245">
        <v>28.223361015319824</v>
      </c>
      <c r="AD245" s="2">
        <f t="shared" si="13"/>
        <v>4.5199999999999997E-2</v>
      </c>
      <c r="AE245">
        <v>4.5199999999999997E-2</v>
      </c>
      <c r="AG245">
        <v>12.559000854492188</v>
      </c>
      <c r="AM245" s="2">
        <f t="shared" si="14"/>
        <v>6.6260000000000003</v>
      </c>
      <c r="AN245" s="2">
        <f>IF(ISNUMBER(AM245),SUMIFS($AM$1:AM245,$A$1:A245,A245,$F$1:F245,F245,$D$1:D245,D245),"")</f>
        <v>6.6260000000000003</v>
      </c>
      <c r="AO245">
        <f t="shared" si="15"/>
        <v>14</v>
      </c>
    </row>
    <row r="246" spans="1:41" x14ac:dyDescent="0.25">
      <c r="A246" s="4" t="s">
        <v>29</v>
      </c>
      <c r="B246" t="s">
        <v>44</v>
      </c>
      <c r="C246" s="3">
        <v>42283</v>
      </c>
      <c r="D246">
        <v>4</v>
      </c>
      <c r="E246">
        <v>350</v>
      </c>
      <c r="F246" s="2" t="s">
        <v>83</v>
      </c>
      <c r="G246" s="2" t="s">
        <v>43</v>
      </c>
      <c r="H246">
        <v>2.1</v>
      </c>
      <c r="I246" s="2" t="s">
        <v>22</v>
      </c>
      <c r="J246" s="20" t="str">
        <f t="shared" si="12"/>
        <v/>
      </c>
      <c r="L246">
        <v>92.4</v>
      </c>
      <c r="M246">
        <v>92.4</v>
      </c>
      <c r="N246" s="2">
        <f>IF(ISNUMBER(M246),SUMIFS(M$1:$M246,A$1:$A246,A246,F$1:$F246,F246,D$1:$D246,D246),"")</f>
        <v>92.4</v>
      </c>
      <c r="X246">
        <v>17.682966232299805</v>
      </c>
      <c r="Y246">
        <v>13.996712207794189</v>
      </c>
      <c r="Z246">
        <v>80.124412536621094</v>
      </c>
      <c r="AA246">
        <v>21.437614440917969</v>
      </c>
      <c r="AB246">
        <v>89.861030578613281</v>
      </c>
      <c r="AC246">
        <v>27.868100166320801</v>
      </c>
      <c r="AD246" s="2">
        <f t="shared" si="13"/>
        <v>4.4600000000000001E-2</v>
      </c>
      <c r="AE246">
        <v>4.4600000000000001E-2</v>
      </c>
      <c r="AG246">
        <v>12.819906005859375</v>
      </c>
      <c r="AM246" s="2">
        <f t="shared" si="14"/>
        <v>4.1210000000000004</v>
      </c>
      <c r="AN246" s="2">
        <f>IF(ISNUMBER(AM246),SUMIFS($AM$1:AM246,$A$1:A246,A246,$F$1:F246,F246,$D$1:D246,D246),"")</f>
        <v>4.1210000000000004</v>
      </c>
      <c r="AO246">
        <f t="shared" si="15"/>
        <v>14</v>
      </c>
    </row>
    <row r="247" spans="1:41" x14ac:dyDescent="0.25">
      <c r="A247" s="4" t="s">
        <v>26</v>
      </c>
      <c r="B247" t="s">
        <v>44</v>
      </c>
      <c r="C247" s="3">
        <v>42283</v>
      </c>
      <c r="D247">
        <v>4</v>
      </c>
      <c r="E247">
        <v>500</v>
      </c>
      <c r="F247" s="2" t="s">
        <v>83</v>
      </c>
      <c r="G247" s="2" t="s">
        <v>43</v>
      </c>
      <c r="H247">
        <v>2.1</v>
      </c>
      <c r="I247" s="2" t="s">
        <v>22</v>
      </c>
      <c r="J247" s="20" t="str">
        <f t="shared" si="12"/>
        <v/>
      </c>
      <c r="L247">
        <v>191.71</v>
      </c>
      <c r="M247">
        <v>191.71</v>
      </c>
      <c r="N247" s="2">
        <f>IF(ISNUMBER(M247),SUMIFS(M$1:$M247,A$1:$A247,A247,F$1:$F247,F247,D$1:$D247,D247),"")</f>
        <v>191.71</v>
      </c>
      <c r="X247">
        <v>18.717206001281738</v>
      </c>
      <c r="Y247">
        <v>13.582870006561279</v>
      </c>
      <c r="Z247">
        <v>78.068599700927734</v>
      </c>
      <c r="AA247">
        <v>24.520386695861816</v>
      </c>
      <c r="AB247">
        <v>89.575298309326172</v>
      </c>
      <c r="AC247">
        <v>28.100048065185547</v>
      </c>
      <c r="AD247" s="2">
        <f t="shared" si="13"/>
        <v>4.4999999999999998E-2</v>
      </c>
      <c r="AE247">
        <v>4.4999999999999998E-2</v>
      </c>
      <c r="AG247">
        <v>12.490975952148437</v>
      </c>
      <c r="AM247" s="2">
        <f t="shared" si="14"/>
        <v>8.6270000000000007</v>
      </c>
      <c r="AN247" s="2">
        <f>IF(ISNUMBER(AM247),SUMIFS($AM$1:AM247,$A$1:A247,A247,$F$1:F247,F247,$D$1:D247,D247),"")</f>
        <v>8.6270000000000007</v>
      </c>
      <c r="AO247">
        <f t="shared" si="15"/>
        <v>14</v>
      </c>
    </row>
    <row r="248" spans="1:41" x14ac:dyDescent="0.25">
      <c r="A248" s="4" t="s">
        <v>27</v>
      </c>
      <c r="B248" t="s">
        <v>44</v>
      </c>
      <c r="C248" s="3">
        <v>42290</v>
      </c>
      <c r="D248">
        <v>1</v>
      </c>
      <c r="E248">
        <v>0</v>
      </c>
      <c r="F248" s="2" t="s">
        <v>83</v>
      </c>
      <c r="G248" s="2" t="s">
        <v>43</v>
      </c>
      <c r="I248" s="2" t="s">
        <v>38</v>
      </c>
      <c r="J248" s="20">
        <f t="shared" si="12"/>
        <v>587</v>
      </c>
      <c r="K248">
        <v>58.7</v>
      </c>
      <c r="N248" s="2" t="str">
        <f>IF(ISNUMBER(M248),SUMIFS(M$1:$M248,A$1:$A248,A248,F$1:$F248,F248,D$1:$D248,D248),"")</f>
        <v/>
      </c>
      <c r="X248">
        <v>18.294111251831055</v>
      </c>
      <c r="Y248">
        <v>13.579107284545898</v>
      </c>
      <c r="Z248">
        <v>78.500511169433594</v>
      </c>
      <c r="AA248">
        <v>20.698894500732422</v>
      </c>
      <c r="AB248">
        <v>88.317302703857422</v>
      </c>
      <c r="AC248">
        <v>28.564480781555176</v>
      </c>
      <c r="AD248" s="2">
        <f t="shared" si="13"/>
        <v>4.5699999999999998E-2</v>
      </c>
      <c r="AE248">
        <v>4.5699999999999998E-2</v>
      </c>
      <c r="AG248">
        <v>12.560081787109375</v>
      </c>
      <c r="AM248" s="2" t="str">
        <f t="shared" si="14"/>
        <v/>
      </c>
      <c r="AN248" s="2" t="str">
        <f>IF(ISNUMBER(AM248),SUMIFS($AM$1:AM248,$A$1:A248,A248,$F$1:F248,F248,$D$1:D248,D248),"")</f>
        <v/>
      </c>
      <c r="AO248">
        <f t="shared" si="15"/>
        <v>10</v>
      </c>
    </row>
    <row r="249" spans="1:41" x14ac:dyDescent="0.25">
      <c r="A249" s="4" t="s">
        <v>30</v>
      </c>
      <c r="B249" t="s">
        <v>44</v>
      </c>
      <c r="C249" s="3">
        <v>42290</v>
      </c>
      <c r="D249">
        <v>1</v>
      </c>
      <c r="E249">
        <v>50</v>
      </c>
      <c r="F249" s="2" t="s">
        <v>83</v>
      </c>
      <c r="G249" s="2" t="s">
        <v>43</v>
      </c>
      <c r="I249" s="2" t="s">
        <v>38</v>
      </c>
      <c r="J249" s="20">
        <f t="shared" si="12"/>
        <v>550.25</v>
      </c>
      <c r="K249">
        <v>55.024999999999999</v>
      </c>
      <c r="N249" s="2" t="str">
        <f>IF(ISNUMBER(M249),SUMIFS(M$1:$M249,A$1:$A249,A249,F$1:$F249,F249,D$1:$D249,D249),"")</f>
        <v/>
      </c>
      <c r="X249">
        <v>16.98847484588623</v>
      </c>
      <c r="Y249">
        <v>13.901825904846191</v>
      </c>
      <c r="Z249">
        <v>81.443519592285156</v>
      </c>
      <c r="AA249">
        <v>20.199548721313477</v>
      </c>
      <c r="AB249">
        <v>89.843135833740234</v>
      </c>
      <c r="AC249">
        <v>30.61817741394043</v>
      </c>
      <c r="AD249" s="2">
        <f t="shared" si="13"/>
        <v>4.9000000000000002E-2</v>
      </c>
      <c r="AE249">
        <v>4.9000000000000002E-2</v>
      </c>
      <c r="AG249">
        <v>13.030963134765626</v>
      </c>
      <c r="AM249" s="2" t="str">
        <f t="shared" si="14"/>
        <v/>
      </c>
      <c r="AN249" s="2" t="str">
        <f>IF(ISNUMBER(AM249),SUMIFS($AM$1:AM249,$A$1:A249,A249,$F$1:F249,F249,$D$1:D249,D249),"")</f>
        <v/>
      </c>
      <c r="AO249">
        <f t="shared" si="15"/>
        <v>10</v>
      </c>
    </row>
    <row r="250" spans="1:41" x14ac:dyDescent="0.25">
      <c r="A250" s="4" t="s">
        <v>28</v>
      </c>
      <c r="B250" t="s">
        <v>44</v>
      </c>
      <c r="C250" s="3">
        <v>42290</v>
      </c>
      <c r="D250">
        <v>1</v>
      </c>
      <c r="E250">
        <v>100</v>
      </c>
      <c r="F250" s="2" t="s">
        <v>83</v>
      </c>
      <c r="G250" s="2" t="s">
        <v>43</v>
      </c>
      <c r="I250" s="2" t="s">
        <v>38</v>
      </c>
      <c r="J250" s="20">
        <f t="shared" si="12"/>
        <v>584.5</v>
      </c>
      <c r="K250">
        <v>58.45</v>
      </c>
      <c r="N250" s="2" t="str">
        <f>IF(ISNUMBER(M250),SUMIFS(M$1:$M250,A$1:$A250,A250,F$1:$F250,F250,D$1:$D250,D250),"")</f>
        <v/>
      </c>
      <c r="X250">
        <v>16.766712188720703</v>
      </c>
      <c r="Y250">
        <v>12.516782760620117</v>
      </c>
      <c r="Z250">
        <v>80.989898681640625</v>
      </c>
      <c r="AA250">
        <v>20.321063995361328</v>
      </c>
      <c r="AB250">
        <v>89.227516174316406</v>
      </c>
      <c r="AC250">
        <v>32.637739181518555</v>
      </c>
      <c r="AD250" s="2">
        <f t="shared" si="13"/>
        <v>5.2200000000000003E-2</v>
      </c>
      <c r="AE250">
        <v>5.2200000000000003E-2</v>
      </c>
      <c r="AG250">
        <v>12.9583837890625</v>
      </c>
      <c r="AM250" s="2" t="str">
        <f t="shared" si="14"/>
        <v/>
      </c>
      <c r="AN250" s="2" t="str">
        <f>IF(ISNUMBER(AM250),SUMIFS($AM$1:AM250,$A$1:A250,A250,$F$1:F250,F250,$D$1:D250,D250),"")</f>
        <v/>
      </c>
      <c r="AO250">
        <f t="shared" si="15"/>
        <v>10</v>
      </c>
    </row>
    <row r="251" spans="1:41" x14ac:dyDescent="0.25">
      <c r="A251" s="4" t="s">
        <v>25</v>
      </c>
      <c r="B251" t="s">
        <v>44</v>
      </c>
      <c r="C251" s="3">
        <v>42290</v>
      </c>
      <c r="D251">
        <v>1</v>
      </c>
      <c r="E251">
        <v>200</v>
      </c>
      <c r="F251" s="2" t="s">
        <v>83</v>
      </c>
      <c r="G251" s="2" t="s">
        <v>43</v>
      </c>
      <c r="I251" s="2" t="s">
        <v>38</v>
      </c>
      <c r="J251" s="20">
        <f t="shared" si="12"/>
        <v>656.75</v>
      </c>
      <c r="K251">
        <v>65.674999999999997</v>
      </c>
      <c r="N251" s="2" t="str">
        <f>IF(ISNUMBER(M251),SUMIFS(M$1:$M251,A$1:$A251,A251,F$1:$F251,F251,D$1:$D251,D251),"")</f>
        <v/>
      </c>
      <c r="X251">
        <v>16.530805587768555</v>
      </c>
      <c r="Y251">
        <v>13.110417366027832</v>
      </c>
      <c r="Z251">
        <v>81.704353332519531</v>
      </c>
      <c r="AA251">
        <v>20.634713172912598</v>
      </c>
      <c r="AB251">
        <v>89.692283630371094</v>
      </c>
      <c r="AC251">
        <v>32.479001998901367</v>
      </c>
      <c r="AD251" s="2">
        <f t="shared" si="13"/>
        <v>5.1999999999999998E-2</v>
      </c>
      <c r="AE251">
        <v>5.1999999999999998E-2</v>
      </c>
      <c r="AG251">
        <v>13.072696533203125</v>
      </c>
      <c r="AM251" s="2" t="str">
        <f t="shared" si="14"/>
        <v/>
      </c>
      <c r="AN251" s="2" t="str">
        <f>IF(ISNUMBER(AM251),SUMIFS($AM$1:AM251,$A$1:A251,A251,$F$1:F251,F251,$D$1:D251,D251),"")</f>
        <v/>
      </c>
      <c r="AO251">
        <f t="shared" si="15"/>
        <v>10</v>
      </c>
    </row>
    <row r="252" spans="1:41" x14ac:dyDescent="0.25">
      <c r="A252" s="4" t="s">
        <v>29</v>
      </c>
      <c r="B252" t="s">
        <v>44</v>
      </c>
      <c r="C252" s="3">
        <v>42290</v>
      </c>
      <c r="D252">
        <v>1</v>
      </c>
      <c r="E252">
        <v>350</v>
      </c>
      <c r="F252" s="2" t="s">
        <v>83</v>
      </c>
      <c r="G252" s="2" t="s">
        <v>43</v>
      </c>
      <c r="I252" s="2" t="s">
        <v>38</v>
      </c>
      <c r="J252" s="20">
        <f t="shared" si="12"/>
        <v>638</v>
      </c>
      <c r="K252">
        <v>63.8</v>
      </c>
      <c r="N252" s="2" t="str">
        <f>IF(ISNUMBER(M252),SUMIFS(M$1:$M252,A$1:$A252,A252,F$1:$F252,F252,D$1:$D252,D252),"")</f>
        <v/>
      </c>
      <c r="X252">
        <v>16.569339752197266</v>
      </c>
      <c r="Y252">
        <v>14.497346878051758</v>
      </c>
      <c r="Z252">
        <v>77.102348327636719</v>
      </c>
      <c r="AA252">
        <v>17.911331176757813</v>
      </c>
      <c r="AB252">
        <v>86.432991027832031</v>
      </c>
      <c r="AC252">
        <v>30.248570442199707</v>
      </c>
      <c r="AD252" s="2">
        <f t="shared" si="13"/>
        <v>4.8399999999999999E-2</v>
      </c>
      <c r="AE252">
        <v>4.8399999999999999E-2</v>
      </c>
      <c r="AG252">
        <v>12.336375732421875</v>
      </c>
      <c r="AM252" s="2" t="str">
        <f t="shared" si="14"/>
        <v/>
      </c>
      <c r="AN252" s="2" t="str">
        <f>IF(ISNUMBER(AM252),SUMIFS($AM$1:AM252,$A$1:A252,A252,$F$1:F252,F252,$D$1:D252,D252),"")</f>
        <v/>
      </c>
      <c r="AO252">
        <f t="shared" si="15"/>
        <v>10</v>
      </c>
    </row>
    <row r="253" spans="1:41" x14ac:dyDescent="0.25">
      <c r="A253" s="4" t="s">
        <v>26</v>
      </c>
      <c r="B253" t="s">
        <v>44</v>
      </c>
      <c r="C253" s="3">
        <v>42290</v>
      </c>
      <c r="D253">
        <v>1</v>
      </c>
      <c r="E253">
        <v>500</v>
      </c>
      <c r="F253" s="2" t="s">
        <v>83</v>
      </c>
      <c r="G253" s="2" t="s">
        <v>43</v>
      </c>
      <c r="I253" s="2" t="s">
        <v>38</v>
      </c>
      <c r="J253" s="20">
        <f t="shared" si="12"/>
        <v>570</v>
      </c>
      <c r="K253">
        <v>57</v>
      </c>
      <c r="N253" s="2" t="str">
        <f>IF(ISNUMBER(M253),SUMIFS(M$1:$M253,A$1:$A253,A253,F$1:$F253,F253,D$1:$D253,D253),"")</f>
        <v/>
      </c>
      <c r="X253">
        <v>19.461522102355957</v>
      </c>
      <c r="Y253">
        <v>11.590672492980957</v>
      </c>
      <c r="Z253">
        <v>78.039546966552734</v>
      </c>
      <c r="AA253">
        <v>23.179201126098633</v>
      </c>
      <c r="AB253">
        <v>89.065410614013672</v>
      </c>
      <c r="AC253">
        <v>28.698495864868164</v>
      </c>
      <c r="AD253" s="2">
        <f t="shared" si="13"/>
        <v>4.5900000000000003E-2</v>
      </c>
      <c r="AE253">
        <v>4.5900000000000003E-2</v>
      </c>
      <c r="AG253">
        <v>12.486327514648437</v>
      </c>
      <c r="AM253" s="2" t="str">
        <f t="shared" si="14"/>
        <v/>
      </c>
      <c r="AN253" s="2" t="str">
        <f>IF(ISNUMBER(AM253),SUMIFS($AM$1:AM253,$A$1:A253,A253,$F$1:F253,F253,$D$1:D253,D253),"")</f>
        <v/>
      </c>
      <c r="AO253">
        <f t="shared" si="15"/>
        <v>10</v>
      </c>
    </row>
    <row r="254" spans="1:41" x14ac:dyDescent="0.25">
      <c r="A254" s="4" t="s">
        <v>27</v>
      </c>
      <c r="B254" t="s">
        <v>44</v>
      </c>
      <c r="C254" s="3">
        <v>42290</v>
      </c>
      <c r="D254">
        <v>2</v>
      </c>
      <c r="E254">
        <v>0</v>
      </c>
      <c r="F254" s="2" t="s">
        <v>83</v>
      </c>
      <c r="G254" s="2" t="s">
        <v>43</v>
      </c>
      <c r="I254" s="2" t="s">
        <v>38</v>
      </c>
      <c r="J254" s="20">
        <f t="shared" si="12"/>
        <v>556.75</v>
      </c>
      <c r="K254">
        <v>55.674999999999997</v>
      </c>
      <c r="N254" s="2" t="str">
        <f>IF(ISNUMBER(M254),SUMIFS(M$1:$M254,A$1:$A254,A254,F$1:$F254,F254,D$1:$D254,D254),"")</f>
        <v/>
      </c>
      <c r="X254">
        <v>15.487636566162109</v>
      </c>
      <c r="Y254">
        <v>13.607874870300293</v>
      </c>
      <c r="Z254">
        <v>83.090549468994141</v>
      </c>
      <c r="AA254">
        <v>20.200818061828613</v>
      </c>
      <c r="AB254">
        <v>89.839805603027344</v>
      </c>
      <c r="AC254">
        <v>34.384986877441406</v>
      </c>
      <c r="AD254" s="2">
        <f t="shared" si="13"/>
        <v>5.5E-2</v>
      </c>
      <c r="AE254">
        <v>5.5E-2</v>
      </c>
      <c r="AG254">
        <v>13.294487915039063</v>
      </c>
      <c r="AM254" s="2" t="str">
        <f t="shared" si="14"/>
        <v/>
      </c>
      <c r="AN254" s="2" t="str">
        <f>IF(ISNUMBER(AM254),SUMIFS($AM$1:AM254,$A$1:A254,A254,$F$1:F254,F254,$D$1:D254,D254),"")</f>
        <v/>
      </c>
      <c r="AO254">
        <f t="shared" si="15"/>
        <v>10</v>
      </c>
    </row>
    <row r="255" spans="1:41" x14ac:dyDescent="0.25">
      <c r="A255" s="4" t="s">
        <v>30</v>
      </c>
      <c r="B255" t="s">
        <v>44</v>
      </c>
      <c r="C255" s="3">
        <v>42290</v>
      </c>
      <c r="D255">
        <v>2</v>
      </c>
      <c r="E255">
        <v>50</v>
      </c>
      <c r="F255" s="2" t="s">
        <v>83</v>
      </c>
      <c r="G255" s="2" t="s">
        <v>43</v>
      </c>
      <c r="I255" s="2" t="s">
        <v>38</v>
      </c>
      <c r="J255" s="20">
        <f t="shared" si="12"/>
        <v>523.75</v>
      </c>
      <c r="K255">
        <v>52.375</v>
      </c>
      <c r="N255" s="2" t="str">
        <f>IF(ISNUMBER(M255),SUMIFS(M$1:$M255,A$1:$A255,A255,F$1:$F255,F255,D$1:$D255,D255),"")</f>
        <v/>
      </c>
      <c r="X255">
        <v>16.466925621032715</v>
      </c>
      <c r="Y255">
        <v>14.845870971679688</v>
      </c>
      <c r="Z255">
        <v>83.751655578613281</v>
      </c>
      <c r="AA255">
        <v>19.334752082824707</v>
      </c>
      <c r="AB255">
        <v>90.746486663818359</v>
      </c>
      <c r="AC255">
        <v>31.25455379486084</v>
      </c>
      <c r="AD255" s="2">
        <f t="shared" si="13"/>
        <v>0.05</v>
      </c>
      <c r="AE255">
        <v>0.05</v>
      </c>
      <c r="AG255">
        <v>13.400264892578125</v>
      </c>
      <c r="AM255" s="2" t="str">
        <f t="shared" si="14"/>
        <v/>
      </c>
      <c r="AN255" s="2" t="str">
        <f>IF(ISNUMBER(AM255),SUMIFS($AM$1:AM255,$A$1:A255,A255,$F$1:F255,F255,$D$1:D255,D255),"")</f>
        <v/>
      </c>
      <c r="AO255">
        <f t="shared" si="15"/>
        <v>10</v>
      </c>
    </row>
    <row r="256" spans="1:41" x14ac:dyDescent="0.25">
      <c r="A256" s="4" t="s">
        <v>28</v>
      </c>
      <c r="B256" t="s">
        <v>44</v>
      </c>
      <c r="C256" s="3">
        <v>42290</v>
      </c>
      <c r="D256">
        <v>2</v>
      </c>
      <c r="E256">
        <v>100</v>
      </c>
      <c r="F256" s="2" t="s">
        <v>83</v>
      </c>
      <c r="G256" s="2" t="s">
        <v>43</v>
      </c>
      <c r="I256" s="2" t="s">
        <v>38</v>
      </c>
      <c r="J256" s="20">
        <f t="shared" si="12"/>
        <v>564.5</v>
      </c>
      <c r="K256">
        <v>56.45</v>
      </c>
      <c r="N256" s="2" t="str">
        <f>IF(ISNUMBER(M256),SUMIFS(M$1:$M256,A$1:$A256,A256,F$1:$F256,F256,D$1:$D256,D256),"")</f>
        <v/>
      </c>
      <c r="X256">
        <v>16.365617752075195</v>
      </c>
      <c r="Y256">
        <v>13.558258056640625</v>
      </c>
      <c r="Z256">
        <v>83.292190551757813</v>
      </c>
      <c r="AA256">
        <v>20.749855041503906</v>
      </c>
      <c r="AB256">
        <v>90.261943817138672</v>
      </c>
      <c r="AC256">
        <v>32.451061248779297</v>
      </c>
      <c r="AD256" s="2">
        <f t="shared" si="13"/>
        <v>5.1900000000000002E-2</v>
      </c>
      <c r="AE256">
        <v>5.1900000000000002E-2</v>
      </c>
      <c r="AG256">
        <v>13.326750488281251</v>
      </c>
      <c r="AM256" s="2" t="str">
        <f t="shared" si="14"/>
        <v/>
      </c>
      <c r="AN256" s="2" t="str">
        <f>IF(ISNUMBER(AM256),SUMIFS($AM$1:AM256,$A$1:A256,A256,$F$1:F256,F256,$D$1:D256,D256),"")</f>
        <v/>
      </c>
      <c r="AO256">
        <f t="shared" si="15"/>
        <v>10</v>
      </c>
    </row>
    <row r="257" spans="1:41" x14ac:dyDescent="0.25">
      <c r="A257" s="4" t="s">
        <v>25</v>
      </c>
      <c r="B257" t="s">
        <v>44</v>
      </c>
      <c r="C257" s="3">
        <v>42290</v>
      </c>
      <c r="D257">
        <v>2</v>
      </c>
      <c r="E257">
        <v>200</v>
      </c>
      <c r="F257" s="2" t="s">
        <v>83</v>
      </c>
      <c r="G257" s="2" t="s">
        <v>43</v>
      </c>
      <c r="I257" s="2" t="s">
        <v>38</v>
      </c>
      <c r="J257" s="20">
        <f t="shared" si="12"/>
        <v>534</v>
      </c>
      <c r="K257">
        <v>53.4</v>
      </c>
      <c r="N257" s="2" t="str">
        <f>IF(ISNUMBER(M257),SUMIFS(M$1:$M257,A$1:$A257,A257,F$1:$F257,F257,D$1:$D257,D257),"")</f>
        <v/>
      </c>
      <c r="X257">
        <v>16.601805686950684</v>
      </c>
      <c r="Y257">
        <v>13.73879861831665</v>
      </c>
      <c r="Z257">
        <v>82.744712829589844</v>
      </c>
      <c r="AA257">
        <v>20.144626617431641</v>
      </c>
      <c r="AB257">
        <v>90.400299072265625</v>
      </c>
      <c r="AC257">
        <v>32.739543914794922</v>
      </c>
      <c r="AD257" s="2">
        <f t="shared" si="13"/>
        <v>5.2400000000000002E-2</v>
      </c>
      <c r="AE257">
        <v>5.2400000000000002E-2</v>
      </c>
      <c r="AG257">
        <v>13.239154052734376</v>
      </c>
      <c r="AM257" s="2" t="str">
        <f t="shared" si="14"/>
        <v/>
      </c>
      <c r="AN257" s="2" t="str">
        <f>IF(ISNUMBER(AM257),SUMIFS($AM$1:AM257,$A$1:A257,A257,$F$1:F257,F257,$D$1:D257,D257),"")</f>
        <v/>
      </c>
      <c r="AO257">
        <f t="shared" si="15"/>
        <v>10</v>
      </c>
    </row>
    <row r="258" spans="1:41" x14ac:dyDescent="0.25">
      <c r="A258" s="4" t="s">
        <v>29</v>
      </c>
      <c r="B258" t="s">
        <v>44</v>
      </c>
      <c r="C258" s="3">
        <v>42290</v>
      </c>
      <c r="D258">
        <v>2</v>
      </c>
      <c r="E258">
        <v>350</v>
      </c>
      <c r="F258" s="2" t="s">
        <v>83</v>
      </c>
      <c r="G258" s="2" t="s">
        <v>43</v>
      </c>
      <c r="I258" s="2" t="s">
        <v>38</v>
      </c>
      <c r="J258" s="20">
        <f t="shared" ref="J258:J321" si="16">IF(ISNUMBER(K258),K258*10,"")</f>
        <v>498.5</v>
      </c>
      <c r="K258">
        <v>49.85</v>
      </c>
      <c r="N258" s="2" t="str">
        <f>IF(ISNUMBER(M258),SUMIFS(M$1:$M258,A$1:$A258,A258,F$1:$F258,F258,D$1:$D258,D258),"")</f>
        <v/>
      </c>
      <c r="X258">
        <v>15.555960178375244</v>
      </c>
      <c r="Y258">
        <v>13.060300350189209</v>
      </c>
      <c r="Z258">
        <v>83.441947937011719</v>
      </c>
      <c r="AA258">
        <v>19.096623420715332</v>
      </c>
      <c r="AB258">
        <v>89.949951171875</v>
      </c>
      <c r="AC258">
        <v>32.837509155273438</v>
      </c>
      <c r="AD258" s="2">
        <f t="shared" ref="AD258:AD321" si="17">IF(ISNUMBER(AE258),AE258,"")</f>
        <v>5.2499999999999998E-2</v>
      </c>
      <c r="AE258">
        <v>5.2499999999999998E-2</v>
      </c>
      <c r="AG258">
        <v>13.350711669921875</v>
      </c>
      <c r="AM258" s="2" t="str">
        <f t="shared" ref="AM258:AM321" si="18">IF(AND(ISNUMBER(AE258),ISNUMBER(M258)),ROUND(M258*AE258,3),"")</f>
        <v/>
      </c>
      <c r="AN258" s="2" t="str">
        <f>IF(ISNUMBER(AM258),SUMIFS($AM$1:AM258,$A$1:A258,A258,$F$1:F258,F258,$D$1:D258,D258),"")</f>
        <v/>
      </c>
      <c r="AO258">
        <f t="shared" ref="AO258:AO321" si="19">COUNT(K258:AN258)</f>
        <v>10</v>
      </c>
    </row>
    <row r="259" spans="1:41" x14ac:dyDescent="0.25">
      <c r="A259" s="4" t="s">
        <v>26</v>
      </c>
      <c r="B259" t="s">
        <v>44</v>
      </c>
      <c r="C259" s="3">
        <v>42290</v>
      </c>
      <c r="D259">
        <v>2</v>
      </c>
      <c r="E259">
        <v>500</v>
      </c>
      <c r="F259" s="2" t="s">
        <v>83</v>
      </c>
      <c r="G259" s="2" t="s">
        <v>43</v>
      </c>
      <c r="I259" s="2" t="s">
        <v>38</v>
      </c>
      <c r="J259" s="20">
        <f t="shared" si="16"/>
        <v>530.75</v>
      </c>
      <c r="K259">
        <v>53.075000000000003</v>
      </c>
      <c r="N259" s="2" t="str">
        <f>IF(ISNUMBER(M259),SUMIFS(M$1:$M259,A$1:$A259,A259,F$1:$F259,F259,D$1:$D259,D259),"")</f>
        <v/>
      </c>
      <c r="X259">
        <v>14.927516460418701</v>
      </c>
      <c r="Y259">
        <v>13.374743461608887</v>
      </c>
      <c r="Z259">
        <v>84.800537109375</v>
      </c>
      <c r="AA259">
        <v>17.758059501647949</v>
      </c>
      <c r="AB259">
        <v>90.166400909423828</v>
      </c>
      <c r="AC259">
        <v>35.526523590087891</v>
      </c>
      <c r="AD259" s="2">
        <f t="shared" si="17"/>
        <v>5.6800000000000003E-2</v>
      </c>
      <c r="AE259">
        <v>5.6800000000000003E-2</v>
      </c>
      <c r="AG259">
        <v>13.568085937500001</v>
      </c>
      <c r="AM259" s="2" t="str">
        <f t="shared" si="18"/>
        <v/>
      </c>
      <c r="AN259" s="2" t="str">
        <f>IF(ISNUMBER(AM259),SUMIFS($AM$1:AM259,$A$1:A259,A259,$F$1:F259,F259,$D$1:D259,D259),"")</f>
        <v/>
      </c>
      <c r="AO259">
        <f t="shared" si="19"/>
        <v>10</v>
      </c>
    </row>
    <row r="260" spans="1:41" x14ac:dyDescent="0.25">
      <c r="A260" s="4" t="s">
        <v>27</v>
      </c>
      <c r="B260" t="s">
        <v>44</v>
      </c>
      <c r="C260" s="3">
        <v>42290</v>
      </c>
      <c r="D260">
        <v>3</v>
      </c>
      <c r="E260">
        <v>0</v>
      </c>
      <c r="F260" s="2" t="s">
        <v>83</v>
      </c>
      <c r="G260" s="2" t="s">
        <v>43</v>
      </c>
      <c r="I260" s="2" t="s">
        <v>38</v>
      </c>
      <c r="J260" s="20">
        <f t="shared" si="16"/>
        <v>611</v>
      </c>
      <c r="K260">
        <v>61.1</v>
      </c>
      <c r="N260" s="2" t="str">
        <f>IF(ISNUMBER(M260),SUMIFS(M$1:$M260,A$1:$A260,A260,F$1:$F260,F260,D$1:$D260,D260),"")</f>
        <v/>
      </c>
      <c r="X260">
        <v>15.548118114471436</v>
      </c>
      <c r="Y260">
        <v>12.901812553405762</v>
      </c>
      <c r="Z260">
        <v>82.794216156005859</v>
      </c>
      <c r="AA260">
        <v>17.929323196411133</v>
      </c>
      <c r="AB260">
        <v>89.450946807861328</v>
      </c>
      <c r="AC260">
        <v>32.22685432434082</v>
      </c>
      <c r="AD260" s="2">
        <f t="shared" si="17"/>
        <v>5.16E-2</v>
      </c>
      <c r="AE260">
        <v>5.16E-2</v>
      </c>
      <c r="AG260">
        <v>13.247074584960938</v>
      </c>
      <c r="AM260" s="2" t="str">
        <f t="shared" si="18"/>
        <v/>
      </c>
      <c r="AN260" s="2" t="str">
        <f>IF(ISNUMBER(AM260),SUMIFS($AM$1:AM260,$A$1:A260,A260,$F$1:F260,F260,$D$1:D260,D260),"")</f>
        <v/>
      </c>
      <c r="AO260">
        <f t="shared" si="19"/>
        <v>10</v>
      </c>
    </row>
    <row r="261" spans="1:41" x14ac:dyDescent="0.25">
      <c r="A261" s="4" t="s">
        <v>30</v>
      </c>
      <c r="B261" t="s">
        <v>44</v>
      </c>
      <c r="C261" s="3">
        <v>42290</v>
      </c>
      <c r="D261">
        <v>3</v>
      </c>
      <c r="E261">
        <v>50</v>
      </c>
      <c r="F261" s="2" t="s">
        <v>83</v>
      </c>
      <c r="G261" s="2" t="s">
        <v>43</v>
      </c>
      <c r="I261" s="2" t="s">
        <v>38</v>
      </c>
      <c r="J261" s="20">
        <f t="shared" si="16"/>
        <v>554.5</v>
      </c>
      <c r="K261">
        <v>55.45</v>
      </c>
      <c r="N261" s="2" t="str">
        <f>IF(ISNUMBER(M261),SUMIFS(M$1:$M261,A$1:$A261,A261,F$1:$F261,F261,D$1:$D261,D261),"")</f>
        <v/>
      </c>
      <c r="X261">
        <v>16.238441944122314</v>
      </c>
      <c r="Y261">
        <v>12.779280662536621</v>
      </c>
      <c r="Z261">
        <v>82.554935455322266</v>
      </c>
      <c r="AA261">
        <v>18.916089057922363</v>
      </c>
      <c r="AB261">
        <v>89.6170654296875</v>
      </c>
      <c r="AC261">
        <v>30.15445613861084</v>
      </c>
      <c r="AD261" s="2">
        <f t="shared" si="17"/>
        <v>4.82E-2</v>
      </c>
      <c r="AE261">
        <v>4.82E-2</v>
      </c>
      <c r="AG261">
        <v>13.208789672851562</v>
      </c>
      <c r="AM261" s="2" t="str">
        <f t="shared" si="18"/>
        <v/>
      </c>
      <c r="AN261" s="2" t="str">
        <f>IF(ISNUMBER(AM261),SUMIFS($AM$1:AM261,$A$1:A261,A261,$F$1:F261,F261,$D$1:D261,D261),"")</f>
        <v/>
      </c>
      <c r="AO261">
        <f t="shared" si="19"/>
        <v>10</v>
      </c>
    </row>
    <row r="262" spans="1:41" x14ac:dyDescent="0.25">
      <c r="A262" s="4" t="s">
        <v>28</v>
      </c>
      <c r="B262" t="s">
        <v>44</v>
      </c>
      <c r="C262" s="3">
        <v>42290</v>
      </c>
      <c r="D262">
        <v>3</v>
      </c>
      <c r="E262">
        <v>100</v>
      </c>
      <c r="F262" s="2" t="s">
        <v>83</v>
      </c>
      <c r="G262" s="2" t="s">
        <v>43</v>
      </c>
      <c r="I262" s="2" t="s">
        <v>38</v>
      </c>
      <c r="J262" s="20">
        <f t="shared" si="16"/>
        <v>560.25</v>
      </c>
      <c r="K262">
        <v>56.024999999999999</v>
      </c>
      <c r="N262" s="2" t="str">
        <f>IF(ISNUMBER(M262),SUMIFS(M$1:$M262,A$1:$A262,A262,F$1:$F262,F262,D$1:$D262,D262),"")</f>
        <v/>
      </c>
      <c r="X262">
        <v>15.0986328125</v>
      </c>
      <c r="Y262">
        <v>12.660461902618408</v>
      </c>
      <c r="Z262">
        <v>83.706707000732422</v>
      </c>
      <c r="AA262">
        <v>17.398127555847168</v>
      </c>
      <c r="AB262">
        <v>89.46197509765625</v>
      </c>
      <c r="AC262">
        <v>30.458828926086426</v>
      </c>
      <c r="AD262" s="2">
        <f t="shared" si="17"/>
        <v>4.87E-2</v>
      </c>
      <c r="AE262">
        <v>4.87E-2</v>
      </c>
      <c r="AG262">
        <v>13.393073120117188</v>
      </c>
      <c r="AM262" s="2" t="str">
        <f t="shared" si="18"/>
        <v/>
      </c>
      <c r="AN262" s="2" t="str">
        <f>IF(ISNUMBER(AM262),SUMIFS($AM$1:AM262,$A$1:A262,A262,$F$1:F262,F262,$D$1:D262,D262),"")</f>
        <v/>
      </c>
      <c r="AO262">
        <f t="shared" si="19"/>
        <v>10</v>
      </c>
    </row>
    <row r="263" spans="1:41" x14ac:dyDescent="0.25">
      <c r="A263" s="4" t="s">
        <v>25</v>
      </c>
      <c r="B263" t="s">
        <v>44</v>
      </c>
      <c r="C263" s="3">
        <v>42290</v>
      </c>
      <c r="D263">
        <v>3</v>
      </c>
      <c r="E263">
        <v>200</v>
      </c>
      <c r="F263" s="2" t="s">
        <v>83</v>
      </c>
      <c r="G263" s="2" t="s">
        <v>43</v>
      </c>
      <c r="I263" s="2" t="s">
        <v>38</v>
      </c>
      <c r="J263" s="20">
        <f t="shared" si="16"/>
        <v>503</v>
      </c>
      <c r="K263">
        <v>50.3</v>
      </c>
      <c r="N263" s="2" t="str">
        <f>IF(ISNUMBER(M263),SUMIFS(M$1:$M263,A$1:$A263,A263,F$1:$F263,F263,D$1:$D263,D263),"")</f>
        <v/>
      </c>
      <c r="X263">
        <v>15.753535270690918</v>
      </c>
      <c r="Y263">
        <v>12.569788932800293</v>
      </c>
      <c r="Z263">
        <v>82.995586395263672</v>
      </c>
      <c r="AA263">
        <v>18.959768295288086</v>
      </c>
      <c r="AB263">
        <v>89.797248840332031</v>
      </c>
      <c r="AC263">
        <v>32.492002487182617</v>
      </c>
      <c r="AD263" s="2">
        <f t="shared" si="17"/>
        <v>5.1999999999999998E-2</v>
      </c>
      <c r="AE263">
        <v>5.1999999999999998E-2</v>
      </c>
      <c r="AG263">
        <v>13.279293823242188</v>
      </c>
      <c r="AM263" s="2" t="str">
        <f t="shared" si="18"/>
        <v/>
      </c>
      <c r="AN263" s="2" t="str">
        <f>IF(ISNUMBER(AM263),SUMIFS($AM$1:AM263,$A$1:A263,A263,$F$1:F263,F263,$D$1:D263,D263),"")</f>
        <v/>
      </c>
      <c r="AO263">
        <f t="shared" si="19"/>
        <v>10</v>
      </c>
    </row>
    <row r="264" spans="1:41" x14ac:dyDescent="0.25">
      <c r="A264" s="4" t="s">
        <v>29</v>
      </c>
      <c r="B264" t="s">
        <v>44</v>
      </c>
      <c r="C264" s="3">
        <v>42290</v>
      </c>
      <c r="D264">
        <v>3</v>
      </c>
      <c r="E264">
        <v>350</v>
      </c>
      <c r="F264" s="2" t="s">
        <v>83</v>
      </c>
      <c r="G264" s="2" t="s">
        <v>43</v>
      </c>
      <c r="I264" s="2" t="s">
        <v>38</v>
      </c>
      <c r="J264" s="20">
        <f t="shared" si="16"/>
        <v>541.25</v>
      </c>
      <c r="K264">
        <v>54.125</v>
      </c>
      <c r="N264" s="2" t="str">
        <f>IF(ISNUMBER(M264),SUMIFS(M$1:$M264,A$1:$A264,A264,F$1:$F264,F264,D$1:$D264,D264),"")</f>
        <v/>
      </c>
      <c r="X264">
        <v>15.280478000640869</v>
      </c>
      <c r="Y264">
        <v>12.728503704071045</v>
      </c>
      <c r="Z264">
        <v>83.506916046142578</v>
      </c>
      <c r="AA264">
        <v>19.056529998779297</v>
      </c>
      <c r="AB264">
        <v>89.676170349121094</v>
      </c>
      <c r="AC264">
        <v>33.25926399230957</v>
      </c>
      <c r="AD264" s="2">
        <f t="shared" si="17"/>
        <v>5.3199999999999997E-2</v>
      </c>
      <c r="AE264">
        <v>5.3199999999999997E-2</v>
      </c>
      <c r="AG264">
        <v>13.361106567382812</v>
      </c>
      <c r="AM264" s="2" t="str">
        <f t="shared" si="18"/>
        <v/>
      </c>
      <c r="AN264" s="2" t="str">
        <f>IF(ISNUMBER(AM264),SUMIFS($AM$1:AM264,$A$1:A264,A264,$F$1:F264,F264,$D$1:D264,D264),"")</f>
        <v/>
      </c>
      <c r="AO264">
        <f t="shared" si="19"/>
        <v>10</v>
      </c>
    </row>
    <row r="265" spans="1:41" x14ac:dyDescent="0.25">
      <c r="A265" s="4" t="s">
        <v>26</v>
      </c>
      <c r="B265" t="s">
        <v>44</v>
      </c>
      <c r="C265" s="3">
        <v>42290</v>
      </c>
      <c r="D265">
        <v>3</v>
      </c>
      <c r="E265">
        <v>500</v>
      </c>
      <c r="F265" s="2" t="s">
        <v>83</v>
      </c>
      <c r="G265" s="2" t="s">
        <v>43</v>
      </c>
      <c r="I265" s="2" t="s">
        <v>38</v>
      </c>
      <c r="J265" s="20">
        <f t="shared" si="16"/>
        <v>526</v>
      </c>
      <c r="K265">
        <v>52.6</v>
      </c>
      <c r="N265" s="2" t="str">
        <f>IF(ISNUMBER(M265),SUMIFS(M$1:$M265,A$1:$A265,A265,F$1:$F265,F265,D$1:$D265,D265),"")</f>
        <v/>
      </c>
      <c r="X265">
        <v>15.539745330810547</v>
      </c>
      <c r="Y265">
        <v>11.97381067276001</v>
      </c>
      <c r="Z265">
        <v>83.360462188720703</v>
      </c>
      <c r="AA265">
        <v>20.509878158569336</v>
      </c>
      <c r="AB265">
        <v>89.309577941894531</v>
      </c>
      <c r="AC265">
        <v>32.861690521240234</v>
      </c>
      <c r="AD265" s="2">
        <f t="shared" si="17"/>
        <v>5.2600000000000001E-2</v>
      </c>
      <c r="AE265">
        <v>5.2600000000000001E-2</v>
      </c>
      <c r="AG265">
        <v>13.337673950195313</v>
      </c>
      <c r="AM265" s="2" t="str">
        <f t="shared" si="18"/>
        <v/>
      </c>
      <c r="AN265" s="2" t="str">
        <f>IF(ISNUMBER(AM265),SUMIFS($AM$1:AM265,$A$1:A265,A265,$F$1:F265,F265,$D$1:D265,D265),"")</f>
        <v/>
      </c>
      <c r="AO265">
        <f t="shared" si="19"/>
        <v>10</v>
      </c>
    </row>
    <row r="266" spans="1:41" x14ac:dyDescent="0.25">
      <c r="A266" s="4" t="s">
        <v>27</v>
      </c>
      <c r="B266" t="s">
        <v>44</v>
      </c>
      <c r="C266" s="3">
        <v>42304</v>
      </c>
      <c r="D266">
        <v>1</v>
      </c>
      <c r="E266">
        <v>0</v>
      </c>
      <c r="F266" s="2" t="s">
        <v>83</v>
      </c>
      <c r="G266" s="2" t="s">
        <v>43</v>
      </c>
      <c r="I266" s="2" t="s">
        <v>40</v>
      </c>
      <c r="J266" s="20">
        <f t="shared" si="16"/>
        <v>1509.75</v>
      </c>
      <c r="K266">
        <v>150.97499999999999</v>
      </c>
      <c r="N266" s="2" t="str">
        <f>IF(ISNUMBER(M266),SUMIFS(M$1:$M266,A$1:$A266,A266,F$1:$F266,F266,D$1:$D266,D266),"")</f>
        <v/>
      </c>
      <c r="X266">
        <v>16.418474197387695</v>
      </c>
      <c r="Y266">
        <v>16.806195259094238</v>
      </c>
      <c r="Z266">
        <v>82.788108825683594</v>
      </c>
      <c r="AA266">
        <v>17.685283660888672</v>
      </c>
      <c r="AB266">
        <v>90.254421234130859</v>
      </c>
      <c r="AC266">
        <v>30.123693466186523</v>
      </c>
      <c r="AD266" s="2">
        <f t="shared" si="17"/>
        <v>4.82E-2</v>
      </c>
      <c r="AE266">
        <v>4.82E-2</v>
      </c>
      <c r="AG266">
        <v>13.246097412109375</v>
      </c>
      <c r="AM266" s="2" t="str">
        <f t="shared" si="18"/>
        <v/>
      </c>
      <c r="AN266" s="2" t="str">
        <f>IF(ISNUMBER(AM266),SUMIFS($AM$1:AM266,$A$1:A266,A266,$F$1:F266,F266,$D$1:D266,D266),"")</f>
        <v/>
      </c>
      <c r="AO266">
        <f t="shared" si="19"/>
        <v>10</v>
      </c>
    </row>
    <row r="267" spans="1:41" x14ac:dyDescent="0.25">
      <c r="A267" s="4" t="s">
        <v>30</v>
      </c>
      <c r="B267" t="s">
        <v>44</v>
      </c>
      <c r="C267" s="3">
        <v>42304</v>
      </c>
      <c r="D267">
        <v>1</v>
      </c>
      <c r="E267">
        <v>50</v>
      </c>
      <c r="F267" s="2" t="s">
        <v>83</v>
      </c>
      <c r="G267" s="2" t="s">
        <v>43</v>
      </c>
      <c r="I267" s="2" t="s">
        <v>40</v>
      </c>
      <c r="J267" s="20">
        <f t="shared" si="16"/>
        <v>1507.75</v>
      </c>
      <c r="K267">
        <v>150.77500000000001</v>
      </c>
      <c r="N267" s="2" t="str">
        <f>IF(ISNUMBER(M267),SUMIFS(M$1:$M267,A$1:$A267,A267,F$1:$F267,F267,D$1:$D267,D267),"")</f>
        <v/>
      </c>
      <c r="X267">
        <v>15.936121940612793</v>
      </c>
      <c r="Y267">
        <v>18.876627922058105</v>
      </c>
      <c r="Z267">
        <v>83.307830810546875</v>
      </c>
      <c r="AA267">
        <v>17.382537841796875</v>
      </c>
      <c r="AB267">
        <v>90.430812835693359</v>
      </c>
      <c r="AC267">
        <v>29.32365894317627</v>
      </c>
      <c r="AD267" s="2">
        <f t="shared" si="17"/>
        <v>4.6899999999999997E-2</v>
      </c>
      <c r="AE267">
        <v>4.6899999999999997E-2</v>
      </c>
      <c r="AG267">
        <v>13.329252929687501</v>
      </c>
      <c r="AM267" s="2" t="str">
        <f t="shared" si="18"/>
        <v/>
      </c>
      <c r="AN267" s="2" t="str">
        <f>IF(ISNUMBER(AM267),SUMIFS($AM$1:AM267,$A$1:A267,A267,$F$1:F267,F267,$D$1:D267,D267),"")</f>
        <v/>
      </c>
      <c r="AO267">
        <f t="shared" si="19"/>
        <v>10</v>
      </c>
    </row>
    <row r="268" spans="1:41" x14ac:dyDescent="0.25">
      <c r="A268" s="4" t="s">
        <v>28</v>
      </c>
      <c r="B268" t="s">
        <v>44</v>
      </c>
      <c r="C268" s="3">
        <v>42304</v>
      </c>
      <c r="D268">
        <v>1</v>
      </c>
      <c r="E268">
        <v>100</v>
      </c>
      <c r="F268" s="2" t="s">
        <v>83</v>
      </c>
      <c r="G268" s="2" t="s">
        <v>43</v>
      </c>
      <c r="I268" s="2" t="s">
        <v>40</v>
      </c>
      <c r="J268" s="20">
        <f t="shared" si="16"/>
        <v>1581</v>
      </c>
      <c r="K268">
        <v>158.1</v>
      </c>
      <c r="N268" s="2" t="str">
        <f>IF(ISNUMBER(M268),SUMIFS(M$1:$M268,A$1:$A268,A268,F$1:$F268,F268,D$1:$D268,D268),"")</f>
        <v/>
      </c>
      <c r="X268">
        <v>16.63986873626709</v>
      </c>
      <c r="Y268">
        <v>18.187307357788086</v>
      </c>
      <c r="Z268">
        <v>82.886318206787109</v>
      </c>
      <c r="AA268">
        <v>20.319938659667969</v>
      </c>
      <c r="AB268">
        <v>91.28369140625</v>
      </c>
      <c r="AC268">
        <v>29.852108001708984</v>
      </c>
      <c r="AD268" s="2">
        <f t="shared" si="17"/>
        <v>4.7800000000000002E-2</v>
      </c>
      <c r="AE268">
        <v>4.7800000000000002E-2</v>
      </c>
      <c r="AG268">
        <v>13.261810913085938</v>
      </c>
      <c r="AM268" s="2" t="str">
        <f t="shared" si="18"/>
        <v/>
      </c>
      <c r="AN268" s="2" t="str">
        <f>IF(ISNUMBER(AM268),SUMIFS($AM$1:AM268,$A$1:A268,A268,$F$1:F268,F268,$D$1:D268,D268),"")</f>
        <v/>
      </c>
      <c r="AO268">
        <f t="shared" si="19"/>
        <v>10</v>
      </c>
    </row>
    <row r="269" spans="1:41" x14ac:dyDescent="0.25">
      <c r="A269" s="4" t="s">
        <v>25</v>
      </c>
      <c r="B269" t="s">
        <v>44</v>
      </c>
      <c r="C269" s="3">
        <v>42304</v>
      </c>
      <c r="D269">
        <v>1</v>
      </c>
      <c r="E269">
        <v>200</v>
      </c>
      <c r="F269" s="2" t="s">
        <v>83</v>
      </c>
      <c r="G269" s="2" t="s">
        <v>43</v>
      </c>
      <c r="I269" s="2" t="s">
        <v>40</v>
      </c>
      <c r="J269" s="20">
        <f t="shared" si="16"/>
        <v>1597.75</v>
      </c>
      <c r="K269">
        <v>159.77500000000001</v>
      </c>
      <c r="N269" s="2" t="str">
        <f>IF(ISNUMBER(M269),SUMIFS(M$1:$M269,A$1:$A269,A269,F$1:$F269,F269,D$1:$D269,D269),"")</f>
        <v/>
      </c>
      <c r="X269">
        <v>15.558887481689453</v>
      </c>
      <c r="Y269">
        <v>18.37471866607666</v>
      </c>
      <c r="Z269">
        <v>83.552742004394531</v>
      </c>
      <c r="AA269">
        <v>17.116368293762207</v>
      </c>
      <c r="AB269">
        <v>90.776664733886719</v>
      </c>
      <c r="AC269">
        <v>30.980324745178223</v>
      </c>
      <c r="AD269" s="2">
        <f t="shared" si="17"/>
        <v>4.9599999999999998E-2</v>
      </c>
      <c r="AE269">
        <v>4.9599999999999998E-2</v>
      </c>
      <c r="AG269">
        <v>13.368438720703125</v>
      </c>
      <c r="AM269" s="2" t="str">
        <f t="shared" si="18"/>
        <v/>
      </c>
      <c r="AN269" s="2" t="str">
        <f>IF(ISNUMBER(AM269),SUMIFS($AM$1:AM269,$A$1:A269,A269,$F$1:F269,F269,$D$1:D269,D269),"")</f>
        <v/>
      </c>
      <c r="AO269">
        <f t="shared" si="19"/>
        <v>10</v>
      </c>
    </row>
    <row r="270" spans="1:41" x14ac:dyDescent="0.25">
      <c r="A270" s="4" t="s">
        <v>29</v>
      </c>
      <c r="B270" t="s">
        <v>44</v>
      </c>
      <c r="C270" s="3">
        <v>42304</v>
      </c>
      <c r="D270">
        <v>1</v>
      </c>
      <c r="E270">
        <v>350</v>
      </c>
      <c r="F270" s="2" t="s">
        <v>83</v>
      </c>
      <c r="G270" s="2" t="s">
        <v>43</v>
      </c>
      <c r="I270" s="2" t="s">
        <v>40</v>
      </c>
      <c r="J270" s="20">
        <f t="shared" si="16"/>
        <v>1606</v>
      </c>
      <c r="K270">
        <v>160.6</v>
      </c>
      <c r="N270" s="2" t="str">
        <f>IF(ISNUMBER(M270),SUMIFS(M$1:$M270,A$1:$A270,A270,F$1:$F270,F270,D$1:$D270,D270),"")</f>
        <v/>
      </c>
      <c r="X270">
        <v>16.234679222106934</v>
      </c>
      <c r="Y270">
        <v>18.32342529296875</v>
      </c>
      <c r="Z270">
        <v>83.236209869384766</v>
      </c>
      <c r="AA270">
        <v>17.976155281066895</v>
      </c>
      <c r="AB270">
        <v>90.4544677734375</v>
      </c>
      <c r="AC270">
        <v>29.381289482116699</v>
      </c>
      <c r="AD270" s="2">
        <f t="shared" si="17"/>
        <v>4.7E-2</v>
      </c>
      <c r="AE270">
        <v>4.7E-2</v>
      </c>
      <c r="AG270">
        <v>13.317793579101563</v>
      </c>
      <c r="AM270" s="2" t="str">
        <f t="shared" si="18"/>
        <v/>
      </c>
      <c r="AN270" s="2" t="str">
        <f>IF(ISNUMBER(AM270),SUMIFS($AM$1:AM270,$A$1:A270,A270,$F$1:F270,F270,$D$1:D270,D270),"")</f>
        <v/>
      </c>
      <c r="AO270">
        <f t="shared" si="19"/>
        <v>10</v>
      </c>
    </row>
    <row r="271" spans="1:41" x14ac:dyDescent="0.25">
      <c r="A271" s="4" t="s">
        <v>26</v>
      </c>
      <c r="B271" t="s">
        <v>44</v>
      </c>
      <c r="C271" s="3">
        <v>42304</v>
      </c>
      <c r="D271">
        <v>1</v>
      </c>
      <c r="E271">
        <v>500</v>
      </c>
      <c r="F271" s="2" t="s">
        <v>83</v>
      </c>
      <c r="G271" s="2" t="s">
        <v>43</v>
      </c>
      <c r="I271" s="2" t="s">
        <v>40</v>
      </c>
      <c r="J271" s="20">
        <f t="shared" si="16"/>
        <v>1731.75</v>
      </c>
      <c r="K271">
        <v>173.17500000000001</v>
      </c>
      <c r="N271" s="2" t="str">
        <f>IF(ISNUMBER(M271),SUMIFS(M$1:$M271,A$1:$A271,A271,F$1:$F271,F271,D$1:$D271,D271),"")</f>
        <v/>
      </c>
      <c r="X271">
        <v>15.968209743499756</v>
      </c>
      <c r="Y271">
        <v>17.943118095397949</v>
      </c>
      <c r="Z271">
        <v>82.875106811523438</v>
      </c>
      <c r="AA271">
        <v>18.832613945007324</v>
      </c>
      <c r="AB271">
        <v>90.029075622558594</v>
      </c>
      <c r="AC271">
        <v>30.055484771728516</v>
      </c>
      <c r="AD271" s="2">
        <f t="shared" si="17"/>
        <v>4.8099999999999997E-2</v>
      </c>
      <c r="AE271">
        <v>4.8099999999999997E-2</v>
      </c>
      <c r="AG271">
        <v>13.26001708984375</v>
      </c>
      <c r="AM271" s="2" t="str">
        <f t="shared" si="18"/>
        <v/>
      </c>
      <c r="AN271" s="2" t="str">
        <f>IF(ISNUMBER(AM271),SUMIFS($AM$1:AM271,$A$1:A271,A271,$F$1:F271,F271,$D$1:D271,D271),"")</f>
        <v/>
      </c>
      <c r="AO271">
        <f t="shared" si="19"/>
        <v>10</v>
      </c>
    </row>
    <row r="272" spans="1:41" x14ac:dyDescent="0.25">
      <c r="A272" s="4" t="s">
        <v>27</v>
      </c>
      <c r="B272" t="s">
        <v>44</v>
      </c>
      <c r="C272" s="3">
        <v>42304</v>
      </c>
      <c r="D272">
        <v>2</v>
      </c>
      <c r="E272">
        <v>0</v>
      </c>
      <c r="F272" s="2" t="s">
        <v>83</v>
      </c>
      <c r="G272" s="2" t="s">
        <v>43</v>
      </c>
      <c r="I272" s="2" t="s">
        <v>40</v>
      </c>
      <c r="J272" s="20">
        <f t="shared" si="16"/>
        <v>1636</v>
      </c>
      <c r="K272">
        <v>163.6</v>
      </c>
      <c r="N272" s="2" t="str">
        <f>IF(ISNUMBER(M272),SUMIFS(M$1:$M272,A$1:$A272,A272,F$1:$F272,F272,D$1:$D272,D272),"")</f>
        <v/>
      </c>
      <c r="X272">
        <v>16.592000007629395</v>
      </c>
      <c r="Y272">
        <v>18.007883071899414</v>
      </c>
      <c r="Z272">
        <v>82.798789978027344</v>
      </c>
      <c r="AA272">
        <v>19.015538215637207</v>
      </c>
      <c r="AB272">
        <v>90.712940216064453</v>
      </c>
      <c r="AC272">
        <v>29.40805721282959</v>
      </c>
      <c r="AD272" s="2">
        <f t="shared" si="17"/>
        <v>4.7100000000000003E-2</v>
      </c>
      <c r="AE272">
        <v>4.7100000000000003E-2</v>
      </c>
      <c r="AG272">
        <v>13.247806396484375</v>
      </c>
      <c r="AM272" s="2" t="str">
        <f t="shared" si="18"/>
        <v/>
      </c>
      <c r="AN272" s="2" t="str">
        <f>IF(ISNUMBER(AM272),SUMIFS($AM$1:AM272,$A$1:A272,A272,$F$1:F272,F272,$D$1:D272,D272),"")</f>
        <v/>
      </c>
      <c r="AO272">
        <f t="shared" si="19"/>
        <v>10</v>
      </c>
    </row>
    <row r="273" spans="1:41" x14ac:dyDescent="0.25">
      <c r="A273" s="4" t="s">
        <v>30</v>
      </c>
      <c r="B273" t="s">
        <v>44</v>
      </c>
      <c r="C273" s="3">
        <v>42304</v>
      </c>
      <c r="D273">
        <v>2</v>
      </c>
      <c r="E273">
        <v>50</v>
      </c>
      <c r="F273" s="2" t="s">
        <v>83</v>
      </c>
      <c r="G273" s="2" t="s">
        <v>43</v>
      </c>
      <c r="I273" s="2" t="s">
        <v>40</v>
      </c>
      <c r="J273" s="20">
        <f t="shared" si="16"/>
        <v>1712.75</v>
      </c>
      <c r="K273">
        <v>171.27500000000001</v>
      </c>
      <c r="N273" s="2" t="str">
        <f>IF(ISNUMBER(M273),SUMIFS(M$1:$M273,A$1:$A273,A273,F$1:$F273,F273,D$1:$D273,D273),"")</f>
        <v/>
      </c>
      <c r="X273">
        <v>17.016208648681641</v>
      </c>
      <c r="Y273">
        <v>17.96373176574707</v>
      </c>
      <c r="Z273">
        <v>83.306575775146484</v>
      </c>
      <c r="AA273">
        <v>20.055878639221191</v>
      </c>
      <c r="AB273">
        <v>90.261238098144531</v>
      </c>
      <c r="AC273">
        <v>29.264071464538574</v>
      </c>
      <c r="AD273" s="2">
        <f t="shared" si="17"/>
        <v>4.6800000000000001E-2</v>
      </c>
      <c r="AE273">
        <v>4.6800000000000001E-2</v>
      </c>
      <c r="AG273">
        <v>13.329052124023438</v>
      </c>
      <c r="AM273" s="2" t="str">
        <f t="shared" si="18"/>
        <v/>
      </c>
      <c r="AN273" s="2" t="str">
        <f>IF(ISNUMBER(AM273),SUMIFS($AM$1:AM273,$A$1:A273,A273,$F$1:F273,F273,$D$1:D273,D273),"")</f>
        <v/>
      </c>
      <c r="AO273">
        <f t="shared" si="19"/>
        <v>10</v>
      </c>
    </row>
    <row r="274" spans="1:41" x14ac:dyDescent="0.25">
      <c r="A274" s="4" t="s">
        <v>28</v>
      </c>
      <c r="B274" t="s">
        <v>44</v>
      </c>
      <c r="C274" s="3">
        <v>42304</v>
      </c>
      <c r="D274">
        <v>2</v>
      </c>
      <c r="E274">
        <v>100</v>
      </c>
      <c r="F274" s="2" t="s">
        <v>83</v>
      </c>
      <c r="G274" s="2" t="s">
        <v>43</v>
      </c>
      <c r="I274" s="2" t="s">
        <v>40</v>
      </c>
      <c r="J274" s="20">
        <f t="shared" si="16"/>
        <v>1563.25</v>
      </c>
      <c r="K274">
        <v>156.32499999999999</v>
      </c>
      <c r="N274" s="2" t="str">
        <f>IF(ISNUMBER(M274),SUMIFS(M$1:$M274,A$1:$A274,A274,F$1:$F274,F274,D$1:$D274,D274),"")</f>
        <v/>
      </c>
      <c r="X274">
        <v>16.827863693237305</v>
      </c>
      <c r="Y274">
        <v>17.547524452209473</v>
      </c>
      <c r="Z274">
        <v>82.132793426513672</v>
      </c>
      <c r="AA274">
        <v>19.899916648864746</v>
      </c>
      <c r="AB274">
        <v>90.771644592285156</v>
      </c>
      <c r="AC274">
        <v>29.712455749511719</v>
      </c>
      <c r="AD274" s="2">
        <f t="shared" si="17"/>
        <v>4.7500000000000001E-2</v>
      </c>
      <c r="AE274">
        <v>4.7500000000000001E-2</v>
      </c>
      <c r="AG274">
        <v>13.141246948242188</v>
      </c>
      <c r="AM274" s="2" t="str">
        <f t="shared" si="18"/>
        <v/>
      </c>
      <c r="AN274" s="2" t="str">
        <f>IF(ISNUMBER(AM274),SUMIFS($AM$1:AM274,$A$1:A274,A274,$F$1:F274,F274,$D$1:D274,D274),"")</f>
        <v/>
      </c>
      <c r="AO274">
        <f t="shared" si="19"/>
        <v>10</v>
      </c>
    </row>
    <row r="275" spans="1:41" x14ac:dyDescent="0.25">
      <c r="A275" s="4" t="s">
        <v>25</v>
      </c>
      <c r="B275" t="s">
        <v>44</v>
      </c>
      <c r="C275" s="3">
        <v>42304</v>
      </c>
      <c r="D275">
        <v>2</v>
      </c>
      <c r="E275">
        <v>200</v>
      </c>
      <c r="F275" s="2" t="s">
        <v>83</v>
      </c>
      <c r="G275" s="2" t="s">
        <v>43</v>
      </c>
      <c r="I275" s="2" t="s">
        <v>40</v>
      </c>
      <c r="J275" s="20">
        <f t="shared" si="16"/>
        <v>1421</v>
      </c>
      <c r="K275">
        <v>142.1</v>
      </c>
      <c r="N275" s="2" t="str">
        <f>IF(ISNUMBER(M275),SUMIFS(M$1:$M275,A$1:$A275,A275,F$1:$F275,F275,D$1:$D275,D275),"")</f>
        <v/>
      </c>
      <c r="X275">
        <v>16.46403980255127</v>
      </c>
      <c r="Y275">
        <v>18.024813652038574</v>
      </c>
      <c r="Z275">
        <v>83.271427154541016</v>
      </c>
      <c r="AA275">
        <v>18.983341217041016</v>
      </c>
      <c r="AB275">
        <v>90.31085205078125</v>
      </c>
      <c r="AC275">
        <v>29.381165504455566</v>
      </c>
      <c r="AD275" s="2">
        <f t="shared" si="17"/>
        <v>4.7E-2</v>
      </c>
      <c r="AE275">
        <v>4.7E-2</v>
      </c>
      <c r="AG275">
        <v>13.323428344726564</v>
      </c>
      <c r="AM275" s="2" t="str">
        <f t="shared" si="18"/>
        <v/>
      </c>
      <c r="AN275" s="2" t="str">
        <f>IF(ISNUMBER(AM275),SUMIFS($AM$1:AM275,$A$1:A275,A275,$F$1:F275,F275,$D$1:D275,D275),"")</f>
        <v/>
      </c>
      <c r="AO275">
        <f t="shared" si="19"/>
        <v>10</v>
      </c>
    </row>
    <row r="276" spans="1:41" x14ac:dyDescent="0.25">
      <c r="A276" s="4" t="s">
        <v>29</v>
      </c>
      <c r="B276" t="s">
        <v>44</v>
      </c>
      <c r="C276" s="3">
        <v>42304</v>
      </c>
      <c r="D276">
        <v>2</v>
      </c>
      <c r="E276">
        <v>350</v>
      </c>
      <c r="F276" s="2" t="s">
        <v>83</v>
      </c>
      <c r="G276" s="2" t="s">
        <v>43</v>
      </c>
      <c r="I276" s="2" t="s">
        <v>40</v>
      </c>
      <c r="J276" s="20">
        <f t="shared" si="16"/>
        <v>1668</v>
      </c>
      <c r="K276">
        <v>166.8</v>
      </c>
      <c r="N276" s="2" t="str">
        <f>IF(ISNUMBER(M276),SUMIFS(M$1:$M276,A$1:$A276,A276,F$1:$F276,F276,D$1:$D276,D276),"")</f>
        <v/>
      </c>
      <c r="X276">
        <v>16.054474353790283</v>
      </c>
      <c r="Y276">
        <v>18.655447006225586</v>
      </c>
      <c r="Z276">
        <v>83.161239624023438</v>
      </c>
      <c r="AA276">
        <v>18.228518486022949</v>
      </c>
      <c r="AB276">
        <v>90.623985290527344</v>
      </c>
      <c r="AC276">
        <v>29.07321834564209</v>
      </c>
      <c r="AD276" s="2">
        <f t="shared" si="17"/>
        <v>4.65E-2</v>
      </c>
      <c r="AE276">
        <v>4.65E-2</v>
      </c>
      <c r="AG276">
        <v>13.305798339843751</v>
      </c>
      <c r="AM276" s="2" t="str">
        <f t="shared" si="18"/>
        <v/>
      </c>
      <c r="AN276" s="2" t="str">
        <f>IF(ISNUMBER(AM276),SUMIFS($AM$1:AM276,$A$1:A276,A276,$F$1:F276,F276,$D$1:D276,D276),"")</f>
        <v/>
      </c>
      <c r="AO276">
        <f t="shared" si="19"/>
        <v>10</v>
      </c>
    </row>
    <row r="277" spans="1:41" x14ac:dyDescent="0.25">
      <c r="A277" s="4" t="s">
        <v>26</v>
      </c>
      <c r="B277" t="s">
        <v>44</v>
      </c>
      <c r="C277" s="3">
        <v>42304</v>
      </c>
      <c r="D277">
        <v>2</v>
      </c>
      <c r="E277">
        <v>500</v>
      </c>
      <c r="F277" s="2" t="s">
        <v>83</v>
      </c>
      <c r="G277" s="2" t="s">
        <v>43</v>
      </c>
      <c r="I277" s="2" t="s">
        <v>40</v>
      </c>
      <c r="J277" s="20">
        <f t="shared" si="16"/>
        <v>1561</v>
      </c>
      <c r="K277">
        <v>156.1</v>
      </c>
      <c r="N277" s="2" t="str">
        <f>IF(ISNUMBER(M277),SUMIFS(M$1:$M277,A$1:$A277,A277,F$1:$F277,F277,D$1:$D277,D277),"")</f>
        <v/>
      </c>
      <c r="X277">
        <v>16.529007911682129</v>
      </c>
      <c r="Y277">
        <v>17.438058853149414</v>
      </c>
      <c r="Z277">
        <v>82.666957855224609</v>
      </c>
      <c r="AA277">
        <v>18.283464431762695</v>
      </c>
      <c r="AB277">
        <v>90.484294891357422</v>
      </c>
      <c r="AC277">
        <v>29.945868492126465</v>
      </c>
      <c r="AD277" s="2">
        <f t="shared" si="17"/>
        <v>4.7899999999999998E-2</v>
      </c>
      <c r="AE277">
        <v>4.7899999999999998E-2</v>
      </c>
      <c r="AG277">
        <v>13.226713256835938</v>
      </c>
      <c r="AM277" s="2" t="str">
        <f t="shared" si="18"/>
        <v/>
      </c>
      <c r="AN277" s="2" t="str">
        <f>IF(ISNUMBER(AM277),SUMIFS($AM$1:AM277,$A$1:A277,A277,$F$1:F277,F277,$D$1:D277,D277),"")</f>
        <v/>
      </c>
      <c r="AO277">
        <f t="shared" si="19"/>
        <v>10</v>
      </c>
    </row>
    <row r="278" spans="1:41" x14ac:dyDescent="0.25">
      <c r="A278" s="4" t="s">
        <v>27</v>
      </c>
      <c r="B278" t="s">
        <v>44</v>
      </c>
      <c r="C278" s="3">
        <v>42304</v>
      </c>
      <c r="D278">
        <v>3</v>
      </c>
      <c r="E278">
        <v>0</v>
      </c>
      <c r="F278" s="2" t="s">
        <v>83</v>
      </c>
      <c r="G278" s="2" t="s">
        <v>43</v>
      </c>
      <c r="I278" s="2" t="s">
        <v>40</v>
      </c>
      <c r="J278" s="20">
        <f t="shared" si="16"/>
        <v>1563.25</v>
      </c>
      <c r="K278">
        <v>156.32499999999999</v>
      </c>
      <c r="N278" s="2" t="str">
        <f>IF(ISNUMBER(M278),SUMIFS(M$1:$M278,A$1:$A278,A278,F$1:$F278,F278,D$1:$D278,D278),"")</f>
        <v/>
      </c>
      <c r="X278">
        <v>16.854744911193848</v>
      </c>
      <c r="Y278">
        <v>13.243081092834473</v>
      </c>
      <c r="Z278">
        <v>80.600883483886719</v>
      </c>
      <c r="AA278">
        <v>19.416549682617188</v>
      </c>
      <c r="AB278">
        <v>88.907840728759766</v>
      </c>
      <c r="AC278">
        <v>31.008763313293457</v>
      </c>
      <c r="AD278" s="2">
        <f t="shared" si="17"/>
        <v>4.9599999999999998E-2</v>
      </c>
      <c r="AE278">
        <v>4.9599999999999998E-2</v>
      </c>
      <c r="AG278">
        <v>12.896141357421875</v>
      </c>
      <c r="AM278" s="2" t="str">
        <f t="shared" si="18"/>
        <v/>
      </c>
      <c r="AN278" s="2" t="str">
        <f>IF(ISNUMBER(AM278),SUMIFS($AM$1:AM278,$A$1:A278,A278,$F$1:F278,F278,$D$1:D278,D278),"")</f>
        <v/>
      </c>
      <c r="AO278">
        <f t="shared" si="19"/>
        <v>10</v>
      </c>
    </row>
    <row r="279" spans="1:41" x14ac:dyDescent="0.25">
      <c r="A279" s="4" t="s">
        <v>30</v>
      </c>
      <c r="B279" t="s">
        <v>44</v>
      </c>
      <c r="C279" s="3">
        <v>42304</v>
      </c>
      <c r="D279">
        <v>3</v>
      </c>
      <c r="E279">
        <v>50</v>
      </c>
      <c r="F279" s="2" t="s">
        <v>83</v>
      </c>
      <c r="G279" s="2" t="s">
        <v>43</v>
      </c>
      <c r="I279" s="2" t="s">
        <v>40</v>
      </c>
      <c r="J279" s="20">
        <f t="shared" si="16"/>
        <v>1495.25</v>
      </c>
      <c r="K279">
        <v>149.52500000000001</v>
      </c>
      <c r="N279" s="2" t="str">
        <f>IF(ISNUMBER(M279),SUMIFS(M$1:$M279,A$1:$A279,A279,F$1:$F279,F279,D$1:$D279,D279),"")</f>
        <v/>
      </c>
      <c r="X279">
        <v>16.34725284576416</v>
      </c>
      <c r="Y279">
        <v>16.79222297668457</v>
      </c>
      <c r="Z279">
        <v>81.956802368164062</v>
      </c>
      <c r="AA279">
        <v>17.810896873474121</v>
      </c>
      <c r="AB279">
        <v>90.109416961669922</v>
      </c>
      <c r="AC279">
        <v>30.214518547058105</v>
      </c>
      <c r="AD279" s="2">
        <f t="shared" si="17"/>
        <v>4.8300000000000003E-2</v>
      </c>
      <c r="AE279">
        <v>4.8300000000000003E-2</v>
      </c>
      <c r="AG279">
        <v>13.11308837890625</v>
      </c>
      <c r="AM279" s="2" t="str">
        <f t="shared" si="18"/>
        <v/>
      </c>
      <c r="AN279" s="2" t="str">
        <f>IF(ISNUMBER(AM279),SUMIFS($AM$1:AM279,$A$1:A279,A279,$F$1:F279,F279,$D$1:D279,D279),"")</f>
        <v/>
      </c>
      <c r="AO279">
        <f t="shared" si="19"/>
        <v>10</v>
      </c>
    </row>
    <row r="280" spans="1:41" x14ac:dyDescent="0.25">
      <c r="A280" s="4" t="s">
        <v>28</v>
      </c>
      <c r="B280" t="s">
        <v>44</v>
      </c>
      <c r="C280" s="3">
        <v>42304</v>
      </c>
      <c r="D280">
        <v>3</v>
      </c>
      <c r="E280">
        <v>100</v>
      </c>
      <c r="F280" s="2" t="s">
        <v>83</v>
      </c>
      <c r="G280" s="2" t="s">
        <v>43</v>
      </c>
      <c r="I280" s="2" t="s">
        <v>40</v>
      </c>
      <c r="J280" s="20">
        <f t="shared" si="16"/>
        <v>1115.5</v>
      </c>
      <c r="K280">
        <v>111.55</v>
      </c>
      <c r="N280" s="2" t="str">
        <f>IF(ISNUMBER(M280),SUMIFS(M$1:$M280,A$1:$A280,A280,F$1:$F280,F280,D$1:$D280,D280),"")</f>
        <v/>
      </c>
      <c r="X280">
        <v>16.172118186950684</v>
      </c>
      <c r="Y280">
        <v>16.299952507019043</v>
      </c>
      <c r="Z280">
        <v>81.964588165283203</v>
      </c>
      <c r="AA280">
        <v>17.481597900390625</v>
      </c>
      <c r="AB280">
        <v>89.952007293701172</v>
      </c>
      <c r="AC280">
        <v>30.0518798828125</v>
      </c>
      <c r="AD280" s="2">
        <f t="shared" si="17"/>
        <v>4.8099999999999997E-2</v>
      </c>
      <c r="AE280">
        <v>4.8099999999999997E-2</v>
      </c>
      <c r="AG280">
        <v>13.114334106445312</v>
      </c>
      <c r="AM280" s="2" t="str">
        <f t="shared" si="18"/>
        <v/>
      </c>
      <c r="AN280" s="2" t="str">
        <f>IF(ISNUMBER(AM280),SUMIFS($AM$1:AM280,$A$1:A280,A280,$F$1:F280,F280,$D$1:D280,D280),"")</f>
        <v/>
      </c>
      <c r="AO280">
        <f t="shared" si="19"/>
        <v>10</v>
      </c>
    </row>
    <row r="281" spans="1:41" x14ac:dyDescent="0.25">
      <c r="A281" s="4" t="s">
        <v>25</v>
      </c>
      <c r="B281" t="s">
        <v>44</v>
      </c>
      <c r="C281" s="3">
        <v>42304</v>
      </c>
      <c r="D281">
        <v>3</v>
      </c>
      <c r="E281">
        <v>200</v>
      </c>
      <c r="F281" s="2" t="s">
        <v>83</v>
      </c>
      <c r="G281" s="2" t="s">
        <v>43</v>
      </c>
      <c r="I281" s="2" t="s">
        <v>40</v>
      </c>
      <c r="J281" s="20">
        <f t="shared" si="16"/>
        <v>1611.5</v>
      </c>
      <c r="K281">
        <v>161.15</v>
      </c>
      <c r="N281" s="2" t="str">
        <f>IF(ISNUMBER(M281),SUMIFS(M$1:$M281,A$1:$A281,A281,F$1:$F281,F281,D$1:$D281,D281),"")</f>
        <v/>
      </c>
      <c r="X281">
        <v>15.931149482727051</v>
      </c>
      <c r="Y281">
        <v>14.877428531646729</v>
      </c>
      <c r="Z281">
        <v>82.565738677978516</v>
      </c>
      <c r="AA281">
        <v>16.878518104553223</v>
      </c>
      <c r="AB281">
        <v>90.754276275634766</v>
      </c>
      <c r="AC281">
        <v>31.234777450561523</v>
      </c>
      <c r="AD281" s="2">
        <f t="shared" si="17"/>
        <v>0.05</v>
      </c>
      <c r="AE281">
        <v>0.05</v>
      </c>
      <c r="AG281">
        <v>13.210518188476563</v>
      </c>
      <c r="AM281" s="2" t="str">
        <f t="shared" si="18"/>
        <v/>
      </c>
      <c r="AN281" s="2" t="str">
        <f>IF(ISNUMBER(AM281),SUMIFS($AM$1:AM281,$A$1:A281,A281,$F$1:F281,F281,$D$1:D281,D281),"")</f>
        <v/>
      </c>
      <c r="AO281">
        <f t="shared" si="19"/>
        <v>10</v>
      </c>
    </row>
    <row r="282" spans="1:41" x14ac:dyDescent="0.25">
      <c r="A282" s="4" t="s">
        <v>29</v>
      </c>
      <c r="B282" t="s">
        <v>44</v>
      </c>
      <c r="C282" s="3">
        <v>42304</v>
      </c>
      <c r="D282">
        <v>3</v>
      </c>
      <c r="E282">
        <v>350</v>
      </c>
      <c r="F282" s="2" t="s">
        <v>83</v>
      </c>
      <c r="G282" s="2" t="s">
        <v>43</v>
      </c>
      <c r="I282" s="2" t="s">
        <v>40</v>
      </c>
      <c r="J282" s="20">
        <f t="shared" si="16"/>
        <v>1105.75</v>
      </c>
      <c r="K282">
        <v>110.575</v>
      </c>
      <c r="N282" s="2" t="str">
        <f>IF(ISNUMBER(M282),SUMIFS(M$1:$M282,A$1:$A282,A282,F$1:$F282,F282,D$1:$D282,D282),"")</f>
        <v/>
      </c>
      <c r="X282">
        <v>15.20673656463623</v>
      </c>
      <c r="Y282">
        <v>17.549872398376465</v>
      </c>
      <c r="Z282">
        <v>78.272659301757812</v>
      </c>
      <c r="AA282">
        <v>15.54590892791748</v>
      </c>
      <c r="AB282">
        <v>87.153694152832031</v>
      </c>
      <c r="AC282">
        <v>29.431858062744141</v>
      </c>
      <c r="AD282" s="2">
        <f t="shared" si="17"/>
        <v>4.7100000000000003E-2</v>
      </c>
      <c r="AE282">
        <v>4.7100000000000003E-2</v>
      </c>
      <c r="AG282">
        <v>12.523625488281251</v>
      </c>
      <c r="AM282" s="2" t="str">
        <f t="shared" si="18"/>
        <v/>
      </c>
      <c r="AN282" s="2" t="str">
        <f>IF(ISNUMBER(AM282),SUMIFS($AM$1:AM282,$A$1:A282,A282,$F$1:F282,F282,$D$1:D282,D282),"")</f>
        <v/>
      </c>
      <c r="AO282">
        <f t="shared" si="19"/>
        <v>10</v>
      </c>
    </row>
    <row r="283" spans="1:41" x14ac:dyDescent="0.25">
      <c r="A283" s="4" t="s">
        <v>26</v>
      </c>
      <c r="B283" t="s">
        <v>44</v>
      </c>
      <c r="C283" s="3">
        <v>42304</v>
      </c>
      <c r="D283">
        <v>3</v>
      </c>
      <c r="E283">
        <v>500</v>
      </c>
      <c r="F283" s="2" t="s">
        <v>83</v>
      </c>
      <c r="G283" s="2" t="s">
        <v>43</v>
      </c>
      <c r="I283" s="2" t="s">
        <v>40</v>
      </c>
      <c r="J283" s="20">
        <f t="shared" si="16"/>
        <v>1328.5</v>
      </c>
      <c r="K283">
        <v>132.85</v>
      </c>
      <c r="N283" s="2" t="str">
        <f>IF(ISNUMBER(M283),SUMIFS(M$1:$M283,A$1:$A283,A283,F$1:$F283,F283,D$1:$D283,D283),"")</f>
        <v/>
      </c>
      <c r="X283">
        <v>15.929230213165283</v>
      </c>
      <c r="Y283">
        <v>16.077886581420898</v>
      </c>
      <c r="Z283">
        <v>82.183197021484375</v>
      </c>
      <c r="AA283">
        <v>17.31147575378418</v>
      </c>
      <c r="AB283">
        <v>90.063682556152344</v>
      </c>
      <c r="AC283">
        <v>32.029006004333496</v>
      </c>
      <c r="AD283" s="2">
        <f t="shared" si="17"/>
        <v>5.1200000000000002E-2</v>
      </c>
      <c r="AE283">
        <v>5.1200000000000002E-2</v>
      </c>
      <c r="AG283">
        <v>13.1493115234375</v>
      </c>
      <c r="AM283" s="2" t="str">
        <f t="shared" si="18"/>
        <v/>
      </c>
      <c r="AN283" s="2" t="str">
        <f>IF(ISNUMBER(AM283),SUMIFS($AM$1:AM283,$A$1:A283,A283,$F$1:F283,F283,$D$1:D283,D283),"")</f>
        <v/>
      </c>
      <c r="AO283">
        <f t="shared" si="19"/>
        <v>10</v>
      </c>
    </row>
    <row r="284" spans="1:41" x14ac:dyDescent="0.25">
      <c r="A284" s="4" t="s">
        <v>27</v>
      </c>
      <c r="B284" t="s">
        <v>44</v>
      </c>
      <c r="C284" s="3">
        <v>42324</v>
      </c>
      <c r="D284">
        <v>1</v>
      </c>
      <c r="E284">
        <v>0</v>
      </c>
      <c r="F284" s="2" t="s">
        <v>83</v>
      </c>
      <c r="G284" s="2" t="s">
        <v>43</v>
      </c>
      <c r="H284">
        <v>2.2000000000000002</v>
      </c>
      <c r="I284" s="2" t="s">
        <v>22</v>
      </c>
      <c r="J284" s="20" t="str">
        <f t="shared" si="16"/>
        <v/>
      </c>
      <c r="L284">
        <v>190.18</v>
      </c>
      <c r="M284">
        <v>190.18</v>
      </c>
      <c r="N284" s="2">
        <f>IF(ISNUMBER(M284),SUMIFS(M$1:$M284,A$1:$A284,A284,F$1:$F284,F284,D$1:$D284,D284),"")</f>
        <v>297.82</v>
      </c>
      <c r="X284">
        <v>20.086916923522949</v>
      </c>
      <c r="Y284">
        <v>16.550925254821777</v>
      </c>
      <c r="Z284">
        <v>74.993488311767578</v>
      </c>
      <c r="AA284">
        <v>23.097036361694336</v>
      </c>
      <c r="AB284">
        <v>88.505344390869141</v>
      </c>
      <c r="AC284">
        <v>23.725784301757813</v>
      </c>
      <c r="AD284" s="2">
        <f t="shared" si="17"/>
        <v>3.7999999999999999E-2</v>
      </c>
      <c r="AE284">
        <v>3.7999999999999999E-2</v>
      </c>
      <c r="AG284">
        <v>11.998958129882812</v>
      </c>
      <c r="AM284" s="2">
        <f t="shared" si="18"/>
        <v>7.2270000000000003</v>
      </c>
      <c r="AN284" s="2">
        <f>IF(ISNUMBER(AM284),SUMIFS($AM$1:AM284,$A$1:A284,A284,$F$1:F284,F284,$D$1:D284,D284),"")</f>
        <v>12.06</v>
      </c>
      <c r="AO284">
        <f t="shared" si="19"/>
        <v>14</v>
      </c>
    </row>
    <row r="285" spans="1:41" x14ac:dyDescent="0.25">
      <c r="A285" s="4" t="s">
        <v>30</v>
      </c>
      <c r="B285" t="s">
        <v>44</v>
      </c>
      <c r="C285" s="3">
        <v>42324</v>
      </c>
      <c r="D285">
        <v>1</v>
      </c>
      <c r="E285">
        <v>50</v>
      </c>
      <c r="F285" s="2" t="s">
        <v>83</v>
      </c>
      <c r="G285" s="2" t="s">
        <v>43</v>
      </c>
      <c r="H285">
        <v>2.2000000000000002</v>
      </c>
      <c r="I285" s="2" t="s">
        <v>22</v>
      </c>
      <c r="J285" s="20" t="str">
        <f t="shared" si="16"/>
        <v/>
      </c>
      <c r="L285">
        <v>189.54</v>
      </c>
      <c r="M285">
        <v>189.54</v>
      </c>
      <c r="N285" s="2">
        <f>IF(ISNUMBER(M285),SUMIFS(M$1:$M285,A$1:$A285,A285,F$1:$F285,F285,D$1:$D285,D285),"")</f>
        <v>308.51</v>
      </c>
      <c r="X285">
        <v>19.114653587341309</v>
      </c>
      <c r="Y285">
        <v>15.978480339050293</v>
      </c>
      <c r="Z285">
        <v>77.690486907958984</v>
      </c>
      <c r="AA285">
        <v>24.288093566894531</v>
      </c>
      <c r="AB285">
        <v>88.735191345214844</v>
      </c>
      <c r="AC285">
        <v>24.377455711364746</v>
      </c>
      <c r="AD285" s="2">
        <f t="shared" si="17"/>
        <v>3.9E-2</v>
      </c>
      <c r="AE285">
        <v>3.9E-2</v>
      </c>
      <c r="AG285">
        <v>12.430477905273438</v>
      </c>
      <c r="AM285" s="2">
        <f t="shared" si="18"/>
        <v>7.3920000000000003</v>
      </c>
      <c r="AN285" s="2">
        <f>IF(ISNUMBER(AM285),SUMIFS($AM$1:AM285,$A$1:A285,A285,$F$1:F285,F285,$D$1:D285,D285),"")</f>
        <v>12.792999999999999</v>
      </c>
      <c r="AO285">
        <f t="shared" si="19"/>
        <v>14</v>
      </c>
    </row>
    <row r="286" spans="1:41" x14ac:dyDescent="0.25">
      <c r="A286" s="4" t="s">
        <v>28</v>
      </c>
      <c r="B286" t="s">
        <v>44</v>
      </c>
      <c r="C286" s="3">
        <v>42324</v>
      </c>
      <c r="D286">
        <v>1</v>
      </c>
      <c r="E286">
        <v>100</v>
      </c>
      <c r="F286" s="2" t="s">
        <v>83</v>
      </c>
      <c r="G286" s="2" t="s">
        <v>43</v>
      </c>
      <c r="H286">
        <v>2.2000000000000002</v>
      </c>
      <c r="I286" s="2" t="s">
        <v>22</v>
      </c>
      <c r="J286" s="20" t="str">
        <f t="shared" si="16"/>
        <v/>
      </c>
      <c r="L286">
        <v>190.12</v>
      </c>
      <c r="M286">
        <v>190.12</v>
      </c>
      <c r="N286" s="2">
        <f>IF(ISNUMBER(M286),SUMIFS(M$1:$M286,A$1:$A286,A286,F$1:$F286,F286,D$1:$D286,D286),"")</f>
        <v>258.29000000000002</v>
      </c>
      <c r="X286">
        <v>19.50795841217041</v>
      </c>
      <c r="Y286">
        <v>15.144731044769287</v>
      </c>
      <c r="Z286">
        <v>76.990402221679688</v>
      </c>
      <c r="AA286">
        <v>24.219179153442383</v>
      </c>
      <c r="AB286">
        <v>89.476963043212891</v>
      </c>
      <c r="AC286">
        <v>24.59541130065918</v>
      </c>
      <c r="AD286" s="2">
        <f t="shared" si="17"/>
        <v>3.9399999999999998E-2</v>
      </c>
      <c r="AE286">
        <v>3.9399999999999998E-2</v>
      </c>
      <c r="AG286">
        <v>12.31846435546875</v>
      </c>
      <c r="AM286" s="2">
        <f t="shared" si="18"/>
        <v>7.4909999999999997</v>
      </c>
      <c r="AN286" s="2">
        <f>IF(ISNUMBER(AM286),SUMIFS($AM$1:AM286,$A$1:A286,A286,$F$1:F286,F286,$D$1:D286,D286),"")</f>
        <v>10.687999999999999</v>
      </c>
      <c r="AO286">
        <f t="shared" si="19"/>
        <v>14</v>
      </c>
    </row>
    <row r="287" spans="1:41" x14ac:dyDescent="0.25">
      <c r="A287" s="4" t="s">
        <v>25</v>
      </c>
      <c r="B287" t="s">
        <v>44</v>
      </c>
      <c r="C287" s="3">
        <v>42324</v>
      </c>
      <c r="D287">
        <v>1</v>
      </c>
      <c r="E287">
        <v>200</v>
      </c>
      <c r="F287" s="2" t="s">
        <v>83</v>
      </c>
      <c r="G287" s="2" t="s">
        <v>43</v>
      </c>
      <c r="H287">
        <v>2.2000000000000002</v>
      </c>
      <c r="I287" s="2" t="s">
        <v>22</v>
      </c>
      <c r="J287" s="20" t="str">
        <f t="shared" si="16"/>
        <v/>
      </c>
      <c r="L287">
        <v>204.2</v>
      </c>
      <c r="M287">
        <v>204.2</v>
      </c>
      <c r="N287" s="2">
        <f>IF(ISNUMBER(M287),SUMIFS(M$1:$M287,A$1:$A287,A287,F$1:$F287,F287,D$1:$D287,D287),"")</f>
        <v>333.25</v>
      </c>
      <c r="X287">
        <v>18.52495002746582</v>
      </c>
      <c r="Y287">
        <v>17.257504463195801</v>
      </c>
      <c r="Z287">
        <v>79.191776275634766</v>
      </c>
      <c r="AA287">
        <v>24.64251708984375</v>
      </c>
      <c r="AB287">
        <v>90.358974456787109</v>
      </c>
      <c r="AC287">
        <v>25.897379875183105</v>
      </c>
      <c r="AD287" s="2">
        <f t="shared" si="17"/>
        <v>4.1399999999999999E-2</v>
      </c>
      <c r="AE287">
        <v>4.1399999999999999E-2</v>
      </c>
      <c r="AG287">
        <v>12.670684204101562</v>
      </c>
      <c r="AM287" s="2">
        <f t="shared" si="18"/>
        <v>8.4540000000000006</v>
      </c>
      <c r="AN287" s="2">
        <f>IF(ISNUMBER(AM287),SUMIFS($AM$1:AM287,$A$1:A287,A287,$F$1:F287,F287,$D$1:D287,D287),"")</f>
        <v>14.648</v>
      </c>
      <c r="AO287">
        <f t="shared" si="19"/>
        <v>14</v>
      </c>
    </row>
    <row r="288" spans="1:41" x14ac:dyDescent="0.25">
      <c r="A288" s="4" t="s">
        <v>29</v>
      </c>
      <c r="B288" t="s">
        <v>44</v>
      </c>
      <c r="C288" s="3">
        <v>42324</v>
      </c>
      <c r="D288">
        <v>1</v>
      </c>
      <c r="E288">
        <v>350</v>
      </c>
      <c r="F288" s="2" t="s">
        <v>83</v>
      </c>
      <c r="G288" s="2" t="s">
        <v>43</v>
      </c>
      <c r="H288">
        <v>2.2000000000000002</v>
      </c>
      <c r="I288" s="2" t="s">
        <v>22</v>
      </c>
      <c r="J288" s="20" t="str">
        <f t="shared" si="16"/>
        <v/>
      </c>
      <c r="L288">
        <v>188.35</v>
      </c>
      <c r="M288">
        <v>188.35</v>
      </c>
      <c r="N288" s="2">
        <f>IF(ISNUMBER(M288),SUMIFS(M$1:$M288,A$1:$A288,A288,F$1:$F288,F288,D$1:$D288,D288),"")</f>
        <v>319.98</v>
      </c>
      <c r="X288">
        <v>18.073154449462891</v>
      </c>
      <c r="Y288">
        <v>15.928877830505371</v>
      </c>
      <c r="Z288">
        <v>79.686996459960938</v>
      </c>
      <c r="AA288">
        <v>24.692158699035645</v>
      </c>
      <c r="AB288">
        <v>90.0279541015625</v>
      </c>
      <c r="AC288">
        <v>26.954387664794922</v>
      </c>
      <c r="AD288" s="2">
        <f t="shared" si="17"/>
        <v>4.3099999999999999E-2</v>
      </c>
      <c r="AE288">
        <v>4.3099999999999999E-2</v>
      </c>
      <c r="AG288">
        <v>12.74991943359375</v>
      </c>
      <c r="AM288" s="2">
        <f t="shared" si="18"/>
        <v>8.1180000000000003</v>
      </c>
      <c r="AN288" s="2">
        <f>IF(ISNUMBER(AM288),SUMIFS($AM$1:AM288,$A$1:A288,A288,$F$1:F288,F288,$D$1:D288,D288),"")</f>
        <v>14.094000000000001</v>
      </c>
      <c r="AO288">
        <f t="shared" si="19"/>
        <v>14</v>
      </c>
    </row>
    <row r="289" spans="1:41" x14ac:dyDescent="0.25">
      <c r="A289" s="4" t="s">
        <v>26</v>
      </c>
      <c r="B289" t="s">
        <v>44</v>
      </c>
      <c r="C289" s="3">
        <v>42324</v>
      </c>
      <c r="D289">
        <v>1</v>
      </c>
      <c r="E289">
        <v>500</v>
      </c>
      <c r="F289" s="2" t="s">
        <v>83</v>
      </c>
      <c r="G289" s="2" t="s">
        <v>43</v>
      </c>
      <c r="H289">
        <v>2.2000000000000002</v>
      </c>
      <c r="I289" s="2" t="s">
        <v>22</v>
      </c>
      <c r="J289" s="20" t="str">
        <f t="shared" si="16"/>
        <v/>
      </c>
      <c r="L289">
        <v>202.37</v>
      </c>
      <c r="M289">
        <v>202.37</v>
      </c>
      <c r="N289" s="2">
        <f>IF(ISNUMBER(M289),SUMIFS(M$1:$M289,A$1:$A289,A289,F$1:$F289,F289,D$1:$D289,D289),"")</f>
        <v>385.27</v>
      </c>
      <c r="X289">
        <v>19.853323936462402</v>
      </c>
      <c r="Y289">
        <v>16.262416839599609</v>
      </c>
      <c r="Z289">
        <v>75.664665222167969</v>
      </c>
      <c r="AA289">
        <v>25.758884429931641</v>
      </c>
      <c r="AB289">
        <v>88.143333435058594</v>
      </c>
      <c r="AC289">
        <v>23.887832641601563</v>
      </c>
      <c r="AD289" s="2">
        <f t="shared" si="17"/>
        <v>3.8199999999999998E-2</v>
      </c>
      <c r="AE289">
        <v>3.8199999999999998E-2</v>
      </c>
      <c r="AG289">
        <v>12.106346435546875</v>
      </c>
      <c r="AM289" s="2">
        <f t="shared" si="18"/>
        <v>7.7309999999999999</v>
      </c>
      <c r="AN289" s="2">
        <f>IF(ISNUMBER(AM289),SUMIFS($AM$1:AM289,$A$1:A289,A289,$F$1:F289,F289,$D$1:D289,D289),"")</f>
        <v>15.943</v>
      </c>
      <c r="AO289">
        <f t="shared" si="19"/>
        <v>14</v>
      </c>
    </row>
    <row r="290" spans="1:41" x14ac:dyDescent="0.25">
      <c r="A290" s="4" t="s">
        <v>27</v>
      </c>
      <c r="B290" t="s">
        <v>44</v>
      </c>
      <c r="C290" s="3">
        <v>42324</v>
      </c>
      <c r="D290">
        <v>2</v>
      </c>
      <c r="E290">
        <v>0</v>
      </c>
      <c r="F290" s="2" t="s">
        <v>83</v>
      </c>
      <c r="G290" s="2" t="s">
        <v>43</v>
      </c>
      <c r="H290">
        <v>2.2000000000000002</v>
      </c>
      <c r="I290" s="2" t="s">
        <v>22</v>
      </c>
      <c r="J290" s="20" t="str">
        <f t="shared" si="16"/>
        <v/>
      </c>
      <c r="L290">
        <v>199.03</v>
      </c>
      <c r="M290">
        <v>199.03</v>
      </c>
      <c r="N290" s="2">
        <f>IF(ISNUMBER(M290),SUMIFS(M$1:$M290,A$1:$A290,A290,F$1:$F290,F290,D$1:$D290,D290),"")</f>
        <v>351.76</v>
      </c>
      <c r="X290">
        <v>18.4927978515625</v>
      </c>
      <c r="Y290">
        <v>16.794100761413574</v>
      </c>
      <c r="Z290">
        <v>80.066867828369141</v>
      </c>
      <c r="AA290">
        <v>25.240266799926758</v>
      </c>
      <c r="AB290">
        <v>90.147373199462891</v>
      </c>
      <c r="AC290">
        <v>26.264327049255371</v>
      </c>
      <c r="AD290" s="2">
        <f t="shared" si="17"/>
        <v>4.2000000000000003E-2</v>
      </c>
      <c r="AE290">
        <v>4.2000000000000003E-2</v>
      </c>
      <c r="AG290">
        <v>12.810698852539062</v>
      </c>
      <c r="AM290" s="2">
        <f t="shared" si="18"/>
        <v>8.359</v>
      </c>
      <c r="AN290" s="2">
        <f>IF(ISNUMBER(AM290),SUMIFS($AM$1:AM290,$A$1:A290,A290,$F$1:F290,F290,$D$1:D290,D290),"")</f>
        <v>15.812000000000001</v>
      </c>
      <c r="AO290">
        <f t="shared" si="19"/>
        <v>14</v>
      </c>
    </row>
    <row r="291" spans="1:41" x14ac:dyDescent="0.25">
      <c r="A291" s="4" t="s">
        <v>30</v>
      </c>
      <c r="B291" t="s">
        <v>44</v>
      </c>
      <c r="C291" s="3">
        <v>42324</v>
      </c>
      <c r="D291">
        <v>2</v>
      </c>
      <c r="E291">
        <v>50</v>
      </c>
      <c r="F291" s="2" t="s">
        <v>83</v>
      </c>
      <c r="G291" s="2" t="s">
        <v>43</v>
      </c>
      <c r="H291">
        <v>2.2000000000000002</v>
      </c>
      <c r="I291" s="2" t="s">
        <v>22</v>
      </c>
      <c r="J291" s="20" t="str">
        <f t="shared" si="16"/>
        <v/>
      </c>
      <c r="L291">
        <v>192.95</v>
      </c>
      <c r="M291">
        <v>192.95</v>
      </c>
      <c r="N291" s="2">
        <f>IF(ISNUMBER(M291),SUMIFS(M$1:$M291,A$1:$A291,A291,F$1:$F291,F291,D$1:$D291,D291),"")</f>
        <v>384.49</v>
      </c>
      <c r="X291">
        <v>17.853631019592285</v>
      </c>
      <c r="Y291">
        <v>18.136238098144531</v>
      </c>
      <c r="Z291">
        <v>81.000133514404297</v>
      </c>
      <c r="AA291">
        <v>24.0389404296875</v>
      </c>
      <c r="AB291">
        <v>89.865947723388672</v>
      </c>
      <c r="AC291">
        <v>25.853937149047852</v>
      </c>
      <c r="AD291" s="2">
        <f t="shared" si="17"/>
        <v>4.1399999999999999E-2</v>
      </c>
      <c r="AE291">
        <v>4.1399999999999999E-2</v>
      </c>
      <c r="AG291">
        <v>12.960021362304687</v>
      </c>
      <c r="AM291" s="2">
        <f t="shared" si="18"/>
        <v>7.9880000000000004</v>
      </c>
      <c r="AN291" s="2">
        <f>IF(ISNUMBER(AM291),SUMIFS($AM$1:AM291,$A$1:A291,A291,$F$1:F291,F291,$D$1:D291,D291),"")</f>
        <v>16.895</v>
      </c>
      <c r="AO291">
        <f t="shared" si="19"/>
        <v>14</v>
      </c>
    </row>
    <row r="292" spans="1:41" x14ac:dyDescent="0.25">
      <c r="A292" s="4" t="s">
        <v>28</v>
      </c>
      <c r="B292" t="s">
        <v>44</v>
      </c>
      <c r="C292" s="3">
        <v>42324</v>
      </c>
      <c r="D292">
        <v>2</v>
      </c>
      <c r="E292">
        <v>100</v>
      </c>
      <c r="F292" s="2" t="s">
        <v>83</v>
      </c>
      <c r="G292" s="2" t="s">
        <v>43</v>
      </c>
      <c r="H292">
        <v>2.2000000000000002</v>
      </c>
      <c r="I292" s="2" t="s">
        <v>22</v>
      </c>
      <c r="J292" s="20" t="str">
        <f t="shared" si="16"/>
        <v/>
      </c>
      <c r="L292">
        <v>241.43</v>
      </c>
      <c r="M292">
        <v>241.43</v>
      </c>
      <c r="N292" s="2">
        <f>IF(ISNUMBER(M292),SUMIFS(M$1:$M292,A$1:$A292,A292,F$1:$F292,F292,D$1:$D292,D292),"")</f>
        <v>454.94</v>
      </c>
      <c r="X292">
        <v>18.690122604370117</v>
      </c>
      <c r="Y292">
        <v>16.471498489379883</v>
      </c>
      <c r="Z292">
        <v>78.620277404785156</v>
      </c>
      <c r="AA292">
        <v>25.039491653442383</v>
      </c>
      <c r="AB292">
        <v>89.257087707519531</v>
      </c>
      <c r="AC292">
        <v>24.346878051757812</v>
      </c>
      <c r="AD292" s="2">
        <f t="shared" si="17"/>
        <v>3.9E-2</v>
      </c>
      <c r="AE292">
        <v>3.9E-2</v>
      </c>
      <c r="AG292">
        <v>12.579244384765625</v>
      </c>
      <c r="AM292" s="2">
        <f t="shared" si="18"/>
        <v>9.4160000000000004</v>
      </c>
      <c r="AN292" s="2">
        <f>IF(ISNUMBER(AM292),SUMIFS($AM$1:AM292,$A$1:A292,A292,$F$1:F292,F292,$D$1:D292,D292),"")</f>
        <v>18.618000000000002</v>
      </c>
      <c r="AO292">
        <f t="shared" si="19"/>
        <v>14</v>
      </c>
    </row>
    <row r="293" spans="1:41" x14ac:dyDescent="0.25">
      <c r="A293" s="4" t="s">
        <v>25</v>
      </c>
      <c r="B293" t="s">
        <v>44</v>
      </c>
      <c r="C293" s="3">
        <v>42324</v>
      </c>
      <c r="D293">
        <v>2</v>
      </c>
      <c r="E293">
        <v>200</v>
      </c>
      <c r="F293" s="2" t="s">
        <v>83</v>
      </c>
      <c r="G293" s="2" t="s">
        <v>43</v>
      </c>
      <c r="H293">
        <v>2.2000000000000002</v>
      </c>
      <c r="I293" s="2" t="s">
        <v>22</v>
      </c>
      <c r="J293" s="20" t="str">
        <f t="shared" si="16"/>
        <v/>
      </c>
      <c r="L293">
        <v>213.44</v>
      </c>
      <c r="M293">
        <v>213.44</v>
      </c>
      <c r="N293" s="2">
        <f>IF(ISNUMBER(M293),SUMIFS(M$1:$M293,A$1:$A293,A293,F$1:$F293,F293,D$1:$D293,D293),"")</f>
        <v>334.89</v>
      </c>
      <c r="X293">
        <v>18.199914932250977</v>
      </c>
      <c r="Y293">
        <v>16.926946640014648</v>
      </c>
      <c r="Z293">
        <v>79.325855255126953</v>
      </c>
      <c r="AA293">
        <v>23.853710174560547</v>
      </c>
      <c r="AB293">
        <v>88.457706451416016</v>
      </c>
      <c r="AC293">
        <v>25.347610473632813</v>
      </c>
      <c r="AD293" s="2">
        <f t="shared" si="17"/>
        <v>4.0599999999999997E-2</v>
      </c>
      <c r="AE293">
        <v>4.0599999999999997E-2</v>
      </c>
      <c r="AG293">
        <v>12.692136840820313</v>
      </c>
      <c r="AM293" s="2">
        <f t="shared" si="18"/>
        <v>8.6660000000000004</v>
      </c>
      <c r="AN293" s="2">
        <f>IF(ISNUMBER(AM293),SUMIFS($AM$1:AM293,$A$1:A293,A293,$F$1:F293,F293,$D$1:D293,D293),"")</f>
        <v>14.143000000000001</v>
      </c>
      <c r="AO293">
        <f t="shared" si="19"/>
        <v>14</v>
      </c>
    </row>
    <row r="294" spans="1:41" x14ac:dyDescent="0.25">
      <c r="A294" s="4" t="s">
        <v>29</v>
      </c>
      <c r="B294" t="s">
        <v>44</v>
      </c>
      <c r="C294" s="3">
        <v>42324</v>
      </c>
      <c r="D294">
        <v>2</v>
      </c>
      <c r="E294">
        <v>350</v>
      </c>
      <c r="F294" s="2" t="s">
        <v>83</v>
      </c>
      <c r="G294" s="2" t="s">
        <v>43</v>
      </c>
      <c r="H294">
        <v>2.2000000000000002</v>
      </c>
      <c r="I294" s="2" t="s">
        <v>22</v>
      </c>
      <c r="J294" s="20" t="str">
        <f t="shared" si="16"/>
        <v/>
      </c>
      <c r="L294">
        <v>174.36</v>
      </c>
      <c r="M294">
        <v>174.36</v>
      </c>
      <c r="N294" s="2">
        <f>IF(ISNUMBER(M294),SUMIFS(M$1:$M294,A$1:$A294,A294,F$1:$F294,F294,D$1:$D294,D294),"")</f>
        <v>331.19000000000005</v>
      </c>
      <c r="X294">
        <v>17.734308242797852</v>
      </c>
      <c r="Y294">
        <v>17.968029022216797</v>
      </c>
      <c r="Z294">
        <v>80.603488922119141</v>
      </c>
      <c r="AA294">
        <v>24.031658172607422</v>
      </c>
      <c r="AB294">
        <v>89.901710510253906</v>
      </c>
      <c r="AC294">
        <v>26.083745956420898</v>
      </c>
      <c r="AD294" s="2">
        <f t="shared" si="17"/>
        <v>4.1700000000000001E-2</v>
      </c>
      <c r="AE294">
        <v>4.1700000000000001E-2</v>
      </c>
      <c r="AG294">
        <v>12.896558227539062</v>
      </c>
      <c r="AM294" s="2">
        <f t="shared" si="18"/>
        <v>7.2709999999999999</v>
      </c>
      <c r="AN294" s="2">
        <f>IF(ISNUMBER(AM294),SUMIFS($AM$1:AM294,$A$1:A294,A294,$F$1:F294,F294,$D$1:D294,D294),"")</f>
        <v>14.751999999999999</v>
      </c>
      <c r="AO294">
        <f t="shared" si="19"/>
        <v>14</v>
      </c>
    </row>
    <row r="295" spans="1:41" x14ac:dyDescent="0.25">
      <c r="A295" s="4" t="s">
        <v>26</v>
      </c>
      <c r="B295" t="s">
        <v>44</v>
      </c>
      <c r="C295" s="3">
        <v>42324</v>
      </c>
      <c r="D295">
        <v>2</v>
      </c>
      <c r="E295">
        <v>500</v>
      </c>
      <c r="F295" s="2" t="s">
        <v>83</v>
      </c>
      <c r="G295" s="2" t="s">
        <v>43</v>
      </c>
      <c r="H295">
        <v>2.2000000000000002</v>
      </c>
      <c r="I295" s="2" t="s">
        <v>22</v>
      </c>
      <c r="J295" s="20" t="str">
        <f t="shared" si="16"/>
        <v/>
      </c>
      <c r="L295">
        <v>227.98</v>
      </c>
      <c r="M295">
        <v>227.98</v>
      </c>
      <c r="N295" s="2">
        <f>IF(ISNUMBER(M295),SUMIFS(M$1:$M295,A$1:$A295,A295,F$1:$F295,F295,D$1:$D295,D295),"")</f>
        <v>408.86</v>
      </c>
      <c r="X295">
        <v>18.686736106872559</v>
      </c>
      <c r="Y295">
        <v>17.586489677429199</v>
      </c>
      <c r="Z295">
        <v>79.724956512451172</v>
      </c>
      <c r="AA295">
        <v>25.21967887878418</v>
      </c>
      <c r="AB295">
        <v>89.618015289306641</v>
      </c>
      <c r="AC295">
        <v>25.254704475402832</v>
      </c>
      <c r="AD295" s="2">
        <f t="shared" si="17"/>
        <v>4.0399999999999998E-2</v>
      </c>
      <c r="AE295">
        <v>4.0399999999999998E-2</v>
      </c>
      <c r="AG295">
        <v>12.755993041992188</v>
      </c>
      <c r="AM295" s="2">
        <f t="shared" si="18"/>
        <v>9.2100000000000009</v>
      </c>
      <c r="AN295" s="2">
        <f>IF(ISNUMBER(AM295),SUMIFS($AM$1:AM295,$A$1:A295,A295,$F$1:F295,F295,$D$1:D295,D295),"")</f>
        <v>18.036999999999999</v>
      </c>
      <c r="AO295">
        <f t="shared" si="19"/>
        <v>14</v>
      </c>
    </row>
    <row r="296" spans="1:41" x14ac:dyDescent="0.25">
      <c r="A296" s="4" t="s">
        <v>27</v>
      </c>
      <c r="B296" t="s">
        <v>44</v>
      </c>
      <c r="C296" s="3">
        <v>42324</v>
      </c>
      <c r="D296">
        <v>3</v>
      </c>
      <c r="E296">
        <v>0</v>
      </c>
      <c r="F296" s="2" t="s">
        <v>83</v>
      </c>
      <c r="G296" s="2" t="s">
        <v>43</v>
      </c>
      <c r="H296">
        <v>2.2000000000000002</v>
      </c>
      <c r="I296" s="2" t="s">
        <v>22</v>
      </c>
      <c r="J296" s="20" t="str">
        <f t="shared" si="16"/>
        <v/>
      </c>
      <c r="L296">
        <v>178.77</v>
      </c>
      <c r="M296">
        <v>178.77</v>
      </c>
      <c r="N296" s="2">
        <f>IF(ISNUMBER(M296),SUMIFS(M$1:$M296,A$1:$A296,A296,F$1:$F296,F296,D$1:$D296,D296),"")</f>
        <v>309.70000000000005</v>
      </c>
      <c r="X296">
        <v>17.028373718261719</v>
      </c>
      <c r="Y296">
        <v>18.033208847045898</v>
      </c>
      <c r="Z296">
        <v>80.702278137207031</v>
      </c>
      <c r="AA296">
        <v>23.418588638305664</v>
      </c>
      <c r="AB296">
        <v>89.384437561035156</v>
      </c>
      <c r="AC296">
        <v>25.590518951416016</v>
      </c>
      <c r="AD296" s="2">
        <f t="shared" si="17"/>
        <v>4.0899999999999999E-2</v>
      </c>
      <c r="AE296">
        <v>4.0899999999999999E-2</v>
      </c>
      <c r="AG296">
        <v>12.912364501953125</v>
      </c>
      <c r="AM296" s="2">
        <f t="shared" si="18"/>
        <v>7.3120000000000003</v>
      </c>
      <c r="AN296" s="2">
        <f>IF(ISNUMBER(AM296),SUMIFS($AM$1:AM296,$A$1:A296,A296,$F$1:F296,F296,$D$1:D296,D296),"")</f>
        <v>13.544</v>
      </c>
      <c r="AO296">
        <f t="shared" si="19"/>
        <v>14</v>
      </c>
    </row>
    <row r="297" spans="1:41" x14ac:dyDescent="0.25">
      <c r="A297" s="4" t="s">
        <v>30</v>
      </c>
      <c r="B297" t="s">
        <v>44</v>
      </c>
      <c r="C297" s="3">
        <v>42324</v>
      </c>
      <c r="D297">
        <v>3</v>
      </c>
      <c r="E297">
        <v>50</v>
      </c>
      <c r="F297" s="2" t="s">
        <v>83</v>
      </c>
      <c r="G297" s="2" t="s">
        <v>43</v>
      </c>
      <c r="H297">
        <v>2.2000000000000002</v>
      </c>
      <c r="I297" s="2" t="s">
        <v>22</v>
      </c>
      <c r="J297" s="20" t="str">
        <f t="shared" si="16"/>
        <v/>
      </c>
      <c r="L297">
        <v>200.7</v>
      </c>
      <c r="M297">
        <v>200.7</v>
      </c>
      <c r="N297" s="2">
        <f>IF(ISNUMBER(M297),SUMIFS(M$1:$M297,A$1:$A297,A297,F$1:$F297,F297,D$1:$D297,D297),"")</f>
        <v>401.69</v>
      </c>
      <c r="X297">
        <v>17.202353477478027</v>
      </c>
      <c r="Y297">
        <v>16.46981143951416</v>
      </c>
      <c r="Z297">
        <v>79.997646331787109</v>
      </c>
      <c r="AA297">
        <v>22.481220245361328</v>
      </c>
      <c r="AB297">
        <v>89.216419219970703</v>
      </c>
      <c r="AC297">
        <v>25.265633583068848</v>
      </c>
      <c r="AD297" s="2">
        <f t="shared" si="17"/>
        <v>4.0399999999999998E-2</v>
      </c>
      <c r="AE297">
        <v>4.0399999999999998E-2</v>
      </c>
      <c r="AG297">
        <v>12.799623413085937</v>
      </c>
      <c r="AM297" s="2">
        <f t="shared" si="18"/>
        <v>8.1080000000000005</v>
      </c>
      <c r="AN297" s="2">
        <f>IF(ISNUMBER(AM297),SUMIFS($AM$1:AM297,$A$1:A297,A297,$F$1:F297,F297,$D$1:D297,D297),"")</f>
        <v>16.850999999999999</v>
      </c>
      <c r="AO297">
        <f t="shared" si="19"/>
        <v>14</v>
      </c>
    </row>
    <row r="298" spans="1:41" x14ac:dyDescent="0.25">
      <c r="A298" s="4" t="s">
        <v>28</v>
      </c>
      <c r="B298" t="s">
        <v>44</v>
      </c>
      <c r="C298" s="3">
        <v>42324</v>
      </c>
      <c r="D298">
        <v>3</v>
      </c>
      <c r="E298">
        <v>100</v>
      </c>
      <c r="F298" s="2" t="s">
        <v>83</v>
      </c>
      <c r="G298" s="2" t="s">
        <v>43</v>
      </c>
      <c r="H298">
        <v>2.2000000000000002</v>
      </c>
      <c r="I298" s="2" t="s">
        <v>22</v>
      </c>
      <c r="J298" s="20" t="str">
        <f t="shared" si="16"/>
        <v/>
      </c>
      <c r="L298">
        <v>153.4</v>
      </c>
      <c r="M298">
        <v>153.4</v>
      </c>
      <c r="N298" s="2">
        <f>IF(ISNUMBER(M298),SUMIFS(M$1:$M298,A$1:$A298,A298,F$1:$F298,F298,D$1:$D298,D298),"")</f>
        <v>259.22000000000003</v>
      </c>
      <c r="X298">
        <v>18.841675758361816</v>
      </c>
      <c r="Y298">
        <v>16.671544075012207</v>
      </c>
      <c r="Z298">
        <v>79.535434722900391</v>
      </c>
      <c r="AA298">
        <v>24.843936920166016</v>
      </c>
      <c r="AB298">
        <v>90.425754547119141</v>
      </c>
      <c r="AC298">
        <v>23.015691757202148</v>
      </c>
      <c r="AD298" s="2">
        <f t="shared" si="17"/>
        <v>3.6799999999999999E-2</v>
      </c>
      <c r="AE298">
        <v>3.6799999999999999E-2</v>
      </c>
      <c r="AG298">
        <v>12.725669555664062</v>
      </c>
      <c r="AM298" s="2">
        <f t="shared" si="18"/>
        <v>5.6449999999999996</v>
      </c>
      <c r="AN298" s="2">
        <f>IF(ISNUMBER(AM298),SUMIFS($AM$1:AM298,$A$1:A298,A298,$F$1:F298,F298,$D$1:D298,D298),"")</f>
        <v>10.385999999999999</v>
      </c>
      <c r="AO298">
        <f t="shared" si="19"/>
        <v>14</v>
      </c>
    </row>
    <row r="299" spans="1:41" x14ac:dyDescent="0.25">
      <c r="A299" s="4" t="s">
        <v>25</v>
      </c>
      <c r="B299" t="s">
        <v>44</v>
      </c>
      <c r="C299" s="3">
        <v>42324</v>
      </c>
      <c r="D299">
        <v>3</v>
      </c>
      <c r="E299">
        <v>200</v>
      </c>
      <c r="F299" s="2" t="s">
        <v>83</v>
      </c>
      <c r="G299" s="2" t="s">
        <v>43</v>
      </c>
      <c r="H299">
        <v>2.2000000000000002</v>
      </c>
      <c r="I299" s="2" t="s">
        <v>22</v>
      </c>
      <c r="J299" s="20" t="str">
        <f t="shared" si="16"/>
        <v/>
      </c>
      <c r="L299">
        <v>190.37</v>
      </c>
      <c r="M299">
        <v>190.37</v>
      </c>
      <c r="N299" s="2">
        <f>IF(ISNUMBER(M299),SUMIFS(M$1:$M299,A$1:$A299,A299,F$1:$F299,F299,D$1:$D299,D299),"")</f>
        <v>353.51</v>
      </c>
      <c r="X299">
        <v>17.26011848449707</v>
      </c>
      <c r="Y299">
        <v>16.892714500427246</v>
      </c>
      <c r="Z299">
        <v>80.312252044677734</v>
      </c>
      <c r="AA299">
        <v>23.50314998626709</v>
      </c>
      <c r="AB299">
        <v>89.627040863037109</v>
      </c>
      <c r="AC299">
        <v>25.615341186523438</v>
      </c>
      <c r="AD299" s="2">
        <f t="shared" si="17"/>
        <v>4.1000000000000002E-2</v>
      </c>
      <c r="AE299">
        <v>4.1000000000000002E-2</v>
      </c>
      <c r="AG299">
        <v>12.849960327148438</v>
      </c>
      <c r="AM299" s="2">
        <f t="shared" si="18"/>
        <v>7.8049999999999997</v>
      </c>
      <c r="AN299" s="2">
        <f>IF(ISNUMBER(AM299),SUMIFS($AM$1:AM299,$A$1:A299,A299,$F$1:F299,F299,$D$1:D299,D299),"")</f>
        <v>15.75</v>
      </c>
      <c r="AO299">
        <f t="shared" si="19"/>
        <v>14</v>
      </c>
    </row>
    <row r="300" spans="1:41" x14ac:dyDescent="0.25">
      <c r="A300" s="4" t="s">
        <v>29</v>
      </c>
      <c r="B300" t="s">
        <v>44</v>
      </c>
      <c r="C300" s="3">
        <v>42324</v>
      </c>
      <c r="D300">
        <v>3</v>
      </c>
      <c r="E300">
        <v>350</v>
      </c>
      <c r="F300" s="2" t="s">
        <v>83</v>
      </c>
      <c r="G300" s="2" t="s">
        <v>43</v>
      </c>
      <c r="H300">
        <v>2.2000000000000002</v>
      </c>
      <c r="I300" s="2" t="s">
        <v>22</v>
      </c>
      <c r="J300" s="20" t="str">
        <f t="shared" si="16"/>
        <v/>
      </c>
      <c r="L300">
        <v>209.54</v>
      </c>
      <c r="M300">
        <v>209.54</v>
      </c>
      <c r="N300" s="2">
        <f>IF(ISNUMBER(M300),SUMIFS(M$1:$M300,A$1:$A300,A300,F$1:$F300,F300,D$1:$D300,D300),"")</f>
        <v>368.14</v>
      </c>
      <c r="X300">
        <v>17.643389701843262</v>
      </c>
      <c r="Y300">
        <v>18.434001922607422</v>
      </c>
      <c r="Z300">
        <v>80.371295928955078</v>
      </c>
      <c r="AA300">
        <v>24.084650039672852</v>
      </c>
      <c r="AB300">
        <v>89.473037719726563</v>
      </c>
      <c r="AC300">
        <v>24.860190391540527</v>
      </c>
      <c r="AD300" s="2">
        <f t="shared" si="17"/>
        <v>3.9800000000000002E-2</v>
      </c>
      <c r="AE300">
        <v>3.9800000000000002E-2</v>
      </c>
      <c r="AG300">
        <v>12.859407348632812</v>
      </c>
      <c r="AM300" s="2">
        <f t="shared" si="18"/>
        <v>8.34</v>
      </c>
      <c r="AN300" s="2">
        <f>IF(ISNUMBER(AM300),SUMIFS($AM$1:AM300,$A$1:A300,A300,$F$1:F300,F300,$D$1:D300,D300),"")</f>
        <v>15.509</v>
      </c>
      <c r="AO300">
        <f t="shared" si="19"/>
        <v>14</v>
      </c>
    </row>
    <row r="301" spans="1:41" x14ac:dyDescent="0.25">
      <c r="A301" s="4" t="s">
        <v>26</v>
      </c>
      <c r="B301" t="s">
        <v>44</v>
      </c>
      <c r="C301" s="3">
        <v>42324</v>
      </c>
      <c r="D301">
        <v>3</v>
      </c>
      <c r="E301">
        <v>500</v>
      </c>
      <c r="F301" s="2" t="s">
        <v>83</v>
      </c>
      <c r="G301" s="2" t="s">
        <v>43</v>
      </c>
      <c r="H301">
        <v>2.2000000000000002</v>
      </c>
      <c r="I301" s="2" t="s">
        <v>22</v>
      </c>
      <c r="J301" s="20" t="str">
        <f t="shared" si="16"/>
        <v/>
      </c>
      <c r="L301">
        <v>188.34</v>
      </c>
      <c r="M301">
        <v>188.34</v>
      </c>
      <c r="N301" s="2">
        <f>IF(ISNUMBER(M301),SUMIFS(M$1:$M301,A$1:$A301,A301,F$1:$F301,F301,D$1:$D301,D301),"")</f>
        <v>330.63</v>
      </c>
      <c r="X301">
        <v>17.94791316986084</v>
      </c>
      <c r="Y301">
        <v>17.797086715698242</v>
      </c>
      <c r="Z301">
        <v>80.233219146728516</v>
      </c>
      <c r="AA301">
        <v>23.845512390136719</v>
      </c>
      <c r="AB301">
        <v>90.099937438964844</v>
      </c>
      <c r="AC301">
        <v>25.720260620117188</v>
      </c>
      <c r="AD301" s="2">
        <f t="shared" si="17"/>
        <v>4.1200000000000001E-2</v>
      </c>
      <c r="AE301">
        <v>4.1200000000000001E-2</v>
      </c>
      <c r="AG301">
        <v>12.837315063476563</v>
      </c>
      <c r="AM301" s="2">
        <f t="shared" si="18"/>
        <v>7.76</v>
      </c>
      <c r="AN301" s="2">
        <f>IF(ISNUMBER(AM301),SUMIFS($AM$1:AM301,$A$1:A301,A301,$F$1:F301,F301,$D$1:D301,D301),"")</f>
        <v>14.576000000000001</v>
      </c>
      <c r="AO301">
        <f t="shared" si="19"/>
        <v>14</v>
      </c>
    </row>
    <row r="302" spans="1:41" x14ac:dyDescent="0.25">
      <c r="A302" s="4" t="s">
        <v>27</v>
      </c>
      <c r="B302" t="s">
        <v>44</v>
      </c>
      <c r="C302" s="3">
        <v>42324</v>
      </c>
      <c r="D302">
        <v>4</v>
      </c>
      <c r="E302">
        <v>0</v>
      </c>
      <c r="F302" s="2" t="s">
        <v>83</v>
      </c>
      <c r="G302" s="2" t="s">
        <v>43</v>
      </c>
      <c r="H302">
        <v>2.2000000000000002</v>
      </c>
      <c r="I302" s="2" t="s">
        <v>22</v>
      </c>
      <c r="J302" s="20" t="str">
        <f t="shared" si="16"/>
        <v/>
      </c>
      <c r="L302">
        <v>183.25</v>
      </c>
      <c r="M302">
        <v>183.25</v>
      </c>
      <c r="N302" s="2">
        <f>IF(ISNUMBER(M302),SUMIFS(M$1:$M302,A$1:$A302,A302,F$1:$F302,F302,D$1:$D302,D302),"")</f>
        <v>306.89</v>
      </c>
      <c r="X302">
        <v>17.84363842010498</v>
      </c>
      <c r="Y302">
        <v>15.849393844604492</v>
      </c>
      <c r="Z302">
        <v>79.514602661132812</v>
      </c>
      <c r="AA302">
        <v>23.931402206420898</v>
      </c>
      <c r="AB302">
        <v>89.650802612304688</v>
      </c>
      <c r="AC302">
        <v>26.858160018920898</v>
      </c>
      <c r="AD302" s="2">
        <f t="shared" si="17"/>
        <v>4.2999999999999997E-2</v>
      </c>
      <c r="AE302">
        <v>4.2999999999999997E-2</v>
      </c>
      <c r="AG302">
        <v>12.722336425781251</v>
      </c>
      <c r="AM302" s="2">
        <f t="shared" si="18"/>
        <v>7.88</v>
      </c>
      <c r="AN302" s="2">
        <f>IF(ISNUMBER(AM302),SUMIFS($AM$1:AM302,$A$1:A302,A302,$F$1:F302,F302,$D$1:D302,D302),"")</f>
        <v>13.542999999999999</v>
      </c>
      <c r="AO302">
        <f t="shared" si="19"/>
        <v>14</v>
      </c>
    </row>
    <row r="303" spans="1:41" x14ac:dyDescent="0.25">
      <c r="A303" s="4" t="s">
        <v>30</v>
      </c>
      <c r="B303" t="s">
        <v>44</v>
      </c>
      <c r="C303" s="3">
        <v>42324</v>
      </c>
      <c r="D303">
        <v>4</v>
      </c>
      <c r="E303">
        <v>50</v>
      </c>
      <c r="F303" s="2" t="s">
        <v>83</v>
      </c>
      <c r="G303" s="2" t="s">
        <v>43</v>
      </c>
      <c r="H303">
        <v>2.2000000000000002</v>
      </c>
      <c r="I303" s="2" t="s">
        <v>22</v>
      </c>
      <c r="J303" s="20" t="str">
        <f t="shared" si="16"/>
        <v/>
      </c>
      <c r="L303">
        <v>192.33</v>
      </c>
      <c r="M303">
        <v>192.33</v>
      </c>
      <c r="N303" s="2">
        <f>IF(ISNUMBER(M303),SUMIFS(M$1:$M303,A$1:$A303,A303,F$1:$F303,F303,D$1:$D303,D303),"")</f>
        <v>338.77</v>
      </c>
      <c r="X303">
        <v>17.586124420166016</v>
      </c>
      <c r="Y303">
        <v>15.100006103515625</v>
      </c>
      <c r="Z303">
        <v>79.320205688476563</v>
      </c>
      <c r="AA303">
        <v>23.747425079345703</v>
      </c>
      <c r="AB303">
        <v>88.837360382080078</v>
      </c>
      <c r="AC303">
        <v>26.655081748962402</v>
      </c>
      <c r="AD303" s="2">
        <f t="shared" si="17"/>
        <v>4.2599999999999999E-2</v>
      </c>
      <c r="AE303">
        <v>4.2599999999999999E-2</v>
      </c>
      <c r="AG303">
        <v>12.69123291015625</v>
      </c>
      <c r="AM303" s="2">
        <f t="shared" si="18"/>
        <v>8.1929999999999996</v>
      </c>
      <c r="AN303" s="2">
        <f>IF(ISNUMBER(AM303),SUMIFS($AM$1:AM303,$A$1:A303,A303,$F$1:F303,F303,$D$1:D303,D303),"")</f>
        <v>15.193</v>
      </c>
      <c r="AO303">
        <f t="shared" si="19"/>
        <v>14</v>
      </c>
    </row>
    <row r="304" spans="1:41" x14ac:dyDescent="0.25">
      <c r="A304" s="4" t="s">
        <v>28</v>
      </c>
      <c r="B304" t="s">
        <v>44</v>
      </c>
      <c r="C304" s="3">
        <v>42324</v>
      </c>
      <c r="D304">
        <v>4</v>
      </c>
      <c r="E304">
        <v>100</v>
      </c>
      <c r="F304" s="2" t="s">
        <v>83</v>
      </c>
      <c r="G304" s="2" t="s">
        <v>43</v>
      </c>
      <c r="H304">
        <v>2.2000000000000002</v>
      </c>
      <c r="I304" s="2" t="s">
        <v>22</v>
      </c>
      <c r="J304" s="20" t="str">
        <f t="shared" si="16"/>
        <v/>
      </c>
      <c r="L304">
        <v>222.14</v>
      </c>
      <c r="M304">
        <v>222.14</v>
      </c>
      <c r="N304" s="2">
        <f>IF(ISNUMBER(M304),SUMIFS(M$1:$M304,A$1:$A304,A304,F$1:$F304,F304,D$1:$D304,D304),"")</f>
        <v>367.33</v>
      </c>
      <c r="X304">
        <v>17.90528678894043</v>
      </c>
      <c r="Y304">
        <v>17.228758811950684</v>
      </c>
      <c r="Z304">
        <v>79.567497253417969</v>
      </c>
      <c r="AA304">
        <v>24.566543579101563</v>
      </c>
      <c r="AB304">
        <v>88.883434295654297</v>
      </c>
      <c r="AC304">
        <v>24.783444404602051</v>
      </c>
      <c r="AD304" s="2">
        <f t="shared" si="17"/>
        <v>3.9699999999999999E-2</v>
      </c>
      <c r="AE304">
        <v>3.9699999999999999E-2</v>
      </c>
      <c r="AG304">
        <v>12.730799560546876</v>
      </c>
      <c r="AM304" s="2">
        <f t="shared" si="18"/>
        <v>8.8190000000000008</v>
      </c>
      <c r="AN304" s="2">
        <f>IF(ISNUMBER(AM304),SUMIFS($AM$1:AM304,$A$1:A304,A304,$F$1:F304,F304,$D$1:D304,D304),"")</f>
        <v>15.440000000000001</v>
      </c>
      <c r="AO304">
        <f t="shared" si="19"/>
        <v>14</v>
      </c>
    </row>
    <row r="305" spans="1:41" x14ac:dyDescent="0.25">
      <c r="A305" s="4" t="s">
        <v>25</v>
      </c>
      <c r="B305" t="s">
        <v>44</v>
      </c>
      <c r="C305" s="3">
        <v>42324</v>
      </c>
      <c r="D305">
        <v>4</v>
      </c>
      <c r="E305">
        <v>200</v>
      </c>
      <c r="F305" s="2" t="s">
        <v>83</v>
      </c>
      <c r="G305" s="2" t="s">
        <v>43</v>
      </c>
      <c r="H305">
        <v>2.2000000000000002</v>
      </c>
      <c r="I305" s="2" t="s">
        <v>22</v>
      </c>
      <c r="J305" s="20" t="str">
        <f t="shared" si="16"/>
        <v/>
      </c>
      <c r="L305">
        <v>178.33</v>
      </c>
      <c r="M305">
        <v>178.33</v>
      </c>
      <c r="N305" s="2">
        <f>IF(ISNUMBER(M305),SUMIFS(M$1:$M305,A$1:$A305,A305,F$1:$F305,F305,D$1:$D305,D305),"")</f>
        <v>324.93</v>
      </c>
      <c r="X305">
        <v>18.512703895568848</v>
      </c>
      <c r="Y305">
        <v>17.563519477844238</v>
      </c>
      <c r="Z305">
        <v>80.080051422119141</v>
      </c>
      <c r="AA305">
        <v>25.02305793762207</v>
      </c>
      <c r="AB305">
        <v>90.455722808837891</v>
      </c>
      <c r="AC305">
        <v>25.178130149841309</v>
      </c>
      <c r="AD305" s="2">
        <f t="shared" si="17"/>
        <v>4.0300000000000002E-2</v>
      </c>
      <c r="AE305">
        <v>4.0300000000000002E-2</v>
      </c>
      <c r="AG305">
        <v>12.812808227539064</v>
      </c>
      <c r="AM305" s="2">
        <f t="shared" si="18"/>
        <v>7.1870000000000003</v>
      </c>
      <c r="AN305" s="2">
        <f>IF(ISNUMBER(AM305),SUMIFS($AM$1:AM305,$A$1:A305,A305,$F$1:F305,F305,$D$1:D305,D305),"")</f>
        <v>13.813000000000001</v>
      </c>
      <c r="AO305">
        <f t="shared" si="19"/>
        <v>14</v>
      </c>
    </row>
    <row r="306" spans="1:41" x14ac:dyDescent="0.25">
      <c r="A306" s="4" t="s">
        <v>29</v>
      </c>
      <c r="B306" t="s">
        <v>44</v>
      </c>
      <c r="C306" s="3">
        <v>42324</v>
      </c>
      <c r="D306">
        <v>4</v>
      </c>
      <c r="E306">
        <v>350</v>
      </c>
      <c r="F306" s="2" t="s">
        <v>83</v>
      </c>
      <c r="G306" s="2" t="s">
        <v>43</v>
      </c>
      <c r="H306">
        <v>2.2000000000000002</v>
      </c>
      <c r="I306" s="2" t="s">
        <v>22</v>
      </c>
      <c r="J306" s="20" t="str">
        <f t="shared" si="16"/>
        <v/>
      </c>
      <c r="L306">
        <v>194.73</v>
      </c>
      <c r="M306">
        <v>194.73</v>
      </c>
      <c r="N306" s="2">
        <f>IF(ISNUMBER(M306),SUMIFS(M$1:$M306,A$1:$A306,A306,F$1:$F306,F306,D$1:$D306,D306),"")</f>
        <v>287.13</v>
      </c>
      <c r="X306">
        <v>18.308894157409668</v>
      </c>
      <c r="Y306">
        <v>17.50206470489502</v>
      </c>
      <c r="Z306">
        <v>79.100704193115234</v>
      </c>
      <c r="AA306">
        <v>23.910484313964844</v>
      </c>
      <c r="AB306">
        <v>89.138553619384766</v>
      </c>
      <c r="AC306">
        <v>25.278660774230957</v>
      </c>
      <c r="AD306" s="2">
        <f t="shared" si="17"/>
        <v>4.0399999999999998E-2</v>
      </c>
      <c r="AE306">
        <v>4.0399999999999998E-2</v>
      </c>
      <c r="AG306">
        <v>12.656112670898438</v>
      </c>
      <c r="AM306" s="2">
        <f t="shared" si="18"/>
        <v>7.867</v>
      </c>
      <c r="AN306" s="2">
        <f>IF(ISNUMBER(AM306),SUMIFS($AM$1:AM306,$A$1:A306,A306,$F$1:F306,F306,$D$1:D306,D306),"")</f>
        <v>11.988</v>
      </c>
      <c r="AO306">
        <f t="shared" si="19"/>
        <v>14</v>
      </c>
    </row>
    <row r="307" spans="1:41" x14ac:dyDescent="0.25">
      <c r="A307" s="4" t="s">
        <v>26</v>
      </c>
      <c r="B307" t="s">
        <v>44</v>
      </c>
      <c r="C307" s="3">
        <v>42324</v>
      </c>
      <c r="D307">
        <v>4</v>
      </c>
      <c r="E307">
        <v>500</v>
      </c>
      <c r="F307" s="2" t="s">
        <v>83</v>
      </c>
      <c r="G307" s="2" t="s">
        <v>43</v>
      </c>
      <c r="H307">
        <v>2.2000000000000002</v>
      </c>
      <c r="I307" s="2" t="s">
        <v>22</v>
      </c>
      <c r="J307" s="20" t="str">
        <f t="shared" si="16"/>
        <v/>
      </c>
      <c r="L307">
        <v>231.32</v>
      </c>
      <c r="M307">
        <v>231.32</v>
      </c>
      <c r="N307" s="2">
        <f>IF(ISNUMBER(M307),SUMIFS(M$1:$M307,A$1:$A307,A307,F$1:$F307,F307,D$1:$D307,D307),"")</f>
        <v>423.03</v>
      </c>
      <c r="X307">
        <v>18.172260284423828</v>
      </c>
      <c r="Y307">
        <v>20.02434253692627</v>
      </c>
      <c r="Z307">
        <v>80.497600555419922</v>
      </c>
      <c r="AA307">
        <v>24.119440078735352</v>
      </c>
      <c r="AB307">
        <v>90.328590393066406</v>
      </c>
      <c r="AC307">
        <v>24.234700202941895</v>
      </c>
      <c r="AD307" s="2">
        <f t="shared" si="17"/>
        <v>3.8800000000000001E-2</v>
      </c>
      <c r="AE307">
        <v>3.8800000000000001E-2</v>
      </c>
      <c r="AG307">
        <v>12.879616088867188</v>
      </c>
      <c r="AM307" s="2">
        <f t="shared" si="18"/>
        <v>8.9749999999999996</v>
      </c>
      <c r="AN307" s="2">
        <f>IF(ISNUMBER(AM307),SUMIFS($AM$1:AM307,$A$1:A307,A307,$F$1:F307,F307,$D$1:D307,D307),"")</f>
        <v>17.602</v>
      </c>
      <c r="AO307">
        <f t="shared" si="19"/>
        <v>14</v>
      </c>
    </row>
    <row r="308" spans="1:41" x14ac:dyDescent="0.25">
      <c r="A308" s="4" t="s">
        <v>27</v>
      </c>
      <c r="B308" t="s">
        <v>44</v>
      </c>
      <c r="C308" s="3">
        <v>42354</v>
      </c>
      <c r="D308">
        <v>1</v>
      </c>
      <c r="E308">
        <v>0</v>
      </c>
      <c r="F308" s="2" t="s">
        <v>83</v>
      </c>
      <c r="G308" s="2" t="s">
        <v>23</v>
      </c>
      <c r="H308">
        <v>2.2999999999999998</v>
      </c>
      <c r="I308" s="2" t="s">
        <v>22</v>
      </c>
      <c r="J308" s="20" t="str">
        <f t="shared" si="16"/>
        <v/>
      </c>
      <c r="L308">
        <v>218.6</v>
      </c>
      <c r="M308">
        <v>218.6</v>
      </c>
      <c r="N308" s="2">
        <f>IF(ISNUMBER(M308),SUMIFS(M$1:$M308,A$1:$A308,A308,F$1:$F308,F308,D$1:$D308,D308),"")</f>
        <v>516.41999999999996</v>
      </c>
      <c r="X308">
        <v>22.819059371948242</v>
      </c>
      <c r="Y308">
        <v>14.392712116241455</v>
      </c>
      <c r="Z308">
        <v>71.961803436279297</v>
      </c>
      <c r="AA308">
        <v>22.845476150512695</v>
      </c>
      <c r="AB308">
        <v>89.550350189208984</v>
      </c>
      <c r="AC308">
        <v>19.337079048156738</v>
      </c>
      <c r="AD308" s="2">
        <f t="shared" si="17"/>
        <v>3.09E-2</v>
      </c>
      <c r="AE308">
        <v>3.09E-2</v>
      </c>
      <c r="AG308">
        <v>11.513888549804689</v>
      </c>
      <c r="AM308" s="2">
        <f t="shared" si="18"/>
        <v>6.7549999999999999</v>
      </c>
      <c r="AN308" s="2">
        <f>IF(ISNUMBER(AM308),SUMIFS($AM$1:AM308,$A$1:A308,A308,$F$1:F308,F308,$D$1:D308,D308),"")</f>
        <v>18.815000000000001</v>
      </c>
      <c r="AO308">
        <f t="shared" si="19"/>
        <v>14</v>
      </c>
    </row>
    <row r="309" spans="1:41" x14ac:dyDescent="0.25">
      <c r="A309" s="4" t="s">
        <v>30</v>
      </c>
      <c r="B309" t="s">
        <v>44</v>
      </c>
      <c r="C309" s="3">
        <v>42354</v>
      </c>
      <c r="D309">
        <v>1</v>
      </c>
      <c r="E309">
        <v>50</v>
      </c>
      <c r="F309" s="2" t="s">
        <v>83</v>
      </c>
      <c r="G309" s="2" t="s">
        <v>23</v>
      </c>
      <c r="H309">
        <v>2.2999999999999998</v>
      </c>
      <c r="I309" s="2" t="s">
        <v>22</v>
      </c>
      <c r="J309" s="20" t="str">
        <f t="shared" si="16"/>
        <v/>
      </c>
      <c r="L309">
        <v>167.02</v>
      </c>
      <c r="M309">
        <v>167.02</v>
      </c>
      <c r="N309" s="2">
        <f>IF(ISNUMBER(M309),SUMIFS(M$1:$M309,A$1:$A309,A309,F$1:$F309,F309,D$1:$D309,D309),"")</f>
        <v>475.53</v>
      </c>
      <c r="X309">
        <v>21.638587951660156</v>
      </c>
      <c r="Y309">
        <v>15.485448360443115</v>
      </c>
      <c r="Z309">
        <v>73.550193786621094</v>
      </c>
      <c r="AA309">
        <v>21.408840179443359</v>
      </c>
      <c r="AB309">
        <v>89.3258056640625</v>
      </c>
      <c r="AC309">
        <v>20.680543899536133</v>
      </c>
      <c r="AD309" s="2">
        <f t="shared" si="17"/>
        <v>3.3099999999999997E-2</v>
      </c>
      <c r="AE309">
        <v>3.3099999999999997E-2</v>
      </c>
      <c r="AG309">
        <v>11.768031005859376</v>
      </c>
      <c r="AM309" s="2">
        <f t="shared" si="18"/>
        <v>5.5279999999999996</v>
      </c>
      <c r="AN309" s="2">
        <f>IF(ISNUMBER(AM309),SUMIFS($AM$1:AM309,$A$1:A309,A309,$F$1:F309,F309,$D$1:D309,D309),"")</f>
        <v>18.320999999999998</v>
      </c>
      <c r="AO309">
        <f t="shared" si="19"/>
        <v>14</v>
      </c>
    </row>
    <row r="310" spans="1:41" x14ac:dyDescent="0.25">
      <c r="A310" s="4" t="s">
        <v>28</v>
      </c>
      <c r="B310" t="s">
        <v>44</v>
      </c>
      <c r="C310" s="3">
        <v>42354</v>
      </c>
      <c r="D310">
        <v>1</v>
      </c>
      <c r="E310">
        <v>100</v>
      </c>
      <c r="F310" s="2" t="s">
        <v>83</v>
      </c>
      <c r="G310" s="2" t="s">
        <v>23</v>
      </c>
      <c r="H310">
        <v>2.2999999999999998</v>
      </c>
      <c r="I310" s="2" t="s">
        <v>22</v>
      </c>
      <c r="J310" s="20" t="str">
        <f t="shared" si="16"/>
        <v/>
      </c>
      <c r="L310">
        <v>209.53</v>
      </c>
      <c r="M310">
        <v>209.53</v>
      </c>
      <c r="N310" s="2">
        <f>IF(ISNUMBER(M310),SUMIFS(M$1:$M310,A$1:$A310,A310,F$1:$F310,F310,D$1:$D310,D310),"")</f>
        <v>467.82000000000005</v>
      </c>
      <c r="X310">
        <v>20.735569000244141</v>
      </c>
      <c r="Y310">
        <v>14.147953033447266</v>
      </c>
      <c r="Z310">
        <v>75.576988220214844</v>
      </c>
      <c r="AA310">
        <v>22.488855361938477</v>
      </c>
      <c r="AB310">
        <v>89.559017181396484</v>
      </c>
      <c r="AC310">
        <v>22.938094139099121</v>
      </c>
      <c r="AD310" s="2">
        <f t="shared" si="17"/>
        <v>3.6700000000000003E-2</v>
      </c>
      <c r="AE310">
        <v>3.6700000000000003E-2</v>
      </c>
      <c r="AG310">
        <v>12.092318115234375</v>
      </c>
      <c r="AM310" s="2">
        <f t="shared" si="18"/>
        <v>7.69</v>
      </c>
      <c r="AN310" s="2">
        <f>IF(ISNUMBER(AM310),SUMIFS($AM$1:AM310,$A$1:A310,A310,$F$1:F310,F310,$D$1:D310,D310),"")</f>
        <v>18.378</v>
      </c>
      <c r="AO310">
        <f t="shared" si="19"/>
        <v>14</v>
      </c>
    </row>
    <row r="311" spans="1:41" x14ac:dyDescent="0.25">
      <c r="A311" s="4" t="s">
        <v>25</v>
      </c>
      <c r="B311" t="s">
        <v>44</v>
      </c>
      <c r="C311" s="3">
        <v>42354</v>
      </c>
      <c r="D311">
        <v>1</v>
      </c>
      <c r="E311">
        <v>200</v>
      </c>
      <c r="F311" s="2" t="s">
        <v>83</v>
      </c>
      <c r="G311" s="2" t="s">
        <v>23</v>
      </c>
      <c r="H311">
        <v>2.2999999999999998</v>
      </c>
      <c r="I311" s="2" t="s">
        <v>22</v>
      </c>
      <c r="J311" s="20" t="str">
        <f t="shared" si="16"/>
        <v/>
      </c>
      <c r="L311">
        <v>146.37</v>
      </c>
      <c r="M311">
        <v>146.37</v>
      </c>
      <c r="N311" s="2">
        <f>IF(ISNUMBER(M311),SUMIFS(M$1:$M311,A$1:$A311,A311,F$1:$F311,F311,D$1:$D311,D311),"")</f>
        <v>479.62</v>
      </c>
      <c r="X311">
        <v>21.596381187438965</v>
      </c>
      <c r="Y311">
        <v>11.86282205581665</v>
      </c>
      <c r="Z311">
        <v>72.952484130859375</v>
      </c>
      <c r="AA311">
        <v>21.308207511901855</v>
      </c>
      <c r="AB311">
        <v>88.971469879150391</v>
      </c>
      <c r="AC311">
        <v>20.825155258178711</v>
      </c>
      <c r="AD311" s="2">
        <f t="shared" si="17"/>
        <v>3.3300000000000003E-2</v>
      </c>
      <c r="AE311">
        <v>3.3300000000000003E-2</v>
      </c>
      <c r="AG311">
        <v>11.6723974609375</v>
      </c>
      <c r="AM311" s="2">
        <f t="shared" si="18"/>
        <v>4.8739999999999997</v>
      </c>
      <c r="AN311" s="2">
        <f>IF(ISNUMBER(AM311),SUMIFS($AM$1:AM311,$A$1:A311,A311,$F$1:F311,F311,$D$1:D311,D311),"")</f>
        <v>19.521999999999998</v>
      </c>
      <c r="AO311">
        <f t="shared" si="19"/>
        <v>14</v>
      </c>
    </row>
    <row r="312" spans="1:41" x14ac:dyDescent="0.25">
      <c r="A312" s="4" t="s">
        <v>29</v>
      </c>
      <c r="B312" t="s">
        <v>44</v>
      </c>
      <c r="C312" s="3">
        <v>42354</v>
      </c>
      <c r="D312">
        <v>1</v>
      </c>
      <c r="E312">
        <v>350</v>
      </c>
      <c r="F312" s="2" t="s">
        <v>83</v>
      </c>
      <c r="G312" s="2" t="s">
        <v>23</v>
      </c>
      <c r="H312">
        <v>2.2999999999999998</v>
      </c>
      <c r="I312" s="2" t="s">
        <v>22</v>
      </c>
      <c r="J312" s="20" t="str">
        <f t="shared" si="16"/>
        <v/>
      </c>
      <c r="L312">
        <v>292.07</v>
      </c>
      <c r="M312">
        <v>292.07</v>
      </c>
      <c r="N312" s="2">
        <f>IF(ISNUMBER(M312),SUMIFS(M$1:$M312,A$1:$A312,A312,F$1:$F312,F312,D$1:$D312,D312),"")</f>
        <v>612.04999999999995</v>
      </c>
      <c r="X312">
        <v>23.920473098754883</v>
      </c>
      <c r="Y312">
        <v>13.685394287109375</v>
      </c>
      <c r="Z312">
        <v>70.148094177246094</v>
      </c>
      <c r="AA312">
        <v>23.47160816192627</v>
      </c>
      <c r="AB312">
        <v>89.569503784179688</v>
      </c>
      <c r="AC312">
        <v>18.750997543334961</v>
      </c>
      <c r="AD312" s="2">
        <f t="shared" si="17"/>
        <v>0.03</v>
      </c>
      <c r="AE312">
        <v>0.03</v>
      </c>
      <c r="AG312">
        <v>11.223695068359374</v>
      </c>
      <c r="AM312" s="2">
        <f t="shared" si="18"/>
        <v>8.7620000000000005</v>
      </c>
      <c r="AN312" s="2">
        <f>IF(ISNUMBER(AM312),SUMIFS($AM$1:AM312,$A$1:A312,A312,$F$1:F312,F312,$D$1:D312,D312),"")</f>
        <v>22.856000000000002</v>
      </c>
      <c r="AO312">
        <f t="shared" si="19"/>
        <v>14</v>
      </c>
    </row>
    <row r="313" spans="1:41" x14ac:dyDescent="0.25">
      <c r="A313" s="4" t="s">
        <v>26</v>
      </c>
      <c r="B313" t="s">
        <v>44</v>
      </c>
      <c r="C313" s="3">
        <v>42354</v>
      </c>
      <c r="D313">
        <v>1</v>
      </c>
      <c r="E313">
        <v>500</v>
      </c>
      <c r="F313" s="2" t="s">
        <v>83</v>
      </c>
      <c r="G313" s="2" t="s">
        <v>23</v>
      </c>
      <c r="H313">
        <v>2.2999999999999998</v>
      </c>
      <c r="I313" s="2" t="s">
        <v>22</v>
      </c>
      <c r="J313" s="20" t="str">
        <f t="shared" si="16"/>
        <v/>
      </c>
      <c r="L313">
        <v>193.55</v>
      </c>
      <c r="M313">
        <v>193.55</v>
      </c>
      <c r="N313" s="2">
        <f>IF(ISNUMBER(M313),SUMIFS(M$1:$M313,A$1:$A313,A313,F$1:$F313,F313,D$1:$D313,D313),"")</f>
        <v>578.81999999999994</v>
      </c>
      <c r="X313">
        <v>21.136458396911621</v>
      </c>
      <c r="Y313">
        <v>13.558243274688721</v>
      </c>
      <c r="Z313">
        <v>74.775703430175781</v>
      </c>
      <c r="AA313">
        <v>22.211511611938477</v>
      </c>
      <c r="AB313">
        <v>88.684722900390625</v>
      </c>
      <c r="AC313">
        <v>24.128206253051758</v>
      </c>
      <c r="AD313" s="2">
        <f t="shared" si="17"/>
        <v>3.8600000000000002E-2</v>
      </c>
      <c r="AE313">
        <v>3.8600000000000002E-2</v>
      </c>
      <c r="AG313">
        <v>11.964112548828126</v>
      </c>
      <c r="AM313" s="2">
        <f t="shared" si="18"/>
        <v>7.4710000000000001</v>
      </c>
      <c r="AN313" s="2">
        <f>IF(ISNUMBER(AM313),SUMIFS($AM$1:AM313,$A$1:A313,A313,$F$1:F313,F313,$D$1:D313,D313),"")</f>
        <v>23.414000000000001</v>
      </c>
      <c r="AO313">
        <f t="shared" si="19"/>
        <v>14</v>
      </c>
    </row>
    <row r="314" spans="1:41" x14ac:dyDescent="0.25">
      <c r="A314" s="4" t="s">
        <v>27</v>
      </c>
      <c r="B314" t="s">
        <v>44</v>
      </c>
      <c r="C314" s="3">
        <v>42354</v>
      </c>
      <c r="D314">
        <v>2</v>
      </c>
      <c r="E314">
        <v>0</v>
      </c>
      <c r="F314" s="2" t="s">
        <v>83</v>
      </c>
      <c r="G314" s="2" t="s">
        <v>23</v>
      </c>
      <c r="H314">
        <v>2.2999999999999998</v>
      </c>
      <c r="I314" s="2" t="s">
        <v>22</v>
      </c>
      <c r="J314" s="20" t="str">
        <f t="shared" si="16"/>
        <v/>
      </c>
      <c r="L314">
        <v>164.12</v>
      </c>
      <c r="M314">
        <v>164.12</v>
      </c>
      <c r="N314" s="2">
        <f>IF(ISNUMBER(M314),SUMIFS(M$1:$M314,A$1:$A314,A314,F$1:$F314,F314,D$1:$D314,D314),"")</f>
        <v>515.88</v>
      </c>
      <c r="X314">
        <v>19.497843742370605</v>
      </c>
      <c r="Y314">
        <v>15.476905345916748</v>
      </c>
      <c r="Z314">
        <v>78.312271118164063</v>
      </c>
      <c r="AA314">
        <v>22.445104598999023</v>
      </c>
      <c r="AB314">
        <v>89.368782043457031</v>
      </c>
      <c r="AC314">
        <v>23.962544441223145</v>
      </c>
      <c r="AD314" s="2">
        <f t="shared" si="17"/>
        <v>3.8300000000000001E-2</v>
      </c>
      <c r="AE314">
        <v>3.8300000000000001E-2</v>
      </c>
      <c r="AG314">
        <v>12.529963378906251</v>
      </c>
      <c r="AM314" s="2">
        <f t="shared" si="18"/>
        <v>6.2859999999999996</v>
      </c>
      <c r="AN314" s="2">
        <f>IF(ISNUMBER(AM314),SUMIFS($AM$1:AM314,$A$1:A314,A314,$F$1:F314,F314,$D$1:D314,D314),"")</f>
        <v>22.097999999999999</v>
      </c>
      <c r="AO314">
        <f t="shared" si="19"/>
        <v>14</v>
      </c>
    </row>
    <row r="315" spans="1:41" x14ac:dyDescent="0.25">
      <c r="A315" s="4" t="s">
        <v>30</v>
      </c>
      <c r="B315" t="s">
        <v>44</v>
      </c>
      <c r="C315" s="3">
        <v>42354</v>
      </c>
      <c r="D315">
        <v>2</v>
      </c>
      <c r="E315">
        <v>50</v>
      </c>
      <c r="F315" s="2" t="s">
        <v>83</v>
      </c>
      <c r="G315" s="2" t="s">
        <v>23</v>
      </c>
      <c r="H315">
        <v>2.2999999999999998</v>
      </c>
      <c r="I315" s="2" t="s">
        <v>22</v>
      </c>
      <c r="J315" s="20" t="str">
        <f t="shared" si="16"/>
        <v/>
      </c>
      <c r="L315">
        <v>174.24</v>
      </c>
      <c r="M315">
        <v>174.24</v>
      </c>
      <c r="N315" s="2">
        <f>IF(ISNUMBER(M315),SUMIFS(M$1:$M315,A$1:$A315,A315,F$1:$F315,F315,D$1:$D315,D315),"")</f>
        <v>558.73</v>
      </c>
      <c r="X315">
        <v>20.041007041931152</v>
      </c>
      <c r="Y315">
        <v>15.093424797058105</v>
      </c>
      <c r="Z315">
        <v>78.009689331054688</v>
      </c>
      <c r="AA315">
        <v>22.728803634643555</v>
      </c>
      <c r="AB315">
        <v>89.745697021484375</v>
      </c>
      <c r="AC315">
        <v>24.120059013366699</v>
      </c>
      <c r="AD315" s="2">
        <f t="shared" si="17"/>
        <v>3.8600000000000002E-2</v>
      </c>
      <c r="AE315">
        <v>3.8600000000000002E-2</v>
      </c>
      <c r="AG315">
        <v>12.48155029296875</v>
      </c>
      <c r="AM315" s="2">
        <f t="shared" si="18"/>
        <v>6.726</v>
      </c>
      <c r="AN315" s="2">
        <f>IF(ISNUMBER(AM315),SUMIFS($AM$1:AM315,$A$1:A315,A315,$F$1:F315,F315,$D$1:D315,D315),"")</f>
        <v>23.620999999999999</v>
      </c>
      <c r="AO315">
        <f t="shared" si="19"/>
        <v>14</v>
      </c>
    </row>
    <row r="316" spans="1:41" x14ac:dyDescent="0.25">
      <c r="A316" s="4" t="s">
        <v>28</v>
      </c>
      <c r="B316" t="s">
        <v>44</v>
      </c>
      <c r="C316" s="3">
        <v>42354</v>
      </c>
      <c r="D316">
        <v>2</v>
      </c>
      <c r="E316">
        <v>100</v>
      </c>
      <c r="F316" s="2" t="s">
        <v>83</v>
      </c>
      <c r="G316" s="2" t="s">
        <v>23</v>
      </c>
      <c r="H316">
        <v>2.2999999999999998</v>
      </c>
      <c r="I316" s="2" t="s">
        <v>22</v>
      </c>
      <c r="J316" s="20" t="str">
        <f t="shared" si="16"/>
        <v/>
      </c>
      <c r="L316">
        <v>172.57</v>
      </c>
      <c r="M316">
        <v>172.57</v>
      </c>
      <c r="N316" s="2">
        <f>IF(ISNUMBER(M316),SUMIFS(M$1:$M316,A$1:$A316,A316,F$1:$F316,F316,D$1:$D316,D316),"")</f>
        <v>627.51</v>
      </c>
      <c r="X316">
        <v>20.206992149353027</v>
      </c>
      <c r="Y316">
        <v>13.925207614898682</v>
      </c>
      <c r="Z316">
        <v>74.513969421386719</v>
      </c>
      <c r="AA316">
        <v>24.612300872802734</v>
      </c>
      <c r="AB316">
        <v>88.051486968994141</v>
      </c>
      <c r="AC316">
        <v>22.883188247680664</v>
      </c>
      <c r="AD316" s="2">
        <f t="shared" si="17"/>
        <v>3.6600000000000001E-2</v>
      </c>
      <c r="AE316">
        <v>3.6600000000000001E-2</v>
      </c>
      <c r="AG316">
        <v>11.922235107421875</v>
      </c>
      <c r="AM316" s="2">
        <f t="shared" si="18"/>
        <v>6.3159999999999998</v>
      </c>
      <c r="AN316" s="2">
        <f>IF(ISNUMBER(AM316),SUMIFS($AM$1:AM316,$A$1:A316,A316,$F$1:F316,F316,$D$1:D316,D316),"")</f>
        <v>24.934000000000001</v>
      </c>
      <c r="AO316">
        <f t="shared" si="19"/>
        <v>14</v>
      </c>
    </row>
    <row r="317" spans="1:41" x14ac:dyDescent="0.25">
      <c r="A317" s="4" t="s">
        <v>25</v>
      </c>
      <c r="B317" t="s">
        <v>44</v>
      </c>
      <c r="C317" s="3">
        <v>42354</v>
      </c>
      <c r="D317">
        <v>2</v>
      </c>
      <c r="E317">
        <v>200</v>
      </c>
      <c r="F317" s="2" t="s">
        <v>83</v>
      </c>
      <c r="G317" s="2" t="s">
        <v>23</v>
      </c>
      <c r="H317">
        <v>2.2999999999999998</v>
      </c>
      <c r="I317" s="2" t="s">
        <v>22</v>
      </c>
      <c r="J317" s="20" t="str">
        <f t="shared" si="16"/>
        <v/>
      </c>
      <c r="L317">
        <v>178.05</v>
      </c>
      <c r="M317">
        <v>178.05</v>
      </c>
      <c r="N317" s="2">
        <f>IF(ISNUMBER(M317),SUMIFS(M$1:$M317,A$1:$A317,A317,F$1:$F317,F317,D$1:$D317,D317),"")</f>
        <v>512.94000000000005</v>
      </c>
      <c r="X317">
        <v>19.935284614562988</v>
      </c>
      <c r="Y317">
        <v>15.020901203155518</v>
      </c>
      <c r="Z317">
        <v>77.352649688720703</v>
      </c>
      <c r="AA317">
        <v>22.22998046875</v>
      </c>
      <c r="AB317">
        <v>89.612331390380859</v>
      </c>
      <c r="AC317">
        <v>23.887337684631348</v>
      </c>
      <c r="AD317" s="2">
        <f t="shared" si="17"/>
        <v>3.8199999999999998E-2</v>
      </c>
      <c r="AE317">
        <v>3.8199999999999998E-2</v>
      </c>
      <c r="AG317">
        <v>12.376423950195313</v>
      </c>
      <c r="AM317" s="2">
        <f t="shared" si="18"/>
        <v>6.8019999999999996</v>
      </c>
      <c r="AN317" s="2">
        <f>IF(ISNUMBER(AM317),SUMIFS($AM$1:AM317,$A$1:A317,A317,$F$1:F317,F317,$D$1:D317,D317),"")</f>
        <v>20.945</v>
      </c>
      <c r="AO317">
        <f t="shared" si="19"/>
        <v>14</v>
      </c>
    </row>
    <row r="318" spans="1:41" x14ac:dyDescent="0.25">
      <c r="A318" s="4" t="s">
        <v>29</v>
      </c>
      <c r="B318" t="s">
        <v>44</v>
      </c>
      <c r="C318" s="3">
        <v>42354</v>
      </c>
      <c r="D318">
        <v>2</v>
      </c>
      <c r="E318">
        <v>350</v>
      </c>
      <c r="F318" s="2" t="s">
        <v>83</v>
      </c>
      <c r="G318" s="2" t="s">
        <v>23</v>
      </c>
      <c r="H318">
        <v>2.2999999999999998</v>
      </c>
      <c r="I318" s="2" t="s">
        <v>22</v>
      </c>
      <c r="J318" s="20" t="str">
        <f t="shared" si="16"/>
        <v/>
      </c>
      <c r="L318">
        <v>144.47999999999999</v>
      </c>
      <c r="M318">
        <v>144.47999999999999</v>
      </c>
      <c r="N318" s="2">
        <f>IF(ISNUMBER(M318),SUMIFS(M$1:$M318,A$1:$A318,A318,F$1:$F318,F318,D$1:$D318,D318),"")</f>
        <v>475.67000000000007</v>
      </c>
      <c r="X318">
        <v>18.389016151428223</v>
      </c>
      <c r="Y318">
        <v>15.284902095794678</v>
      </c>
      <c r="Z318">
        <v>79.437068939208984</v>
      </c>
      <c r="AA318">
        <v>21.240647315979004</v>
      </c>
      <c r="AB318">
        <v>89.672035217285156</v>
      </c>
      <c r="AC318">
        <v>25.147071838378906</v>
      </c>
      <c r="AD318" s="2">
        <f t="shared" si="17"/>
        <v>4.02E-2</v>
      </c>
      <c r="AE318">
        <v>4.02E-2</v>
      </c>
      <c r="AG318">
        <v>12.709931030273438</v>
      </c>
      <c r="AM318" s="2">
        <f t="shared" si="18"/>
        <v>5.8079999999999998</v>
      </c>
      <c r="AN318" s="2">
        <f>IF(ISNUMBER(AM318),SUMIFS($AM$1:AM318,$A$1:A318,A318,$F$1:F318,F318,$D$1:D318,D318),"")</f>
        <v>20.56</v>
      </c>
      <c r="AO318">
        <f t="shared" si="19"/>
        <v>14</v>
      </c>
    </row>
    <row r="319" spans="1:41" x14ac:dyDescent="0.25">
      <c r="A319" s="4" t="s">
        <v>26</v>
      </c>
      <c r="B319" t="s">
        <v>44</v>
      </c>
      <c r="C319" s="3">
        <v>42354</v>
      </c>
      <c r="D319">
        <v>2</v>
      </c>
      <c r="E319">
        <v>500</v>
      </c>
      <c r="F319" s="2" t="s">
        <v>83</v>
      </c>
      <c r="G319" s="2" t="s">
        <v>23</v>
      </c>
      <c r="H319">
        <v>2.2999999999999998</v>
      </c>
      <c r="I319" s="2" t="s">
        <v>22</v>
      </c>
      <c r="J319" s="20" t="str">
        <f t="shared" si="16"/>
        <v/>
      </c>
      <c r="L319">
        <v>161.38</v>
      </c>
      <c r="M319">
        <v>161.38</v>
      </c>
      <c r="N319" s="2">
        <f>IF(ISNUMBER(M319),SUMIFS(M$1:$M319,A$1:$A319,A319,F$1:$F319,F319,D$1:$D319,D319),"")</f>
        <v>570.24</v>
      </c>
      <c r="X319">
        <v>19.120837211608887</v>
      </c>
      <c r="Y319">
        <v>15.166196346282959</v>
      </c>
      <c r="Z319">
        <v>79.167911529541016</v>
      </c>
      <c r="AA319">
        <v>21.523123741149902</v>
      </c>
      <c r="AB319">
        <v>89.880470275878906</v>
      </c>
      <c r="AC319">
        <v>24.99619197845459</v>
      </c>
      <c r="AD319" s="2">
        <f t="shared" si="17"/>
        <v>0.04</v>
      </c>
      <c r="AE319">
        <v>0.04</v>
      </c>
      <c r="AG319">
        <v>12.666865844726562</v>
      </c>
      <c r="AM319" s="2">
        <f t="shared" si="18"/>
        <v>6.4550000000000001</v>
      </c>
      <c r="AN319" s="2">
        <f>IF(ISNUMBER(AM319),SUMIFS($AM$1:AM319,$A$1:A319,A319,$F$1:F319,F319,$D$1:D319,D319),"")</f>
        <v>24.491999999999997</v>
      </c>
      <c r="AO319">
        <f t="shared" si="19"/>
        <v>14</v>
      </c>
    </row>
    <row r="320" spans="1:41" x14ac:dyDescent="0.25">
      <c r="A320" s="4" t="s">
        <v>27</v>
      </c>
      <c r="B320" t="s">
        <v>44</v>
      </c>
      <c r="C320" s="3">
        <v>42354</v>
      </c>
      <c r="D320">
        <v>3</v>
      </c>
      <c r="E320">
        <v>0</v>
      </c>
      <c r="F320" s="2" t="s">
        <v>83</v>
      </c>
      <c r="G320" s="2" t="s">
        <v>23</v>
      </c>
      <c r="H320">
        <v>2.2999999999999998</v>
      </c>
      <c r="I320" s="2" t="s">
        <v>22</v>
      </c>
      <c r="J320" s="20" t="str">
        <f t="shared" si="16"/>
        <v/>
      </c>
      <c r="L320">
        <v>167.69</v>
      </c>
      <c r="M320">
        <v>167.69</v>
      </c>
      <c r="N320" s="2">
        <f>IF(ISNUMBER(M320),SUMIFS(M$1:$M320,A$1:$A320,A320,F$1:$F320,F320,D$1:$D320,D320),"")</f>
        <v>477.39000000000004</v>
      </c>
      <c r="X320">
        <v>19.577916145324707</v>
      </c>
      <c r="Y320">
        <v>14.205824375152588</v>
      </c>
      <c r="Z320">
        <v>77.736103057861328</v>
      </c>
      <c r="AA320">
        <v>23.693548202514648</v>
      </c>
      <c r="AB320">
        <v>89.547698974609375</v>
      </c>
      <c r="AC320">
        <v>24.46916675567627</v>
      </c>
      <c r="AD320" s="2">
        <f t="shared" si="17"/>
        <v>3.9199999999999999E-2</v>
      </c>
      <c r="AE320">
        <v>3.9199999999999999E-2</v>
      </c>
      <c r="AG320">
        <v>12.437776489257812</v>
      </c>
      <c r="AM320" s="2">
        <f t="shared" si="18"/>
        <v>6.5730000000000004</v>
      </c>
      <c r="AN320" s="2">
        <f>IF(ISNUMBER(AM320),SUMIFS($AM$1:AM320,$A$1:A320,A320,$F$1:F320,F320,$D$1:D320,D320),"")</f>
        <v>20.117000000000001</v>
      </c>
      <c r="AO320">
        <f t="shared" si="19"/>
        <v>14</v>
      </c>
    </row>
    <row r="321" spans="1:41" x14ac:dyDescent="0.25">
      <c r="A321" s="4" t="s">
        <v>30</v>
      </c>
      <c r="B321" t="s">
        <v>44</v>
      </c>
      <c r="C321" s="3">
        <v>42354</v>
      </c>
      <c r="D321">
        <v>3</v>
      </c>
      <c r="E321">
        <v>50</v>
      </c>
      <c r="F321" s="2" t="s">
        <v>83</v>
      </c>
      <c r="G321" s="2" t="s">
        <v>23</v>
      </c>
      <c r="H321">
        <v>2.2999999999999998</v>
      </c>
      <c r="I321" s="2" t="s">
        <v>22</v>
      </c>
      <c r="J321" s="20" t="str">
        <f t="shared" si="16"/>
        <v/>
      </c>
      <c r="L321">
        <v>176.56</v>
      </c>
      <c r="M321">
        <v>176.56</v>
      </c>
      <c r="N321" s="2">
        <f>IF(ISNUMBER(M321),SUMIFS(M$1:$M321,A$1:$A321,A321,F$1:$F321,F321,D$1:$D321,D321),"")</f>
        <v>578.25</v>
      </c>
      <c r="X321">
        <v>19.72791862487793</v>
      </c>
      <c r="Y321">
        <v>14.605995655059814</v>
      </c>
      <c r="Z321">
        <v>75.585502624511719</v>
      </c>
      <c r="AA321">
        <v>24.169301986694336</v>
      </c>
      <c r="AB321">
        <v>88.317592620849609</v>
      </c>
      <c r="AC321">
        <v>23.35558032989502</v>
      </c>
      <c r="AD321" s="2">
        <f t="shared" si="17"/>
        <v>3.7400000000000003E-2</v>
      </c>
      <c r="AE321">
        <v>3.7400000000000003E-2</v>
      </c>
      <c r="AG321">
        <v>12.093680419921876</v>
      </c>
      <c r="AM321" s="2">
        <f t="shared" si="18"/>
        <v>6.6029999999999998</v>
      </c>
      <c r="AN321" s="2">
        <f>IF(ISNUMBER(AM321),SUMIFS($AM$1:AM321,$A$1:A321,A321,$F$1:F321,F321,$D$1:D321,D321),"")</f>
        <v>23.454000000000001</v>
      </c>
      <c r="AO321">
        <f t="shared" si="19"/>
        <v>14</v>
      </c>
    </row>
    <row r="322" spans="1:41" x14ac:dyDescent="0.25">
      <c r="A322" s="4" t="s">
        <v>28</v>
      </c>
      <c r="B322" t="s">
        <v>44</v>
      </c>
      <c r="C322" s="3">
        <v>42354</v>
      </c>
      <c r="D322">
        <v>3</v>
      </c>
      <c r="E322">
        <v>100</v>
      </c>
      <c r="F322" s="2" t="s">
        <v>83</v>
      </c>
      <c r="G322" s="2" t="s">
        <v>23</v>
      </c>
      <c r="H322">
        <v>2.2999999999999998</v>
      </c>
      <c r="I322" s="2" t="s">
        <v>22</v>
      </c>
      <c r="J322" s="20" t="str">
        <f t="shared" ref="J322:J385" si="20">IF(ISNUMBER(K322),K322*10,"")</f>
        <v/>
      </c>
      <c r="L322">
        <v>166.13</v>
      </c>
      <c r="M322">
        <v>166.13</v>
      </c>
      <c r="N322" s="2">
        <f>IF(ISNUMBER(M322),SUMIFS(M$1:$M322,A$1:$A322,A322,F$1:$F322,F322,D$1:$D322,D322),"")</f>
        <v>425.35</v>
      </c>
      <c r="X322">
        <v>18.986882209777832</v>
      </c>
      <c r="Y322">
        <v>14.505332469940186</v>
      </c>
      <c r="Z322">
        <v>76.198070526123047</v>
      </c>
      <c r="AA322">
        <v>24.364960670471191</v>
      </c>
      <c r="AB322">
        <v>88.416530609130859</v>
      </c>
      <c r="AC322">
        <v>23.912014961242676</v>
      </c>
      <c r="AD322" s="2">
        <f t="shared" ref="AD322:AD385" si="21">IF(ISNUMBER(AE322),AE322,"")</f>
        <v>3.8300000000000001E-2</v>
      </c>
      <c r="AE322">
        <v>3.8300000000000001E-2</v>
      </c>
      <c r="AG322">
        <v>12.191691284179688</v>
      </c>
      <c r="AM322" s="2">
        <f t="shared" ref="AM322:AM385" si="22">IF(AND(ISNUMBER(AE322),ISNUMBER(M322)),ROUND(M322*AE322,3),"")</f>
        <v>6.3630000000000004</v>
      </c>
      <c r="AN322" s="2">
        <f>IF(ISNUMBER(AM322),SUMIFS($AM$1:AM322,$A$1:A322,A322,$F$1:F322,F322,$D$1:D322,D322),"")</f>
        <v>16.748999999999999</v>
      </c>
      <c r="AO322">
        <f t="shared" ref="AO322:AO385" si="23">COUNT(K322:AN322)</f>
        <v>14</v>
      </c>
    </row>
    <row r="323" spans="1:41" x14ac:dyDescent="0.25">
      <c r="A323" s="4" t="s">
        <v>25</v>
      </c>
      <c r="B323" t="s">
        <v>44</v>
      </c>
      <c r="C323" s="3">
        <v>42354</v>
      </c>
      <c r="D323">
        <v>3</v>
      </c>
      <c r="E323">
        <v>200</v>
      </c>
      <c r="F323" s="2" t="s">
        <v>83</v>
      </c>
      <c r="G323" s="2" t="s">
        <v>23</v>
      </c>
      <c r="H323">
        <v>2.2999999999999998</v>
      </c>
      <c r="I323" s="2" t="s">
        <v>22</v>
      </c>
      <c r="J323" s="20" t="str">
        <f t="shared" si="20"/>
        <v/>
      </c>
      <c r="L323">
        <v>184.71</v>
      </c>
      <c r="M323">
        <v>184.71</v>
      </c>
      <c r="N323" s="2">
        <f>IF(ISNUMBER(M323),SUMIFS(M$1:$M323,A$1:$A323,A323,F$1:$F323,F323,D$1:$D323,D323),"")</f>
        <v>538.22</v>
      </c>
      <c r="X323">
        <v>19.601821899414063</v>
      </c>
      <c r="Y323">
        <v>14.12047290802002</v>
      </c>
      <c r="Z323">
        <v>77.917152404785156</v>
      </c>
      <c r="AA323">
        <v>23.468793869018555</v>
      </c>
      <c r="AB323">
        <v>89.452724456787109</v>
      </c>
      <c r="AC323">
        <v>24.550693511962891</v>
      </c>
      <c r="AD323" s="2">
        <f t="shared" si="21"/>
        <v>3.9300000000000002E-2</v>
      </c>
      <c r="AE323">
        <v>3.9300000000000002E-2</v>
      </c>
      <c r="AG323">
        <v>12.466744384765626</v>
      </c>
      <c r="AM323" s="2">
        <f t="shared" si="22"/>
        <v>7.2590000000000003</v>
      </c>
      <c r="AN323" s="2">
        <f>IF(ISNUMBER(AM323),SUMIFS($AM$1:AM323,$A$1:A323,A323,$F$1:F323,F323,$D$1:D323,D323),"")</f>
        <v>23.009</v>
      </c>
      <c r="AO323">
        <f t="shared" si="23"/>
        <v>14</v>
      </c>
    </row>
    <row r="324" spans="1:41" x14ac:dyDescent="0.25">
      <c r="A324" s="4" t="s">
        <v>29</v>
      </c>
      <c r="B324" t="s">
        <v>44</v>
      </c>
      <c r="C324" s="3">
        <v>42354</v>
      </c>
      <c r="D324">
        <v>3</v>
      </c>
      <c r="E324">
        <v>350</v>
      </c>
      <c r="F324" s="2" t="s">
        <v>83</v>
      </c>
      <c r="G324" s="2" t="s">
        <v>23</v>
      </c>
      <c r="H324">
        <v>2.2999999999999998</v>
      </c>
      <c r="I324" s="2" t="s">
        <v>22</v>
      </c>
      <c r="J324" s="20" t="str">
        <f t="shared" si="20"/>
        <v/>
      </c>
      <c r="L324">
        <v>148.72</v>
      </c>
      <c r="M324">
        <v>148.72</v>
      </c>
      <c r="N324" s="2">
        <f>IF(ISNUMBER(M324),SUMIFS(M$1:$M324,A$1:$A324,A324,F$1:$F324,F324,D$1:$D324,D324),"")</f>
        <v>516.86</v>
      </c>
      <c r="X324">
        <v>19.18890380859375</v>
      </c>
      <c r="Y324">
        <v>15.241920471191406</v>
      </c>
      <c r="Z324">
        <v>78.700145721435547</v>
      </c>
      <c r="AA324">
        <v>22.161111831665039</v>
      </c>
      <c r="AB324">
        <v>89.913234710693359</v>
      </c>
      <c r="AC324">
        <v>24.376720428466797</v>
      </c>
      <c r="AD324" s="2">
        <f t="shared" si="21"/>
        <v>3.9E-2</v>
      </c>
      <c r="AE324">
        <v>3.9E-2</v>
      </c>
      <c r="AG324">
        <v>12.592023315429687</v>
      </c>
      <c r="AM324" s="2">
        <f t="shared" si="22"/>
        <v>5.8</v>
      </c>
      <c r="AN324" s="2">
        <f>IF(ISNUMBER(AM324),SUMIFS($AM$1:AM324,$A$1:A324,A324,$F$1:F324,F324,$D$1:D324,D324),"")</f>
        <v>21.309000000000001</v>
      </c>
      <c r="AO324">
        <f t="shared" si="23"/>
        <v>14</v>
      </c>
    </row>
    <row r="325" spans="1:41" x14ac:dyDescent="0.25">
      <c r="A325" s="4" t="s">
        <v>26</v>
      </c>
      <c r="B325" t="s">
        <v>44</v>
      </c>
      <c r="C325" s="3">
        <v>42354</v>
      </c>
      <c r="D325">
        <v>3</v>
      </c>
      <c r="E325">
        <v>500</v>
      </c>
      <c r="F325" s="2" t="s">
        <v>83</v>
      </c>
      <c r="G325" s="2" t="s">
        <v>23</v>
      </c>
      <c r="H325">
        <v>2.2999999999999998</v>
      </c>
      <c r="I325" s="2" t="s">
        <v>22</v>
      </c>
      <c r="J325" s="20" t="str">
        <f t="shared" si="20"/>
        <v/>
      </c>
      <c r="L325">
        <v>154.72</v>
      </c>
      <c r="M325">
        <v>154.72</v>
      </c>
      <c r="N325" s="2">
        <f>IF(ISNUMBER(M325),SUMIFS(M$1:$M325,A$1:$A325,A325,F$1:$F325,F325,D$1:$D325,D325),"")</f>
        <v>485.35</v>
      </c>
      <c r="X325">
        <v>18.594114303588867</v>
      </c>
      <c r="Y325">
        <v>14.641610622406006</v>
      </c>
      <c r="Z325">
        <v>78.766853332519531</v>
      </c>
      <c r="AA325">
        <v>20.920291900634766</v>
      </c>
      <c r="AB325">
        <v>89.597332000732422</v>
      </c>
      <c r="AC325">
        <v>24.969878196716309</v>
      </c>
      <c r="AD325" s="2">
        <f t="shared" si="21"/>
        <v>0.04</v>
      </c>
      <c r="AE325">
        <v>0.04</v>
      </c>
      <c r="AG325">
        <v>12.602696533203126</v>
      </c>
      <c r="AM325" s="2">
        <f t="shared" si="22"/>
        <v>6.1890000000000001</v>
      </c>
      <c r="AN325" s="2">
        <f>IF(ISNUMBER(AM325),SUMIFS($AM$1:AM325,$A$1:A325,A325,$F$1:F325,F325,$D$1:D325,D325),"")</f>
        <v>20.765000000000001</v>
      </c>
      <c r="AO325">
        <f t="shared" si="23"/>
        <v>14</v>
      </c>
    </row>
    <row r="326" spans="1:41" x14ac:dyDescent="0.25">
      <c r="A326" s="4" t="s">
        <v>27</v>
      </c>
      <c r="B326" t="s">
        <v>44</v>
      </c>
      <c r="C326" s="3">
        <v>42354</v>
      </c>
      <c r="D326">
        <v>4</v>
      </c>
      <c r="E326">
        <v>0</v>
      </c>
      <c r="F326" s="2" t="s">
        <v>83</v>
      </c>
      <c r="G326" s="2" t="s">
        <v>23</v>
      </c>
      <c r="H326">
        <v>2.2999999999999998</v>
      </c>
      <c r="I326" s="2" t="s">
        <v>22</v>
      </c>
      <c r="J326" s="20" t="str">
        <f t="shared" si="20"/>
        <v/>
      </c>
      <c r="L326">
        <v>113.7</v>
      </c>
      <c r="M326">
        <v>113.7</v>
      </c>
      <c r="N326" s="2">
        <f>IF(ISNUMBER(M326),SUMIFS(M$1:$M326,A$1:$A326,A326,F$1:$F326,F326,D$1:$D326,D326),"")</f>
        <v>420.59</v>
      </c>
      <c r="X326">
        <v>19.275928497314453</v>
      </c>
      <c r="Y326">
        <v>14.928081512451172</v>
      </c>
      <c r="Z326">
        <v>70.985969543457031</v>
      </c>
      <c r="AA326">
        <v>21.741421699523926</v>
      </c>
      <c r="AB326">
        <v>88.056995391845703</v>
      </c>
      <c r="AC326">
        <v>17.18527889251709</v>
      </c>
      <c r="AD326" s="2">
        <f t="shared" si="21"/>
        <v>2.75E-2</v>
      </c>
      <c r="AE326">
        <v>2.75E-2</v>
      </c>
      <c r="AG326">
        <v>11.357755126953125</v>
      </c>
      <c r="AM326" s="2">
        <f t="shared" si="22"/>
        <v>3.1269999999999998</v>
      </c>
      <c r="AN326" s="2">
        <f>IF(ISNUMBER(AM326),SUMIFS($AM$1:AM326,$A$1:A326,A326,$F$1:F326,F326,$D$1:D326,D326),"")</f>
        <v>16.669999999999998</v>
      </c>
      <c r="AO326">
        <f t="shared" si="23"/>
        <v>14</v>
      </c>
    </row>
    <row r="327" spans="1:41" x14ac:dyDescent="0.25">
      <c r="A327" s="4" t="s">
        <v>30</v>
      </c>
      <c r="B327" t="s">
        <v>44</v>
      </c>
      <c r="C327" s="3">
        <v>42354</v>
      </c>
      <c r="D327">
        <v>4</v>
      </c>
      <c r="E327">
        <v>50</v>
      </c>
      <c r="F327" s="2" t="s">
        <v>83</v>
      </c>
      <c r="G327" s="2" t="s">
        <v>23</v>
      </c>
      <c r="H327">
        <v>2.2999999999999998</v>
      </c>
      <c r="I327" s="2" t="s">
        <v>22</v>
      </c>
      <c r="J327" s="20" t="str">
        <f t="shared" si="20"/>
        <v/>
      </c>
      <c r="L327">
        <v>120.78</v>
      </c>
      <c r="M327">
        <v>120.78</v>
      </c>
      <c r="N327" s="2">
        <f>IF(ISNUMBER(M327),SUMIFS(M$1:$M327,A$1:$A327,A327,F$1:$F327,F327,D$1:$D327,D327),"")</f>
        <v>459.54999999999995</v>
      </c>
      <c r="X327">
        <v>19.280250549316406</v>
      </c>
      <c r="Y327">
        <v>13.621539115905762</v>
      </c>
      <c r="Z327">
        <v>72.098545074462891</v>
      </c>
      <c r="AA327">
        <v>21.918500900268555</v>
      </c>
      <c r="AB327">
        <v>88.072685241699219</v>
      </c>
      <c r="AC327">
        <v>17.668664932250977</v>
      </c>
      <c r="AD327" s="2">
        <f t="shared" si="21"/>
        <v>2.8299999999999999E-2</v>
      </c>
      <c r="AE327">
        <v>2.8299999999999999E-2</v>
      </c>
      <c r="AG327">
        <v>11.535767211914063</v>
      </c>
      <c r="AM327" s="2">
        <f t="shared" si="22"/>
        <v>3.4180000000000001</v>
      </c>
      <c r="AN327" s="2">
        <f>IF(ISNUMBER(AM327),SUMIFS($AM$1:AM327,$A$1:A327,A327,$F$1:F327,F327,$D$1:D327,D327),"")</f>
        <v>18.611000000000001</v>
      </c>
      <c r="AO327">
        <f t="shared" si="23"/>
        <v>14</v>
      </c>
    </row>
    <row r="328" spans="1:41" x14ac:dyDescent="0.25">
      <c r="A328" s="4" t="s">
        <v>28</v>
      </c>
      <c r="B328" t="s">
        <v>44</v>
      </c>
      <c r="C328" s="3">
        <v>42354</v>
      </c>
      <c r="D328">
        <v>4</v>
      </c>
      <c r="E328">
        <v>100</v>
      </c>
      <c r="F328" s="2" t="s">
        <v>83</v>
      </c>
      <c r="G328" s="2" t="s">
        <v>23</v>
      </c>
      <c r="H328">
        <v>2.2999999999999998</v>
      </c>
      <c r="I328" s="2" t="s">
        <v>22</v>
      </c>
      <c r="J328" s="20" t="str">
        <f t="shared" si="20"/>
        <v/>
      </c>
      <c r="L328">
        <v>145.9</v>
      </c>
      <c r="M328">
        <v>145.9</v>
      </c>
      <c r="N328" s="2">
        <f>IF(ISNUMBER(M328),SUMIFS(M$1:$M328,A$1:$A328,A328,F$1:$F328,F328,D$1:$D328,D328),"")</f>
        <v>513.23</v>
      </c>
      <c r="X328">
        <v>19.165474891662598</v>
      </c>
      <c r="Y328">
        <v>15.347304821014404</v>
      </c>
      <c r="Z328">
        <v>76.785240173339844</v>
      </c>
      <c r="AA328">
        <v>23.628393173217773</v>
      </c>
      <c r="AB328">
        <v>88.955898284912109</v>
      </c>
      <c r="AC328">
        <v>21.629287719726562</v>
      </c>
      <c r="AD328" s="2">
        <f t="shared" si="21"/>
        <v>3.4599999999999999E-2</v>
      </c>
      <c r="AE328">
        <v>3.4599999999999999E-2</v>
      </c>
      <c r="AG328">
        <v>12.285638427734375</v>
      </c>
      <c r="AM328" s="2">
        <f t="shared" si="22"/>
        <v>5.048</v>
      </c>
      <c r="AN328" s="2">
        <f>IF(ISNUMBER(AM328),SUMIFS($AM$1:AM328,$A$1:A328,A328,$F$1:F328,F328,$D$1:D328,D328),"")</f>
        <v>20.488</v>
      </c>
      <c r="AO328">
        <f t="shared" si="23"/>
        <v>14</v>
      </c>
    </row>
    <row r="329" spans="1:41" x14ac:dyDescent="0.25">
      <c r="A329" s="4" t="s">
        <v>25</v>
      </c>
      <c r="B329" t="s">
        <v>44</v>
      </c>
      <c r="C329" s="3">
        <v>42354</v>
      </c>
      <c r="D329">
        <v>4</v>
      </c>
      <c r="E329">
        <v>200</v>
      </c>
      <c r="F329" s="2" t="s">
        <v>83</v>
      </c>
      <c r="G329" s="2" t="s">
        <v>23</v>
      </c>
      <c r="H329">
        <v>2.2999999999999998</v>
      </c>
      <c r="I329" s="2" t="s">
        <v>22</v>
      </c>
      <c r="J329" s="20" t="str">
        <f t="shared" si="20"/>
        <v/>
      </c>
      <c r="L329">
        <v>161.97</v>
      </c>
      <c r="M329">
        <v>161.97</v>
      </c>
      <c r="N329" s="2">
        <f>IF(ISNUMBER(M329),SUMIFS(M$1:$M329,A$1:$A329,A329,F$1:$F329,F329,D$1:$D329,D329),"")</f>
        <v>486.9</v>
      </c>
      <c r="X329">
        <v>19.009207725524902</v>
      </c>
      <c r="Y329">
        <v>14.923723220825195</v>
      </c>
      <c r="Z329">
        <v>77.391838073730469</v>
      </c>
      <c r="AA329">
        <v>23.799415588378906</v>
      </c>
      <c r="AB329">
        <v>88.973300933837891</v>
      </c>
      <c r="AC329">
        <v>23.850828170776367</v>
      </c>
      <c r="AD329" s="2">
        <f t="shared" si="21"/>
        <v>3.8199999999999998E-2</v>
      </c>
      <c r="AE329">
        <v>3.8199999999999998E-2</v>
      </c>
      <c r="AG329">
        <v>12.382694091796875</v>
      </c>
      <c r="AM329" s="2">
        <f t="shared" si="22"/>
        <v>6.1870000000000003</v>
      </c>
      <c r="AN329" s="2">
        <f>IF(ISNUMBER(AM329),SUMIFS($AM$1:AM329,$A$1:A329,A329,$F$1:F329,F329,$D$1:D329,D329),"")</f>
        <v>20</v>
      </c>
      <c r="AO329">
        <f t="shared" si="23"/>
        <v>14</v>
      </c>
    </row>
    <row r="330" spans="1:41" x14ac:dyDescent="0.25">
      <c r="A330" s="4" t="s">
        <v>29</v>
      </c>
      <c r="B330" t="s">
        <v>44</v>
      </c>
      <c r="C330" s="3">
        <v>42354</v>
      </c>
      <c r="D330">
        <v>4</v>
      </c>
      <c r="E330">
        <v>350</v>
      </c>
      <c r="F330" s="2" t="s">
        <v>83</v>
      </c>
      <c r="G330" s="2" t="s">
        <v>23</v>
      </c>
      <c r="H330">
        <v>2.2999999999999998</v>
      </c>
      <c r="I330" s="2" t="s">
        <v>22</v>
      </c>
      <c r="J330" s="20" t="str">
        <f t="shared" si="20"/>
        <v/>
      </c>
      <c r="L330">
        <v>166.49</v>
      </c>
      <c r="M330">
        <v>166.49</v>
      </c>
      <c r="N330" s="2">
        <f>IF(ISNUMBER(M330),SUMIFS(M$1:$M330,A$1:$A330,A330,F$1:$F330,F330,D$1:$D330,D330),"")</f>
        <v>453.62</v>
      </c>
      <c r="X330">
        <v>20.501524925231934</v>
      </c>
      <c r="Y330">
        <v>17.010562896728516</v>
      </c>
      <c r="Z330">
        <v>70.314472198486328</v>
      </c>
      <c r="AA330">
        <v>21.436058044433594</v>
      </c>
      <c r="AB330">
        <v>88.792957305908203</v>
      </c>
      <c r="AC330">
        <v>16.722597599029541</v>
      </c>
      <c r="AD330" s="2">
        <f t="shared" si="21"/>
        <v>2.6800000000000001E-2</v>
      </c>
      <c r="AE330">
        <v>2.6800000000000001E-2</v>
      </c>
      <c r="AG330">
        <v>11.250315551757813</v>
      </c>
      <c r="AM330" s="2">
        <f t="shared" si="22"/>
        <v>4.4619999999999997</v>
      </c>
      <c r="AN330" s="2">
        <f>IF(ISNUMBER(AM330),SUMIFS($AM$1:AM330,$A$1:A330,A330,$F$1:F330,F330,$D$1:D330,D330),"")</f>
        <v>16.45</v>
      </c>
      <c r="AO330">
        <f t="shared" si="23"/>
        <v>14</v>
      </c>
    </row>
    <row r="331" spans="1:41" x14ac:dyDescent="0.25">
      <c r="A331" s="4" t="s">
        <v>26</v>
      </c>
      <c r="B331" t="s">
        <v>44</v>
      </c>
      <c r="C331" s="3">
        <v>42354</v>
      </c>
      <c r="D331">
        <v>4</v>
      </c>
      <c r="E331">
        <v>500</v>
      </c>
      <c r="F331" s="2" t="s">
        <v>83</v>
      </c>
      <c r="G331" s="2" t="s">
        <v>23</v>
      </c>
      <c r="H331">
        <v>2.2999999999999998</v>
      </c>
      <c r="I331" s="2" t="s">
        <v>22</v>
      </c>
      <c r="J331" s="20" t="str">
        <f t="shared" si="20"/>
        <v/>
      </c>
      <c r="L331">
        <v>163.27000000000001</v>
      </c>
      <c r="M331">
        <v>163.27000000000001</v>
      </c>
      <c r="N331" s="2">
        <f>IF(ISNUMBER(M331),SUMIFS(M$1:$M331,A$1:$A331,A331,F$1:$F331,F331,D$1:$D331,D331),"")</f>
        <v>586.29999999999995</v>
      </c>
      <c r="X331">
        <v>19.515519142150879</v>
      </c>
      <c r="Y331">
        <v>13.96488094329834</v>
      </c>
      <c r="Z331">
        <v>76.743087768554688</v>
      </c>
      <c r="AA331">
        <v>24.424421310424805</v>
      </c>
      <c r="AB331">
        <v>89.077777862548828</v>
      </c>
      <c r="AC331">
        <v>24.334939956665039</v>
      </c>
      <c r="AD331" s="2">
        <f t="shared" si="21"/>
        <v>3.8899999999999997E-2</v>
      </c>
      <c r="AE331">
        <v>3.8899999999999997E-2</v>
      </c>
      <c r="AG331">
        <v>12.27889404296875</v>
      </c>
      <c r="AM331" s="2">
        <f t="shared" si="22"/>
        <v>6.351</v>
      </c>
      <c r="AN331" s="2">
        <f>IF(ISNUMBER(AM331),SUMIFS($AM$1:AM331,$A$1:A331,A331,$F$1:F331,F331,$D$1:D331,D331),"")</f>
        <v>23.952999999999999</v>
      </c>
      <c r="AO331">
        <f t="shared" si="23"/>
        <v>14</v>
      </c>
    </row>
    <row r="332" spans="1:41" x14ac:dyDescent="0.25">
      <c r="A332" s="4" t="s">
        <v>27</v>
      </c>
      <c r="B332" t="s">
        <v>44</v>
      </c>
      <c r="C332" s="3">
        <v>42394</v>
      </c>
      <c r="D332">
        <v>1</v>
      </c>
      <c r="E332">
        <v>0</v>
      </c>
      <c r="F332" s="2" t="s">
        <v>83</v>
      </c>
      <c r="G332" s="2" t="s">
        <v>23</v>
      </c>
      <c r="H332">
        <v>2.4</v>
      </c>
      <c r="I332" s="2" t="s">
        <v>22</v>
      </c>
      <c r="J332" s="20" t="str">
        <f t="shared" si="20"/>
        <v/>
      </c>
      <c r="L332">
        <v>194.88</v>
      </c>
      <c r="M332">
        <v>194.88</v>
      </c>
      <c r="N332" s="2">
        <f>IF(ISNUMBER(M332),SUMIFS(M$1:$M332,A$1:$A332,A332,F$1:$F332,F332,D$1:$D332,D332),"")</f>
        <v>711.3</v>
      </c>
      <c r="X332">
        <v>24.107653617858887</v>
      </c>
      <c r="Y332">
        <v>15.110981941223145</v>
      </c>
      <c r="Z332">
        <v>69.624477386474609</v>
      </c>
      <c r="AA332">
        <v>25.718599319458008</v>
      </c>
      <c r="AB332">
        <v>90.603633880615234</v>
      </c>
      <c r="AC332">
        <v>20.857113838195801</v>
      </c>
      <c r="AD332" s="2">
        <f t="shared" si="21"/>
        <v>3.3399999999999999E-2</v>
      </c>
      <c r="AE332">
        <v>3.3399999999999999E-2</v>
      </c>
      <c r="AG332">
        <v>11.139916381835938</v>
      </c>
      <c r="AM332" s="2">
        <f t="shared" si="22"/>
        <v>6.5090000000000003</v>
      </c>
      <c r="AN332" s="2">
        <f>IF(ISNUMBER(AM332),SUMIFS($AM$1:AM332,$A$1:A332,A332,$F$1:F332,F332,$D$1:D332,D332),"")</f>
        <v>25.324000000000002</v>
      </c>
      <c r="AO332">
        <f t="shared" si="23"/>
        <v>14</v>
      </c>
    </row>
    <row r="333" spans="1:41" x14ac:dyDescent="0.25">
      <c r="A333" s="4" t="s">
        <v>30</v>
      </c>
      <c r="B333" t="s">
        <v>44</v>
      </c>
      <c r="C333" s="3">
        <v>42394</v>
      </c>
      <c r="D333">
        <v>1</v>
      </c>
      <c r="E333">
        <v>50</v>
      </c>
      <c r="F333" s="2" t="s">
        <v>83</v>
      </c>
      <c r="G333" s="2" t="s">
        <v>23</v>
      </c>
      <c r="H333">
        <v>2.4</v>
      </c>
      <c r="I333" s="2" t="s">
        <v>22</v>
      </c>
      <c r="J333" s="20" t="str">
        <f t="shared" si="20"/>
        <v/>
      </c>
      <c r="L333">
        <v>165.83</v>
      </c>
      <c r="M333">
        <v>165.83</v>
      </c>
      <c r="N333" s="2">
        <f>IF(ISNUMBER(M333),SUMIFS(M$1:$M333,A$1:$A333,A333,F$1:$F333,F333,D$1:$D333,D333),"")</f>
        <v>641.36</v>
      </c>
      <c r="X333">
        <v>20.781908988952637</v>
      </c>
      <c r="Y333">
        <v>16.765907287597656</v>
      </c>
      <c r="Z333">
        <v>74.539237976074219</v>
      </c>
      <c r="AA333">
        <v>24.301435470581055</v>
      </c>
      <c r="AB333">
        <v>90.884243011474609</v>
      </c>
      <c r="AC333">
        <v>23.272974967956543</v>
      </c>
      <c r="AD333" s="2">
        <f t="shared" si="21"/>
        <v>3.7199999999999997E-2</v>
      </c>
      <c r="AE333">
        <v>3.7199999999999997E-2</v>
      </c>
      <c r="AG333">
        <v>11.926278076171876</v>
      </c>
      <c r="AM333" s="2">
        <f t="shared" si="22"/>
        <v>6.1689999999999996</v>
      </c>
      <c r="AN333" s="2">
        <f>IF(ISNUMBER(AM333),SUMIFS($AM$1:AM333,$A$1:A333,A333,$F$1:F333,F333,$D$1:D333,D333),"")</f>
        <v>24.49</v>
      </c>
      <c r="AO333">
        <f t="shared" si="23"/>
        <v>14</v>
      </c>
    </row>
    <row r="334" spans="1:41" x14ac:dyDescent="0.25">
      <c r="A334" s="4" t="s">
        <v>28</v>
      </c>
      <c r="B334" t="s">
        <v>44</v>
      </c>
      <c r="C334" s="3">
        <v>42394</v>
      </c>
      <c r="D334">
        <v>1</v>
      </c>
      <c r="E334">
        <v>100</v>
      </c>
      <c r="F334" s="2" t="s">
        <v>83</v>
      </c>
      <c r="G334" s="2" t="s">
        <v>23</v>
      </c>
      <c r="H334">
        <v>2.4</v>
      </c>
      <c r="I334" s="2" t="s">
        <v>22</v>
      </c>
      <c r="J334" s="20" t="str">
        <f t="shared" si="20"/>
        <v/>
      </c>
      <c r="L334">
        <v>167.01</v>
      </c>
      <c r="M334">
        <v>167.01</v>
      </c>
      <c r="N334" s="2">
        <f>IF(ISNUMBER(M334),SUMIFS(M$1:$M334,A$1:$A334,A334,F$1:$F334,F334,D$1:$D334,D334),"")</f>
        <v>634.83000000000004</v>
      </c>
      <c r="X334">
        <v>22.06977367401123</v>
      </c>
      <c r="Y334">
        <v>13.9555983543396</v>
      </c>
      <c r="Z334">
        <v>72.198230743408203</v>
      </c>
      <c r="AA334">
        <v>26.167152404785156</v>
      </c>
      <c r="AB334">
        <v>89.864566802978516</v>
      </c>
      <c r="AC334">
        <v>23.659680366516113</v>
      </c>
      <c r="AD334" s="2">
        <f t="shared" si="21"/>
        <v>3.7900000000000003E-2</v>
      </c>
      <c r="AE334">
        <v>3.7900000000000003E-2</v>
      </c>
      <c r="AG334">
        <v>11.551716918945313</v>
      </c>
      <c r="AM334" s="2">
        <f t="shared" si="22"/>
        <v>6.33</v>
      </c>
      <c r="AN334" s="2">
        <f>IF(ISNUMBER(AM334),SUMIFS($AM$1:AM334,$A$1:A334,A334,$F$1:F334,F334,$D$1:D334,D334),"")</f>
        <v>24.707999999999998</v>
      </c>
      <c r="AO334">
        <f t="shared" si="23"/>
        <v>14</v>
      </c>
    </row>
    <row r="335" spans="1:41" x14ac:dyDescent="0.25">
      <c r="A335" s="4" t="s">
        <v>25</v>
      </c>
      <c r="B335" t="s">
        <v>44</v>
      </c>
      <c r="C335" s="3">
        <v>42394</v>
      </c>
      <c r="D335">
        <v>1</v>
      </c>
      <c r="E335">
        <v>200</v>
      </c>
      <c r="F335" s="2" t="s">
        <v>83</v>
      </c>
      <c r="G335" s="2" t="s">
        <v>23</v>
      </c>
      <c r="H335">
        <v>2.4</v>
      </c>
      <c r="I335" s="2" t="s">
        <v>22</v>
      </c>
      <c r="J335" s="20" t="str">
        <f t="shared" si="20"/>
        <v/>
      </c>
      <c r="L335">
        <v>133.87</v>
      </c>
      <c r="M335">
        <v>133.87</v>
      </c>
      <c r="N335" s="2">
        <f>IF(ISNUMBER(M335),SUMIFS(M$1:$M335,A$1:$A335,A335,F$1:$F335,F335,D$1:$D335,D335),"")</f>
        <v>613.49</v>
      </c>
      <c r="X335">
        <v>20.264022827148438</v>
      </c>
      <c r="Y335">
        <v>14.018035888671875</v>
      </c>
      <c r="Z335">
        <v>74.924266815185547</v>
      </c>
      <c r="AA335">
        <v>26.181396484375</v>
      </c>
      <c r="AB335">
        <v>90.316539764404297</v>
      </c>
      <c r="AC335">
        <v>25.451772689819336</v>
      </c>
      <c r="AD335" s="2">
        <f t="shared" si="21"/>
        <v>4.07E-2</v>
      </c>
      <c r="AE335">
        <v>4.07E-2</v>
      </c>
      <c r="AG335">
        <v>11.987882690429688</v>
      </c>
      <c r="AM335" s="2">
        <f t="shared" si="22"/>
        <v>5.4489999999999998</v>
      </c>
      <c r="AN335" s="2">
        <f>IF(ISNUMBER(AM335),SUMIFS($AM$1:AM335,$A$1:A335,A335,$F$1:F335,F335,$D$1:D335,D335),"")</f>
        <v>24.970999999999997</v>
      </c>
      <c r="AO335">
        <f t="shared" si="23"/>
        <v>14</v>
      </c>
    </row>
    <row r="336" spans="1:41" x14ac:dyDescent="0.25">
      <c r="A336" s="4" t="s">
        <v>29</v>
      </c>
      <c r="B336" t="s">
        <v>44</v>
      </c>
      <c r="C336" s="3">
        <v>42394</v>
      </c>
      <c r="D336">
        <v>1</v>
      </c>
      <c r="E336">
        <v>350</v>
      </c>
      <c r="F336" s="2" t="s">
        <v>83</v>
      </c>
      <c r="G336" s="2" t="s">
        <v>23</v>
      </c>
      <c r="H336">
        <v>2.4</v>
      </c>
      <c r="I336" s="2" t="s">
        <v>22</v>
      </c>
      <c r="J336" s="20" t="str">
        <f t="shared" si="20"/>
        <v/>
      </c>
      <c r="L336">
        <v>176.62</v>
      </c>
      <c r="M336">
        <v>176.62</v>
      </c>
      <c r="N336" s="2">
        <f>IF(ISNUMBER(M336),SUMIFS(M$1:$M336,A$1:$A336,A336,F$1:$F336,F336,D$1:$D336,D336),"")</f>
        <v>788.67</v>
      </c>
      <c r="X336">
        <v>22.150437355041504</v>
      </c>
      <c r="Y336">
        <v>13.81493091583252</v>
      </c>
      <c r="Z336">
        <v>72.19769287109375</v>
      </c>
      <c r="AA336">
        <v>25.824090957641602</v>
      </c>
      <c r="AB336">
        <v>90.317245483398438</v>
      </c>
      <c r="AC336">
        <v>23.099015235900879</v>
      </c>
      <c r="AD336" s="2">
        <f t="shared" si="21"/>
        <v>3.6999999999999998E-2</v>
      </c>
      <c r="AE336">
        <v>3.6999999999999998E-2</v>
      </c>
      <c r="AG336">
        <v>11.551630859375001</v>
      </c>
      <c r="AM336" s="2">
        <f t="shared" si="22"/>
        <v>6.5350000000000001</v>
      </c>
      <c r="AN336" s="2">
        <f>IF(ISNUMBER(AM336),SUMIFS($AM$1:AM336,$A$1:A336,A336,$F$1:F336,F336,$D$1:D336,D336),"")</f>
        <v>29.391000000000002</v>
      </c>
      <c r="AO336">
        <f t="shared" si="23"/>
        <v>14</v>
      </c>
    </row>
    <row r="337" spans="1:41" x14ac:dyDescent="0.25">
      <c r="A337" s="4" t="s">
        <v>26</v>
      </c>
      <c r="B337" t="s">
        <v>44</v>
      </c>
      <c r="C337" s="3">
        <v>42394</v>
      </c>
      <c r="D337">
        <v>1</v>
      </c>
      <c r="E337">
        <v>500</v>
      </c>
      <c r="F337" s="2" t="s">
        <v>83</v>
      </c>
      <c r="G337" s="2" t="s">
        <v>23</v>
      </c>
      <c r="H337">
        <v>2.4</v>
      </c>
      <c r="I337" s="2" t="s">
        <v>22</v>
      </c>
      <c r="J337" s="20" t="str">
        <f t="shared" si="20"/>
        <v/>
      </c>
      <c r="L337">
        <v>197.81</v>
      </c>
      <c r="M337">
        <v>197.81</v>
      </c>
      <c r="N337" s="2">
        <f>IF(ISNUMBER(M337),SUMIFS(M$1:$M337,A$1:$A337,A337,F$1:$F337,F337,D$1:$D337,D337),"")</f>
        <v>776.62999999999988</v>
      </c>
      <c r="X337">
        <v>23.310084342956543</v>
      </c>
      <c r="Y337">
        <v>12.750834465026855</v>
      </c>
      <c r="Z337">
        <v>69.578243255615234</v>
      </c>
      <c r="AA337">
        <v>27.575321197509766</v>
      </c>
      <c r="AB337">
        <v>90.125663757324219</v>
      </c>
      <c r="AC337">
        <v>23.799554824829102</v>
      </c>
      <c r="AD337" s="2">
        <f t="shared" si="21"/>
        <v>3.8100000000000002E-2</v>
      </c>
      <c r="AE337">
        <v>3.8100000000000002E-2</v>
      </c>
      <c r="AG337">
        <v>11.132518920898438</v>
      </c>
      <c r="AM337" s="2">
        <f t="shared" si="22"/>
        <v>7.5369999999999999</v>
      </c>
      <c r="AN337" s="2">
        <f>IF(ISNUMBER(AM337),SUMIFS($AM$1:AM337,$A$1:A337,A337,$F$1:F337,F337,$D$1:D337,D337),"")</f>
        <v>30.951000000000001</v>
      </c>
      <c r="AO337">
        <f t="shared" si="23"/>
        <v>14</v>
      </c>
    </row>
    <row r="338" spans="1:41" x14ac:dyDescent="0.25">
      <c r="A338" s="4" t="s">
        <v>27</v>
      </c>
      <c r="B338" t="s">
        <v>44</v>
      </c>
      <c r="C338" s="3">
        <v>42394</v>
      </c>
      <c r="D338">
        <v>2</v>
      </c>
      <c r="E338">
        <v>0</v>
      </c>
      <c r="F338" s="2" t="s">
        <v>83</v>
      </c>
      <c r="G338" s="2" t="s">
        <v>23</v>
      </c>
      <c r="H338">
        <v>2.4</v>
      </c>
      <c r="I338" s="2" t="s">
        <v>22</v>
      </c>
      <c r="J338" s="20" t="str">
        <f t="shared" si="20"/>
        <v/>
      </c>
      <c r="L338">
        <v>155.22</v>
      </c>
      <c r="M338">
        <v>155.22</v>
      </c>
      <c r="N338" s="2">
        <f>IF(ISNUMBER(M338),SUMIFS(M$1:$M338,A$1:$A338,A338,F$1:$F338,F338,D$1:$D338,D338),"")</f>
        <v>671.1</v>
      </c>
      <c r="X338">
        <v>20.059552192687988</v>
      </c>
      <c r="Y338">
        <v>13.770857810974121</v>
      </c>
      <c r="Z338">
        <v>77.062984466552734</v>
      </c>
      <c r="AA338">
        <v>28.061059951782227</v>
      </c>
      <c r="AB338">
        <v>90.542217254638672</v>
      </c>
      <c r="AC338">
        <v>27.968923568725586</v>
      </c>
      <c r="AD338" s="2">
        <f t="shared" si="21"/>
        <v>4.48E-2</v>
      </c>
      <c r="AE338">
        <v>4.48E-2</v>
      </c>
      <c r="AG338">
        <v>12.330077514648437</v>
      </c>
      <c r="AM338" s="2">
        <f t="shared" si="22"/>
        <v>6.9539999999999997</v>
      </c>
      <c r="AN338" s="2">
        <f>IF(ISNUMBER(AM338),SUMIFS($AM$1:AM338,$A$1:A338,A338,$F$1:F338,F338,$D$1:D338,D338),"")</f>
        <v>29.052</v>
      </c>
      <c r="AO338">
        <f t="shared" si="23"/>
        <v>14</v>
      </c>
    </row>
    <row r="339" spans="1:41" x14ac:dyDescent="0.25">
      <c r="A339" s="4" t="s">
        <v>30</v>
      </c>
      <c r="B339" t="s">
        <v>44</v>
      </c>
      <c r="C339" s="3">
        <v>42394</v>
      </c>
      <c r="D339">
        <v>2</v>
      </c>
      <c r="E339">
        <v>50</v>
      </c>
      <c r="F339" s="2" t="s">
        <v>83</v>
      </c>
      <c r="G339" s="2" t="s">
        <v>23</v>
      </c>
      <c r="H339">
        <v>2.4</v>
      </c>
      <c r="I339" s="2" t="s">
        <v>22</v>
      </c>
      <c r="J339" s="20" t="str">
        <f t="shared" si="20"/>
        <v/>
      </c>
      <c r="L339">
        <v>195.41</v>
      </c>
      <c r="M339">
        <v>195.41</v>
      </c>
      <c r="N339" s="2">
        <f>IF(ISNUMBER(M339),SUMIFS(M$1:$M339,A$1:$A339,A339,F$1:$F339,F339,D$1:$D339,D339),"")</f>
        <v>754.14</v>
      </c>
      <c r="X339">
        <v>20.514357566833496</v>
      </c>
      <c r="Y339">
        <v>14.079016208648682</v>
      </c>
      <c r="Z339">
        <v>76.985374450683594</v>
      </c>
      <c r="AA339">
        <v>28.11628532409668</v>
      </c>
      <c r="AB339">
        <v>90.931892395019531</v>
      </c>
      <c r="AC339">
        <v>27.258628845214844</v>
      </c>
      <c r="AD339" s="2">
        <f t="shared" si="21"/>
        <v>4.36E-2</v>
      </c>
      <c r="AE339">
        <v>4.36E-2</v>
      </c>
      <c r="AG339">
        <v>12.317659912109375</v>
      </c>
      <c r="AM339" s="2">
        <f t="shared" si="22"/>
        <v>8.52</v>
      </c>
      <c r="AN339" s="2">
        <f>IF(ISNUMBER(AM339),SUMIFS($AM$1:AM339,$A$1:A339,A339,$F$1:F339,F339,$D$1:D339,D339),"")</f>
        <v>32.140999999999998</v>
      </c>
      <c r="AO339">
        <f t="shared" si="23"/>
        <v>14</v>
      </c>
    </row>
    <row r="340" spans="1:41" x14ac:dyDescent="0.25">
      <c r="A340" s="4" t="s">
        <v>28</v>
      </c>
      <c r="B340" t="s">
        <v>44</v>
      </c>
      <c r="C340" s="3">
        <v>42394</v>
      </c>
      <c r="D340">
        <v>2</v>
      </c>
      <c r="E340">
        <v>100</v>
      </c>
      <c r="F340" s="2" t="s">
        <v>83</v>
      </c>
      <c r="G340" s="2" t="s">
        <v>23</v>
      </c>
      <c r="H340">
        <v>2.4</v>
      </c>
      <c r="I340" s="2" t="s">
        <v>22</v>
      </c>
      <c r="J340" s="20" t="str">
        <f t="shared" si="20"/>
        <v/>
      </c>
      <c r="L340">
        <v>174.44</v>
      </c>
      <c r="M340">
        <v>174.44</v>
      </c>
      <c r="N340" s="2">
        <f>IF(ISNUMBER(M340),SUMIFS(M$1:$M340,A$1:$A340,A340,F$1:$F340,F340,D$1:$D340,D340),"")</f>
        <v>801.95</v>
      </c>
      <c r="X340">
        <v>21.488295555114746</v>
      </c>
      <c r="Y340">
        <v>12.044843673706055</v>
      </c>
      <c r="Z340">
        <v>74.667320251464844</v>
      </c>
      <c r="AA340">
        <v>29.286270141601563</v>
      </c>
      <c r="AB340">
        <v>90.798698425292969</v>
      </c>
      <c r="AC340">
        <v>26.913334846496582</v>
      </c>
      <c r="AD340" s="2">
        <f t="shared" si="21"/>
        <v>4.3099999999999999E-2</v>
      </c>
      <c r="AE340">
        <v>4.3099999999999999E-2</v>
      </c>
      <c r="AG340">
        <v>11.946771240234375</v>
      </c>
      <c r="AM340" s="2">
        <f t="shared" si="22"/>
        <v>7.5179999999999998</v>
      </c>
      <c r="AN340" s="2">
        <f>IF(ISNUMBER(AM340),SUMIFS($AM$1:AM340,$A$1:A340,A340,$F$1:F340,F340,$D$1:D340,D340),"")</f>
        <v>32.451999999999998</v>
      </c>
      <c r="AO340">
        <f t="shared" si="23"/>
        <v>14</v>
      </c>
    </row>
    <row r="341" spans="1:41" x14ac:dyDescent="0.25">
      <c r="A341" s="4" t="s">
        <v>25</v>
      </c>
      <c r="B341" t="s">
        <v>44</v>
      </c>
      <c r="C341" s="3">
        <v>42394</v>
      </c>
      <c r="D341">
        <v>2</v>
      </c>
      <c r="E341">
        <v>200</v>
      </c>
      <c r="F341" s="2" t="s">
        <v>83</v>
      </c>
      <c r="G341" s="2" t="s">
        <v>23</v>
      </c>
      <c r="H341">
        <v>2.4</v>
      </c>
      <c r="I341" s="2" t="s">
        <v>22</v>
      </c>
      <c r="J341" s="20" t="str">
        <f t="shared" si="20"/>
        <v/>
      </c>
      <c r="L341">
        <v>187.69</v>
      </c>
      <c r="M341">
        <v>187.69</v>
      </c>
      <c r="N341" s="2">
        <f>IF(ISNUMBER(M341),SUMIFS(M$1:$M341,A$1:$A341,A341,F$1:$F341,F341,D$1:$D341,D341),"")</f>
        <v>700.63000000000011</v>
      </c>
      <c r="X341">
        <v>21.304271697998047</v>
      </c>
      <c r="Y341">
        <v>14.292057037353516</v>
      </c>
      <c r="Z341">
        <v>74.840755462646484</v>
      </c>
      <c r="AA341">
        <v>27.871477127075195</v>
      </c>
      <c r="AB341">
        <v>89.454608917236328</v>
      </c>
      <c r="AC341">
        <v>25.339849472045898</v>
      </c>
      <c r="AD341" s="2">
        <f t="shared" si="21"/>
        <v>4.0500000000000001E-2</v>
      </c>
      <c r="AE341">
        <v>4.0500000000000001E-2</v>
      </c>
      <c r="AG341">
        <v>11.974520874023439</v>
      </c>
      <c r="AM341" s="2">
        <f t="shared" si="22"/>
        <v>7.601</v>
      </c>
      <c r="AN341" s="2">
        <f>IF(ISNUMBER(AM341),SUMIFS($AM$1:AM341,$A$1:A341,A341,$F$1:F341,F341,$D$1:D341,D341),"")</f>
        <v>28.545999999999999</v>
      </c>
      <c r="AO341">
        <f t="shared" si="23"/>
        <v>14</v>
      </c>
    </row>
    <row r="342" spans="1:41" x14ac:dyDescent="0.25">
      <c r="A342" s="4" t="s">
        <v>29</v>
      </c>
      <c r="B342" t="s">
        <v>44</v>
      </c>
      <c r="C342" s="3">
        <v>42394</v>
      </c>
      <c r="D342">
        <v>2</v>
      </c>
      <c r="E342">
        <v>350</v>
      </c>
      <c r="F342" s="2" t="s">
        <v>83</v>
      </c>
      <c r="G342" s="2" t="s">
        <v>23</v>
      </c>
      <c r="H342">
        <v>2.4</v>
      </c>
      <c r="I342" s="2" t="s">
        <v>22</v>
      </c>
      <c r="J342" s="20" t="str">
        <f t="shared" si="20"/>
        <v/>
      </c>
      <c r="L342">
        <v>188.48</v>
      </c>
      <c r="M342">
        <v>188.48</v>
      </c>
      <c r="N342" s="2">
        <f>IF(ISNUMBER(M342),SUMIFS(M$1:$M342,A$1:$A342,A342,F$1:$F342,F342,D$1:$D342,D342),"")</f>
        <v>664.15000000000009</v>
      </c>
      <c r="X342">
        <v>20.598526000976563</v>
      </c>
      <c r="Y342">
        <v>14.689470291137695</v>
      </c>
      <c r="Z342">
        <v>76.419509887695313</v>
      </c>
      <c r="AA342">
        <v>27.242773056030273</v>
      </c>
      <c r="AB342">
        <v>90.385581970214844</v>
      </c>
      <c r="AC342">
        <v>27.281083106994629</v>
      </c>
      <c r="AD342" s="2">
        <f t="shared" si="21"/>
        <v>4.36E-2</v>
      </c>
      <c r="AE342">
        <v>4.36E-2</v>
      </c>
      <c r="AG342">
        <v>12.22712158203125</v>
      </c>
      <c r="AM342" s="2">
        <f t="shared" si="22"/>
        <v>8.218</v>
      </c>
      <c r="AN342" s="2">
        <f>IF(ISNUMBER(AM342),SUMIFS($AM$1:AM342,$A$1:A342,A342,$F$1:F342,F342,$D$1:D342,D342),"")</f>
        <v>28.777999999999999</v>
      </c>
      <c r="AO342">
        <f t="shared" si="23"/>
        <v>14</v>
      </c>
    </row>
    <row r="343" spans="1:41" x14ac:dyDescent="0.25">
      <c r="A343" s="4" t="s">
        <v>26</v>
      </c>
      <c r="B343" t="s">
        <v>44</v>
      </c>
      <c r="C343" s="3">
        <v>42394</v>
      </c>
      <c r="D343">
        <v>2</v>
      </c>
      <c r="E343">
        <v>500</v>
      </c>
      <c r="F343" s="2" t="s">
        <v>83</v>
      </c>
      <c r="G343" s="2" t="s">
        <v>23</v>
      </c>
      <c r="H343">
        <v>2.4</v>
      </c>
      <c r="I343" s="2" t="s">
        <v>22</v>
      </c>
      <c r="J343" s="20" t="str">
        <f t="shared" si="20"/>
        <v/>
      </c>
      <c r="L343">
        <v>175.52</v>
      </c>
      <c r="M343">
        <v>175.52</v>
      </c>
      <c r="N343" s="2">
        <f>IF(ISNUMBER(M343),SUMIFS(M$1:$M343,A$1:$A343,A343,F$1:$F343,F343,D$1:$D343,D343),"")</f>
        <v>745.76</v>
      </c>
      <c r="X343">
        <v>20.630724906921387</v>
      </c>
      <c r="Y343">
        <v>14.193404197692871</v>
      </c>
      <c r="Z343">
        <v>76.430953979492188</v>
      </c>
      <c r="AA343">
        <v>27.525703430175781</v>
      </c>
      <c r="AB343">
        <v>90.429061889648438</v>
      </c>
      <c r="AC343">
        <v>27.644182205200195</v>
      </c>
      <c r="AD343" s="2">
        <f t="shared" si="21"/>
        <v>4.4200000000000003E-2</v>
      </c>
      <c r="AE343">
        <v>4.4200000000000003E-2</v>
      </c>
      <c r="AG343">
        <v>12.22895263671875</v>
      </c>
      <c r="AM343" s="2">
        <f t="shared" si="22"/>
        <v>7.758</v>
      </c>
      <c r="AN343" s="2">
        <f>IF(ISNUMBER(AM343),SUMIFS($AM$1:AM343,$A$1:A343,A343,$F$1:F343,F343,$D$1:D343,D343),"")</f>
        <v>32.25</v>
      </c>
      <c r="AO343">
        <f t="shared" si="23"/>
        <v>14</v>
      </c>
    </row>
    <row r="344" spans="1:41" x14ac:dyDescent="0.25">
      <c r="A344" s="4" t="s">
        <v>27</v>
      </c>
      <c r="B344" t="s">
        <v>44</v>
      </c>
      <c r="C344" s="3">
        <v>42394</v>
      </c>
      <c r="D344">
        <v>3</v>
      </c>
      <c r="E344">
        <v>0</v>
      </c>
      <c r="F344" s="2" t="s">
        <v>83</v>
      </c>
      <c r="G344" s="2" t="s">
        <v>23</v>
      </c>
      <c r="H344">
        <v>2.4</v>
      </c>
      <c r="I344" s="2" t="s">
        <v>22</v>
      </c>
      <c r="J344" s="20" t="str">
        <f t="shared" si="20"/>
        <v/>
      </c>
      <c r="L344">
        <v>188.74</v>
      </c>
      <c r="M344">
        <v>188.74</v>
      </c>
      <c r="N344" s="2">
        <f>IF(ISNUMBER(M344),SUMIFS(M$1:$M344,A$1:$A344,A344,F$1:$F344,F344,D$1:$D344,D344),"")</f>
        <v>666.13000000000011</v>
      </c>
      <c r="X344">
        <v>20.425729751586914</v>
      </c>
      <c r="Y344">
        <v>13.846072196960449</v>
      </c>
      <c r="Z344">
        <v>76.250102996826172</v>
      </c>
      <c r="AA344">
        <v>27.665189743041992</v>
      </c>
      <c r="AB344">
        <v>89.858238220214844</v>
      </c>
      <c r="AC344">
        <v>26.740336418151855</v>
      </c>
      <c r="AD344" s="2">
        <f t="shared" si="21"/>
        <v>4.2799999999999998E-2</v>
      </c>
      <c r="AE344">
        <v>4.2799999999999998E-2</v>
      </c>
      <c r="AG344">
        <v>12.200016479492188</v>
      </c>
      <c r="AM344" s="2">
        <f t="shared" si="22"/>
        <v>8.0779999999999994</v>
      </c>
      <c r="AN344" s="2">
        <f>IF(ISNUMBER(AM344),SUMIFS($AM$1:AM344,$A$1:A344,A344,$F$1:F344,F344,$D$1:D344,D344),"")</f>
        <v>28.195</v>
      </c>
      <c r="AO344">
        <f t="shared" si="23"/>
        <v>14</v>
      </c>
    </row>
    <row r="345" spans="1:41" x14ac:dyDescent="0.25">
      <c r="A345" s="4" t="s">
        <v>30</v>
      </c>
      <c r="B345" t="s">
        <v>44</v>
      </c>
      <c r="C345" s="3">
        <v>42394</v>
      </c>
      <c r="D345">
        <v>3</v>
      </c>
      <c r="E345">
        <v>50</v>
      </c>
      <c r="F345" s="2" t="s">
        <v>83</v>
      </c>
      <c r="G345" s="2" t="s">
        <v>23</v>
      </c>
      <c r="H345">
        <v>2.4</v>
      </c>
      <c r="I345" s="2" t="s">
        <v>22</v>
      </c>
      <c r="J345" s="20" t="str">
        <f t="shared" si="20"/>
        <v/>
      </c>
      <c r="L345">
        <v>217.43</v>
      </c>
      <c r="M345">
        <v>217.43</v>
      </c>
      <c r="N345" s="2">
        <f>IF(ISNUMBER(M345),SUMIFS(M$1:$M345,A$1:$A345,A345,F$1:$F345,F345,D$1:$D345,D345),"")</f>
        <v>795.68000000000006</v>
      </c>
      <c r="X345">
        <v>22.229970932006836</v>
      </c>
      <c r="Y345">
        <v>13.678211212158203</v>
      </c>
      <c r="Z345">
        <v>73.173774719238281</v>
      </c>
      <c r="AA345">
        <v>27.614494323730469</v>
      </c>
      <c r="AB345">
        <v>89.892017364501953</v>
      </c>
      <c r="AC345">
        <v>24.320796966552734</v>
      </c>
      <c r="AD345" s="2">
        <f t="shared" si="21"/>
        <v>3.8899999999999997E-2</v>
      </c>
      <c r="AE345">
        <v>3.8899999999999997E-2</v>
      </c>
      <c r="AG345">
        <v>11.707803955078125</v>
      </c>
      <c r="AM345" s="2">
        <f t="shared" si="22"/>
        <v>8.4580000000000002</v>
      </c>
      <c r="AN345" s="2">
        <f>IF(ISNUMBER(AM345),SUMIFS($AM$1:AM345,$A$1:A345,A345,$F$1:F345,F345,$D$1:D345,D345),"")</f>
        <v>31.911999999999999</v>
      </c>
      <c r="AO345">
        <f t="shared" si="23"/>
        <v>14</v>
      </c>
    </row>
    <row r="346" spans="1:41" x14ac:dyDescent="0.25">
      <c r="A346" s="4" t="s">
        <v>28</v>
      </c>
      <c r="B346" t="s">
        <v>44</v>
      </c>
      <c r="C346" s="3">
        <v>42394</v>
      </c>
      <c r="D346">
        <v>3</v>
      </c>
      <c r="E346">
        <v>100</v>
      </c>
      <c r="F346" s="2" t="s">
        <v>83</v>
      </c>
      <c r="G346" s="2" t="s">
        <v>23</v>
      </c>
      <c r="H346">
        <v>2.4</v>
      </c>
      <c r="I346" s="2" t="s">
        <v>22</v>
      </c>
      <c r="J346" s="20" t="str">
        <f t="shared" si="20"/>
        <v/>
      </c>
      <c r="L346">
        <v>201.7</v>
      </c>
      <c r="M346">
        <v>201.7</v>
      </c>
      <c r="N346" s="2">
        <f>IF(ISNUMBER(M346),SUMIFS(M$1:$M346,A$1:$A346,A346,F$1:$F346,F346,D$1:$D346,D346),"")</f>
        <v>627.04999999999995</v>
      </c>
      <c r="X346">
        <v>23.296053886413574</v>
      </c>
      <c r="Y346">
        <v>14.983904838562012</v>
      </c>
      <c r="Z346">
        <v>72.456035614013672</v>
      </c>
      <c r="AA346">
        <v>29.756851196289063</v>
      </c>
      <c r="AB346">
        <v>89.878791809082031</v>
      </c>
      <c r="AC346">
        <v>22.669695854187012</v>
      </c>
      <c r="AD346" s="2">
        <f t="shared" si="21"/>
        <v>3.6299999999999999E-2</v>
      </c>
      <c r="AE346">
        <v>3.6299999999999999E-2</v>
      </c>
      <c r="AG346">
        <v>11.592965698242187</v>
      </c>
      <c r="AM346" s="2">
        <f t="shared" si="22"/>
        <v>7.3220000000000001</v>
      </c>
      <c r="AN346" s="2">
        <f>IF(ISNUMBER(AM346),SUMIFS($AM$1:AM346,$A$1:A346,A346,$F$1:F346,F346,$D$1:D346,D346),"")</f>
        <v>24.070999999999998</v>
      </c>
      <c r="AO346">
        <f t="shared" si="23"/>
        <v>14</v>
      </c>
    </row>
    <row r="347" spans="1:41" x14ac:dyDescent="0.25">
      <c r="A347" s="4" t="s">
        <v>25</v>
      </c>
      <c r="B347" t="s">
        <v>44</v>
      </c>
      <c r="C347" s="3">
        <v>42394</v>
      </c>
      <c r="D347">
        <v>3</v>
      </c>
      <c r="E347">
        <v>200</v>
      </c>
      <c r="F347" s="2" t="s">
        <v>83</v>
      </c>
      <c r="G347" s="2" t="s">
        <v>23</v>
      </c>
      <c r="H347">
        <v>2.4</v>
      </c>
      <c r="I347" s="2" t="s">
        <v>22</v>
      </c>
      <c r="J347" s="20" t="str">
        <f t="shared" si="20"/>
        <v/>
      </c>
      <c r="L347">
        <v>218.79</v>
      </c>
      <c r="M347">
        <v>218.79</v>
      </c>
      <c r="N347" s="2">
        <f>IF(ISNUMBER(M347),SUMIFS(M$1:$M347,A$1:$A347,A347,F$1:$F347,F347,D$1:$D347,D347),"")</f>
        <v>757.01</v>
      </c>
      <c r="X347">
        <v>21.481955528259277</v>
      </c>
      <c r="Y347">
        <v>13.63169002532959</v>
      </c>
      <c r="Z347">
        <v>74.778488159179687</v>
      </c>
      <c r="AA347">
        <v>28.324813842773438</v>
      </c>
      <c r="AB347">
        <v>90.067153930664063</v>
      </c>
      <c r="AC347">
        <v>25.489426612854004</v>
      </c>
      <c r="AD347" s="2">
        <f t="shared" si="21"/>
        <v>4.0800000000000003E-2</v>
      </c>
      <c r="AE347">
        <v>4.0800000000000003E-2</v>
      </c>
      <c r="AG347">
        <v>11.96455810546875</v>
      </c>
      <c r="AM347" s="2">
        <f t="shared" si="22"/>
        <v>8.9269999999999996</v>
      </c>
      <c r="AN347" s="2">
        <f>IF(ISNUMBER(AM347),SUMIFS($AM$1:AM347,$A$1:A347,A347,$F$1:F347,F347,$D$1:D347,D347),"")</f>
        <v>31.936</v>
      </c>
      <c r="AO347">
        <f t="shared" si="23"/>
        <v>14</v>
      </c>
    </row>
    <row r="348" spans="1:41" x14ac:dyDescent="0.25">
      <c r="A348" s="4" t="s">
        <v>29</v>
      </c>
      <c r="B348" t="s">
        <v>44</v>
      </c>
      <c r="C348" s="3">
        <v>42394</v>
      </c>
      <c r="D348">
        <v>3</v>
      </c>
      <c r="E348">
        <v>350</v>
      </c>
      <c r="F348" s="2" t="s">
        <v>83</v>
      </c>
      <c r="G348" s="2" t="s">
        <v>23</v>
      </c>
      <c r="H348">
        <v>2.4</v>
      </c>
      <c r="I348" s="2" t="s">
        <v>22</v>
      </c>
      <c r="J348" s="20" t="str">
        <f t="shared" si="20"/>
        <v/>
      </c>
      <c r="L348">
        <v>195.39</v>
      </c>
      <c r="M348">
        <v>195.39</v>
      </c>
      <c r="N348" s="2">
        <f>IF(ISNUMBER(M348),SUMIFS(M$1:$M348,A$1:$A348,A348,F$1:$F348,F348,D$1:$D348,D348),"")</f>
        <v>712.25</v>
      </c>
      <c r="X348">
        <v>21.977021217346191</v>
      </c>
      <c r="Y348">
        <v>14.866585254669189</v>
      </c>
      <c r="Z348">
        <v>74.275104522705078</v>
      </c>
      <c r="AA348">
        <v>29.027400970458984</v>
      </c>
      <c r="AB348">
        <v>90.209938049316406</v>
      </c>
      <c r="AC348">
        <v>24.632550239562988</v>
      </c>
      <c r="AD348" s="2">
        <f t="shared" si="21"/>
        <v>3.9399999999999998E-2</v>
      </c>
      <c r="AE348">
        <v>3.9399999999999998E-2</v>
      </c>
      <c r="AG348">
        <v>11.884016723632813</v>
      </c>
      <c r="AM348" s="2">
        <f t="shared" si="22"/>
        <v>7.6980000000000004</v>
      </c>
      <c r="AN348" s="2">
        <f>IF(ISNUMBER(AM348),SUMIFS($AM$1:AM348,$A$1:A348,A348,$F$1:F348,F348,$D$1:D348,D348),"")</f>
        <v>29.007000000000001</v>
      </c>
      <c r="AO348">
        <f t="shared" si="23"/>
        <v>14</v>
      </c>
    </row>
    <row r="349" spans="1:41" x14ac:dyDescent="0.25">
      <c r="A349" s="4" t="s">
        <v>26</v>
      </c>
      <c r="B349" t="s">
        <v>44</v>
      </c>
      <c r="C349" s="3">
        <v>42394</v>
      </c>
      <c r="D349">
        <v>3</v>
      </c>
      <c r="E349">
        <v>500</v>
      </c>
      <c r="F349" s="2" t="s">
        <v>83</v>
      </c>
      <c r="G349" s="2" t="s">
        <v>23</v>
      </c>
      <c r="H349">
        <v>2.4</v>
      </c>
      <c r="I349" s="2" t="s">
        <v>22</v>
      </c>
      <c r="J349" s="20" t="str">
        <f t="shared" si="20"/>
        <v/>
      </c>
      <c r="L349">
        <v>198.72</v>
      </c>
      <c r="M349">
        <v>198.72</v>
      </c>
      <c r="N349" s="2">
        <f>IF(ISNUMBER(M349),SUMIFS(M$1:$M349,A$1:$A349,A349,F$1:$F349,F349,D$1:$D349,D349),"")</f>
        <v>684.07</v>
      </c>
      <c r="X349">
        <v>20.591156005859375</v>
      </c>
      <c r="Y349">
        <v>14.408977031707764</v>
      </c>
      <c r="Z349">
        <v>76.322170257568359</v>
      </c>
      <c r="AA349">
        <v>27.744604110717773</v>
      </c>
      <c r="AB349">
        <v>90.698177337646484</v>
      </c>
      <c r="AC349">
        <v>26.14551830291748</v>
      </c>
      <c r="AD349" s="2">
        <f t="shared" si="21"/>
        <v>4.1799999999999997E-2</v>
      </c>
      <c r="AE349">
        <v>4.1799999999999997E-2</v>
      </c>
      <c r="AG349">
        <v>12.211547241210937</v>
      </c>
      <c r="AM349" s="2">
        <f t="shared" si="22"/>
        <v>8.3059999999999992</v>
      </c>
      <c r="AN349" s="2">
        <f>IF(ISNUMBER(AM349),SUMIFS($AM$1:AM349,$A$1:A349,A349,$F$1:F349,F349,$D$1:D349,D349),"")</f>
        <v>29.070999999999998</v>
      </c>
      <c r="AO349">
        <f t="shared" si="23"/>
        <v>14</v>
      </c>
    </row>
    <row r="350" spans="1:41" x14ac:dyDescent="0.25">
      <c r="A350" s="4" t="s">
        <v>27</v>
      </c>
      <c r="B350" t="s">
        <v>44</v>
      </c>
      <c r="C350" s="3">
        <v>42394</v>
      </c>
      <c r="D350">
        <v>4</v>
      </c>
      <c r="E350">
        <v>0</v>
      </c>
      <c r="F350" s="2" t="s">
        <v>83</v>
      </c>
      <c r="G350" s="2" t="s">
        <v>23</v>
      </c>
      <c r="H350">
        <v>2.4</v>
      </c>
      <c r="I350" s="2" t="s">
        <v>22</v>
      </c>
      <c r="J350" s="20" t="str">
        <f t="shared" si="20"/>
        <v/>
      </c>
      <c r="L350">
        <v>103.1</v>
      </c>
      <c r="M350">
        <v>103.1</v>
      </c>
      <c r="N350" s="2">
        <f>IF(ISNUMBER(M350),SUMIFS(M$1:$M350,A$1:$A350,A350,F$1:$F350,F350,D$1:$D350,D350),"")</f>
        <v>523.68999999999994</v>
      </c>
      <c r="X350">
        <v>18.902419090270996</v>
      </c>
      <c r="Y350">
        <v>12.38411808013916</v>
      </c>
      <c r="Z350">
        <v>76.936389923095703</v>
      </c>
      <c r="AA350">
        <v>25.749900817871094</v>
      </c>
      <c r="AB350">
        <v>90.110877990722656</v>
      </c>
      <c r="AC350">
        <v>29.512936592102051</v>
      </c>
      <c r="AD350" s="2">
        <f t="shared" si="21"/>
        <v>4.7199999999999999E-2</v>
      </c>
      <c r="AE350">
        <v>4.7199999999999999E-2</v>
      </c>
      <c r="AG350">
        <v>12.309822387695313</v>
      </c>
      <c r="AM350" s="2">
        <f t="shared" si="22"/>
        <v>4.8659999999999997</v>
      </c>
      <c r="AN350" s="2">
        <f>IF(ISNUMBER(AM350),SUMIFS($AM$1:AM350,$A$1:A350,A350,$F$1:F350,F350,$D$1:D350,D350),"")</f>
        <v>21.535999999999998</v>
      </c>
      <c r="AO350">
        <f t="shared" si="23"/>
        <v>14</v>
      </c>
    </row>
    <row r="351" spans="1:41" x14ac:dyDescent="0.25">
      <c r="A351" s="4" t="s">
        <v>30</v>
      </c>
      <c r="B351" t="s">
        <v>44</v>
      </c>
      <c r="C351" s="3">
        <v>42394</v>
      </c>
      <c r="D351">
        <v>4</v>
      </c>
      <c r="E351">
        <v>50</v>
      </c>
      <c r="F351" s="2" t="s">
        <v>83</v>
      </c>
      <c r="G351" s="2" t="s">
        <v>23</v>
      </c>
      <c r="H351">
        <v>2.4</v>
      </c>
      <c r="I351" s="2" t="s">
        <v>22</v>
      </c>
      <c r="J351" s="20" t="str">
        <f t="shared" si="20"/>
        <v/>
      </c>
      <c r="L351">
        <v>105.44</v>
      </c>
      <c r="M351">
        <v>105.44</v>
      </c>
      <c r="N351" s="2">
        <f>IF(ISNUMBER(M351),SUMIFS(M$1:$M351,A$1:$A351,A351,F$1:$F351,F351,D$1:$D351,D351),"")</f>
        <v>564.99</v>
      </c>
      <c r="X351">
        <v>18.722209930419922</v>
      </c>
      <c r="Y351">
        <v>13.165092945098877</v>
      </c>
      <c r="Z351">
        <v>76.270984649658203</v>
      </c>
      <c r="AA351">
        <v>25.173282623291016</v>
      </c>
      <c r="AB351">
        <v>89.841033935546875</v>
      </c>
      <c r="AC351">
        <v>28.601154327392578</v>
      </c>
      <c r="AD351" s="2">
        <f t="shared" si="21"/>
        <v>4.58E-2</v>
      </c>
      <c r="AE351">
        <v>4.58E-2</v>
      </c>
      <c r="AG351">
        <v>12.203357543945312</v>
      </c>
      <c r="AM351" s="2">
        <f t="shared" si="22"/>
        <v>4.8289999999999997</v>
      </c>
      <c r="AN351" s="2">
        <f>IF(ISNUMBER(AM351),SUMIFS($AM$1:AM351,$A$1:A351,A351,$F$1:F351,F351,$D$1:D351,D351),"")</f>
        <v>23.44</v>
      </c>
      <c r="AO351">
        <f t="shared" si="23"/>
        <v>14</v>
      </c>
    </row>
    <row r="352" spans="1:41" x14ac:dyDescent="0.25">
      <c r="A352" s="4" t="s">
        <v>28</v>
      </c>
      <c r="B352" t="s">
        <v>44</v>
      </c>
      <c r="C352" s="3">
        <v>42394</v>
      </c>
      <c r="D352">
        <v>4</v>
      </c>
      <c r="E352">
        <v>100</v>
      </c>
      <c r="F352" s="2" t="s">
        <v>83</v>
      </c>
      <c r="G352" s="2" t="s">
        <v>23</v>
      </c>
      <c r="H352">
        <v>2.4</v>
      </c>
      <c r="I352" s="2" t="s">
        <v>22</v>
      </c>
      <c r="J352" s="20" t="str">
        <f t="shared" si="20"/>
        <v/>
      </c>
      <c r="L352">
        <v>161.91999999999999</v>
      </c>
      <c r="M352">
        <v>161.91999999999999</v>
      </c>
      <c r="N352" s="2">
        <f>IF(ISNUMBER(M352),SUMIFS(M$1:$M352,A$1:$A352,A352,F$1:$F352,F352,D$1:$D352,D352),"")</f>
        <v>675.15</v>
      </c>
      <c r="X352">
        <v>20.500744819641113</v>
      </c>
      <c r="Y352">
        <v>14.327815532684326</v>
      </c>
      <c r="Z352">
        <v>75.686904907226563</v>
      </c>
      <c r="AA352">
        <v>26.922510147094727</v>
      </c>
      <c r="AB352">
        <v>90.702171325683594</v>
      </c>
      <c r="AC352">
        <v>26.235624313354492</v>
      </c>
      <c r="AD352" s="2">
        <f t="shared" si="21"/>
        <v>4.2000000000000003E-2</v>
      </c>
      <c r="AE352">
        <v>4.2000000000000003E-2</v>
      </c>
      <c r="AG352">
        <v>12.10990478515625</v>
      </c>
      <c r="AM352" s="2">
        <f t="shared" si="22"/>
        <v>6.8010000000000002</v>
      </c>
      <c r="AN352" s="2">
        <f>IF(ISNUMBER(AM352),SUMIFS($AM$1:AM352,$A$1:A352,A352,$F$1:F352,F352,$D$1:D352,D352),"")</f>
        <v>27.289000000000001</v>
      </c>
      <c r="AO352">
        <f t="shared" si="23"/>
        <v>14</v>
      </c>
    </row>
    <row r="353" spans="1:41" x14ac:dyDescent="0.25">
      <c r="A353" s="4" t="s">
        <v>25</v>
      </c>
      <c r="B353" t="s">
        <v>44</v>
      </c>
      <c r="C353" s="3">
        <v>42394</v>
      </c>
      <c r="D353">
        <v>4</v>
      </c>
      <c r="E353">
        <v>200</v>
      </c>
      <c r="F353" s="2" t="s">
        <v>83</v>
      </c>
      <c r="G353" s="2" t="s">
        <v>23</v>
      </c>
      <c r="H353">
        <v>2.4</v>
      </c>
      <c r="I353" s="2" t="s">
        <v>22</v>
      </c>
      <c r="J353" s="20" t="str">
        <f t="shared" si="20"/>
        <v/>
      </c>
      <c r="L353">
        <v>198.2</v>
      </c>
      <c r="M353">
        <v>198.2</v>
      </c>
      <c r="N353" s="2">
        <f>IF(ISNUMBER(M353),SUMIFS(M$1:$M353,A$1:$A353,A353,F$1:$F353,F353,D$1:$D353,D353),"")</f>
        <v>685.09999999999991</v>
      </c>
      <c r="X353">
        <v>19.91755485534668</v>
      </c>
      <c r="Y353">
        <v>14.540335655212402</v>
      </c>
      <c r="Z353">
        <v>76.434036254882813</v>
      </c>
      <c r="AA353">
        <v>26.981714248657227</v>
      </c>
      <c r="AB353">
        <v>90.543148040771484</v>
      </c>
      <c r="AC353">
        <v>26.343441963195801</v>
      </c>
      <c r="AD353" s="2">
        <f t="shared" si="21"/>
        <v>4.2099999999999999E-2</v>
      </c>
      <c r="AE353">
        <v>4.2099999999999999E-2</v>
      </c>
      <c r="AG353">
        <v>12.229445800781249</v>
      </c>
      <c r="AM353" s="2">
        <f t="shared" si="22"/>
        <v>8.3439999999999994</v>
      </c>
      <c r="AN353" s="2">
        <f>IF(ISNUMBER(AM353),SUMIFS($AM$1:AM353,$A$1:A353,A353,$F$1:F353,F353,$D$1:D353,D353),"")</f>
        <v>28.344000000000001</v>
      </c>
      <c r="AO353">
        <f t="shared" si="23"/>
        <v>14</v>
      </c>
    </row>
    <row r="354" spans="1:41" x14ac:dyDescent="0.25">
      <c r="A354" s="4" t="s">
        <v>29</v>
      </c>
      <c r="B354" t="s">
        <v>44</v>
      </c>
      <c r="C354" s="3">
        <v>42394</v>
      </c>
      <c r="D354">
        <v>4</v>
      </c>
      <c r="E354">
        <v>350</v>
      </c>
      <c r="F354" s="2" t="s">
        <v>83</v>
      </c>
      <c r="G354" s="2" t="s">
        <v>23</v>
      </c>
      <c r="H354">
        <v>2.4</v>
      </c>
      <c r="I354" s="2" t="s">
        <v>22</v>
      </c>
      <c r="J354" s="20" t="str">
        <f t="shared" si="20"/>
        <v/>
      </c>
      <c r="L354">
        <v>156.71</v>
      </c>
      <c r="M354">
        <v>156.71</v>
      </c>
      <c r="N354" s="2">
        <f>IF(ISNUMBER(M354),SUMIFS(M$1:$M354,A$1:$A354,A354,F$1:$F354,F354,D$1:$D354,D354),"")</f>
        <v>610.33000000000004</v>
      </c>
      <c r="X354">
        <v>20.900688171386719</v>
      </c>
      <c r="Y354">
        <v>13.839280128479004</v>
      </c>
      <c r="Z354">
        <v>73.351177215576172</v>
      </c>
      <c r="AA354">
        <v>25.261550903320312</v>
      </c>
      <c r="AB354">
        <v>90.088619232177734</v>
      </c>
      <c r="AC354">
        <v>25.155255317687988</v>
      </c>
      <c r="AD354" s="2">
        <f t="shared" si="21"/>
        <v>4.02E-2</v>
      </c>
      <c r="AE354">
        <v>4.02E-2</v>
      </c>
      <c r="AG354">
        <v>11.736188354492187</v>
      </c>
      <c r="AM354" s="2">
        <f t="shared" si="22"/>
        <v>6.3</v>
      </c>
      <c r="AN354" s="2">
        <f>IF(ISNUMBER(AM354),SUMIFS($AM$1:AM354,$A$1:A354,A354,$F$1:F354,F354,$D$1:D354,D354),"")</f>
        <v>22.75</v>
      </c>
      <c r="AO354">
        <f t="shared" si="23"/>
        <v>14</v>
      </c>
    </row>
    <row r="355" spans="1:41" x14ac:dyDescent="0.25">
      <c r="A355" s="4" t="s">
        <v>26</v>
      </c>
      <c r="B355" t="s">
        <v>44</v>
      </c>
      <c r="C355" s="3">
        <v>42394</v>
      </c>
      <c r="D355">
        <v>4</v>
      </c>
      <c r="E355">
        <v>500</v>
      </c>
      <c r="F355" s="2" t="s">
        <v>83</v>
      </c>
      <c r="G355" s="2" t="s">
        <v>23</v>
      </c>
      <c r="H355">
        <v>2.4</v>
      </c>
      <c r="I355" s="2" t="s">
        <v>22</v>
      </c>
      <c r="J355" s="20" t="str">
        <f t="shared" si="20"/>
        <v/>
      </c>
      <c r="L355">
        <v>170.68</v>
      </c>
      <c r="M355">
        <v>170.68</v>
      </c>
      <c r="N355" s="2">
        <f>IF(ISNUMBER(M355),SUMIFS(M$1:$M355,A$1:$A355,A355,F$1:$F355,F355,D$1:$D355,D355),"")</f>
        <v>756.98</v>
      </c>
      <c r="X355">
        <v>21.336936950683594</v>
      </c>
      <c r="Y355">
        <v>14.601751804351807</v>
      </c>
      <c r="Z355">
        <v>75.336372375488281</v>
      </c>
      <c r="AA355">
        <v>27.636707305908203</v>
      </c>
      <c r="AB355">
        <v>90.441135406494141</v>
      </c>
      <c r="AC355">
        <v>24.966770172119141</v>
      </c>
      <c r="AD355" s="2">
        <f t="shared" si="21"/>
        <v>3.9899999999999998E-2</v>
      </c>
      <c r="AE355">
        <v>3.9899999999999998E-2</v>
      </c>
      <c r="AG355">
        <v>12.053819580078125</v>
      </c>
      <c r="AM355" s="2">
        <f t="shared" si="22"/>
        <v>6.81</v>
      </c>
      <c r="AN355" s="2">
        <f>IF(ISNUMBER(AM355),SUMIFS($AM$1:AM355,$A$1:A355,A355,$F$1:F355,F355,$D$1:D355,D355),"")</f>
        <v>30.762999999999998</v>
      </c>
      <c r="AO355">
        <f t="shared" si="23"/>
        <v>14</v>
      </c>
    </row>
    <row r="356" spans="1:41" x14ac:dyDescent="0.25">
      <c r="A356" s="4" t="s">
        <v>27</v>
      </c>
      <c r="B356" t="s">
        <v>44</v>
      </c>
      <c r="C356" s="3">
        <v>42424</v>
      </c>
      <c r="D356">
        <v>1</v>
      </c>
      <c r="E356">
        <v>0</v>
      </c>
      <c r="F356" s="2" t="s">
        <v>83</v>
      </c>
      <c r="G356" s="2" t="s">
        <v>23</v>
      </c>
      <c r="H356">
        <v>2.5</v>
      </c>
      <c r="I356" s="2" t="s">
        <v>22</v>
      </c>
      <c r="J356" s="20" t="str">
        <f t="shared" si="20"/>
        <v/>
      </c>
      <c r="L356">
        <v>126.88</v>
      </c>
      <c r="M356">
        <v>126.88</v>
      </c>
      <c r="N356" s="2">
        <f>IF(ISNUMBER(M356),SUMIFS(M$1:$M356,A$1:$A356,A356,F$1:$F356,F356,D$1:$D356,D356),"")</f>
        <v>838.18</v>
      </c>
      <c r="X356">
        <v>21.157658576965332</v>
      </c>
      <c r="Y356">
        <v>11.222355842590332</v>
      </c>
      <c r="Z356">
        <v>74.582881927490234</v>
      </c>
      <c r="AA356">
        <v>26.238218307495117</v>
      </c>
      <c r="AB356">
        <v>89.780719757080078</v>
      </c>
      <c r="AC356">
        <v>27.11446475982666</v>
      </c>
      <c r="AD356" s="2">
        <f t="shared" si="21"/>
        <v>4.3400000000000001E-2</v>
      </c>
      <c r="AE356">
        <v>4.3400000000000001E-2</v>
      </c>
      <c r="AG356">
        <v>11.933261108398439</v>
      </c>
      <c r="AM356" s="2">
        <f t="shared" si="22"/>
        <v>5.5069999999999997</v>
      </c>
      <c r="AN356" s="2">
        <f>IF(ISNUMBER(AM356),SUMIFS($AM$1:AM356,$A$1:A356,A356,$F$1:F356,F356,$D$1:D356,D356),"")</f>
        <v>30.831000000000003</v>
      </c>
      <c r="AO356">
        <f t="shared" si="23"/>
        <v>14</v>
      </c>
    </row>
    <row r="357" spans="1:41" x14ac:dyDescent="0.25">
      <c r="A357" s="4" t="s">
        <v>30</v>
      </c>
      <c r="B357" t="s">
        <v>44</v>
      </c>
      <c r="C357" s="3">
        <v>42424</v>
      </c>
      <c r="D357">
        <v>1</v>
      </c>
      <c r="E357">
        <v>50</v>
      </c>
      <c r="F357" s="2" t="s">
        <v>83</v>
      </c>
      <c r="G357" s="2" t="s">
        <v>23</v>
      </c>
      <c r="H357">
        <v>2.5</v>
      </c>
      <c r="I357" s="2" t="s">
        <v>22</v>
      </c>
      <c r="J357" s="20" t="str">
        <f t="shared" si="20"/>
        <v/>
      </c>
      <c r="L357">
        <v>114.79</v>
      </c>
      <c r="M357">
        <v>114.79</v>
      </c>
      <c r="N357" s="2">
        <f>IF(ISNUMBER(M357),SUMIFS(M$1:$M357,A$1:$A357,A357,F$1:$F357,F357,D$1:$D357,D357),"")</f>
        <v>756.15</v>
      </c>
      <c r="X357">
        <v>19.161979675292969</v>
      </c>
      <c r="Y357">
        <v>11.549834251403809</v>
      </c>
      <c r="Z357">
        <v>77.818069458007813</v>
      </c>
      <c r="AA357">
        <v>25.993398666381836</v>
      </c>
      <c r="AB357">
        <v>90.622642517089844</v>
      </c>
      <c r="AC357">
        <v>29.91878604888916</v>
      </c>
      <c r="AD357" s="2">
        <f t="shared" si="21"/>
        <v>4.7899999999999998E-2</v>
      </c>
      <c r="AE357">
        <v>4.7899999999999998E-2</v>
      </c>
      <c r="AG357">
        <v>12.45089111328125</v>
      </c>
      <c r="AM357" s="2">
        <f t="shared" si="22"/>
        <v>5.4980000000000002</v>
      </c>
      <c r="AN357" s="2">
        <f>IF(ISNUMBER(AM357),SUMIFS($AM$1:AM357,$A$1:A357,A357,$F$1:F357,F357,$D$1:D357,D357),"")</f>
        <v>29.988</v>
      </c>
      <c r="AO357">
        <f t="shared" si="23"/>
        <v>14</v>
      </c>
    </row>
    <row r="358" spans="1:41" x14ac:dyDescent="0.25">
      <c r="A358" s="4" t="s">
        <v>28</v>
      </c>
      <c r="B358" t="s">
        <v>44</v>
      </c>
      <c r="C358" s="3">
        <v>42424</v>
      </c>
      <c r="D358">
        <v>1</v>
      </c>
      <c r="E358">
        <v>100</v>
      </c>
      <c r="F358" s="2" t="s">
        <v>83</v>
      </c>
      <c r="G358" s="2" t="s">
        <v>23</v>
      </c>
      <c r="H358">
        <v>2.5</v>
      </c>
      <c r="I358" s="2" t="s">
        <v>22</v>
      </c>
      <c r="J358" s="20" t="str">
        <f t="shared" si="20"/>
        <v/>
      </c>
      <c r="L358">
        <v>110.05</v>
      </c>
      <c r="M358">
        <v>110.05</v>
      </c>
      <c r="N358" s="2">
        <f>IF(ISNUMBER(M358),SUMIFS(M$1:$M358,A$1:$A358,A358,F$1:$F358,F358,D$1:$D358,D358),"")</f>
        <v>744.88</v>
      </c>
      <c r="X358">
        <v>19.181985855102539</v>
      </c>
      <c r="Y358">
        <v>10.927788734436035</v>
      </c>
      <c r="Z358">
        <v>76.955615997314453</v>
      </c>
      <c r="AA358">
        <v>25.835065841674805</v>
      </c>
      <c r="AB358">
        <v>90.254638671875</v>
      </c>
      <c r="AC358">
        <v>29.428237915039063</v>
      </c>
      <c r="AD358" s="2">
        <f t="shared" si="21"/>
        <v>4.7100000000000003E-2</v>
      </c>
      <c r="AE358">
        <v>4.7100000000000003E-2</v>
      </c>
      <c r="AG358">
        <v>12.312898559570312</v>
      </c>
      <c r="AM358" s="2">
        <f t="shared" si="22"/>
        <v>5.1829999999999998</v>
      </c>
      <c r="AN358" s="2">
        <f>IF(ISNUMBER(AM358),SUMIFS($AM$1:AM358,$A$1:A358,A358,$F$1:F358,F358,$D$1:D358,D358),"")</f>
        <v>29.890999999999998</v>
      </c>
      <c r="AO358">
        <f t="shared" si="23"/>
        <v>14</v>
      </c>
    </row>
    <row r="359" spans="1:41" x14ac:dyDescent="0.25">
      <c r="A359" s="4" t="s">
        <v>25</v>
      </c>
      <c r="B359" t="s">
        <v>44</v>
      </c>
      <c r="C359" s="3">
        <v>42424</v>
      </c>
      <c r="D359">
        <v>1</v>
      </c>
      <c r="E359">
        <v>200</v>
      </c>
      <c r="F359" s="2" t="s">
        <v>83</v>
      </c>
      <c r="G359" s="2" t="s">
        <v>23</v>
      </c>
      <c r="H359">
        <v>2.5</v>
      </c>
      <c r="I359" s="2" t="s">
        <v>22</v>
      </c>
      <c r="J359" s="20" t="str">
        <f t="shared" si="20"/>
        <v/>
      </c>
      <c r="L359">
        <v>162.09</v>
      </c>
      <c r="M359">
        <v>162.09</v>
      </c>
      <c r="N359" s="2">
        <f>IF(ISNUMBER(M359),SUMIFS(M$1:$M359,A$1:$A359,A359,F$1:$F359,F359,D$1:$D359,D359),"")</f>
        <v>775.58</v>
      </c>
      <c r="X359">
        <v>19.86860466003418</v>
      </c>
      <c r="Y359">
        <v>11.603239059448242</v>
      </c>
      <c r="Z359">
        <v>76.915370941162109</v>
      </c>
      <c r="AA359">
        <v>27.129013061523438</v>
      </c>
      <c r="AB359">
        <v>90.763675689697266</v>
      </c>
      <c r="AC359">
        <v>29.125219345092773</v>
      </c>
      <c r="AD359" s="2">
        <f t="shared" si="21"/>
        <v>4.6600000000000003E-2</v>
      </c>
      <c r="AE359">
        <v>4.6600000000000003E-2</v>
      </c>
      <c r="AG359">
        <v>12.306459350585937</v>
      </c>
      <c r="AM359" s="2">
        <f t="shared" si="22"/>
        <v>7.5529999999999999</v>
      </c>
      <c r="AN359" s="2">
        <f>IF(ISNUMBER(AM359),SUMIFS($AM$1:AM359,$A$1:A359,A359,$F$1:F359,F359,$D$1:D359,D359),"")</f>
        <v>32.523999999999994</v>
      </c>
      <c r="AO359">
        <f t="shared" si="23"/>
        <v>14</v>
      </c>
    </row>
    <row r="360" spans="1:41" x14ac:dyDescent="0.25">
      <c r="A360" s="4" t="s">
        <v>29</v>
      </c>
      <c r="B360" t="s">
        <v>44</v>
      </c>
      <c r="C360" s="3">
        <v>42424</v>
      </c>
      <c r="D360">
        <v>1</v>
      </c>
      <c r="E360">
        <v>350</v>
      </c>
      <c r="F360" s="2" t="s">
        <v>83</v>
      </c>
      <c r="G360" s="2" t="s">
        <v>23</v>
      </c>
      <c r="H360">
        <v>2.5</v>
      </c>
      <c r="I360" s="2" t="s">
        <v>22</v>
      </c>
      <c r="J360" s="20" t="str">
        <f t="shared" si="20"/>
        <v/>
      </c>
      <c r="L360">
        <v>87.46</v>
      </c>
      <c r="M360">
        <v>87.46</v>
      </c>
      <c r="N360" s="2">
        <f>IF(ISNUMBER(M360),SUMIFS(M$1:$M360,A$1:$A360,A360,F$1:$F360,F360,D$1:$D360,D360),"")</f>
        <v>876.13</v>
      </c>
      <c r="X360">
        <v>19.677835464477539</v>
      </c>
      <c r="Y360">
        <v>11.880390167236328</v>
      </c>
      <c r="Z360">
        <v>76.786293029785156</v>
      </c>
      <c r="AA360">
        <v>25.681398391723633</v>
      </c>
      <c r="AB360">
        <v>90.085853576660156</v>
      </c>
      <c r="AC360">
        <v>28.720403671264648</v>
      </c>
      <c r="AD360" s="2">
        <f t="shared" si="21"/>
        <v>4.5999999999999999E-2</v>
      </c>
      <c r="AE360">
        <v>4.5999999999999999E-2</v>
      </c>
      <c r="AG360">
        <v>12.285806884765625</v>
      </c>
      <c r="AM360" s="2">
        <f t="shared" si="22"/>
        <v>4.0229999999999997</v>
      </c>
      <c r="AN360" s="2">
        <f>IF(ISNUMBER(AM360),SUMIFS($AM$1:AM360,$A$1:A360,A360,$F$1:F360,F360,$D$1:D360,D360),"")</f>
        <v>33.414000000000001</v>
      </c>
      <c r="AO360">
        <f t="shared" si="23"/>
        <v>14</v>
      </c>
    </row>
    <row r="361" spans="1:41" x14ac:dyDescent="0.25">
      <c r="A361" s="4" t="s">
        <v>26</v>
      </c>
      <c r="B361" t="s">
        <v>44</v>
      </c>
      <c r="C361" s="3">
        <v>42424</v>
      </c>
      <c r="D361">
        <v>1</v>
      </c>
      <c r="E361">
        <v>500</v>
      </c>
      <c r="F361" s="2" t="s">
        <v>83</v>
      </c>
      <c r="G361" s="2" t="s">
        <v>23</v>
      </c>
      <c r="H361">
        <v>2.5</v>
      </c>
      <c r="I361" s="2" t="s">
        <v>22</v>
      </c>
      <c r="J361" s="20" t="str">
        <f t="shared" si="20"/>
        <v/>
      </c>
      <c r="L361">
        <v>112.37</v>
      </c>
      <c r="M361">
        <v>112.37</v>
      </c>
      <c r="N361" s="2">
        <f>IF(ISNUMBER(M361),SUMIFS(M$1:$M361,A$1:$A361,A361,F$1:$F361,F361,D$1:$D361,D361),"")</f>
        <v>888.99999999999989</v>
      </c>
      <c r="X361">
        <v>20.203445434570313</v>
      </c>
      <c r="Y361">
        <v>10.366031169891357</v>
      </c>
      <c r="Z361">
        <v>76.038101196289062</v>
      </c>
      <c r="AA361">
        <v>25.999408721923828</v>
      </c>
      <c r="AB361">
        <v>89.493473052978516</v>
      </c>
      <c r="AC361">
        <v>28.659127235412598</v>
      </c>
      <c r="AD361" s="2">
        <f t="shared" si="21"/>
        <v>4.5900000000000003E-2</v>
      </c>
      <c r="AE361">
        <v>4.5900000000000003E-2</v>
      </c>
      <c r="AG361">
        <v>12.16609619140625</v>
      </c>
      <c r="AM361" s="2">
        <f t="shared" si="22"/>
        <v>5.1580000000000004</v>
      </c>
      <c r="AN361" s="2">
        <f>IF(ISNUMBER(AM361),SUMIFS($AM$1:AM361,$A$1:A361,A361,$F$1:F361,F361,$D$1:D361,D361),"")</f>
        <v>36.109000000000002</v>
      </c>
      <c r="AO361">
        <f t="shared" si="23"/>
        <v>14</v>
      </c>
    </row>
    <row r="362" spans="1:41" x14ac:dyDescent="0.25">
      <c r="A362" s="4" t="s">
        <v>27</v>
      </c>
      <c r="B362" t="s">
        <v>44</v>
      </c>
      <c r="C362" s="3">
        <v>42424</v>
      </c>
      <c r="D362">
        <v>2</v>
      </c>
      <c r="E362">
        <v>0</v>
      </c>
      <c r="F362" s="2" t="s">
        <v>83</v>
      </c>
      <c r="G362" s="2" t="s">
        <v>23</v>
      </c>
      <c r="H362">
        <v>2.5</v>
      </c>
      <c r="I362" s="2" t="s">
        <v>22</v>
      </c>
      <c r="J362" s="20" t="str">
        <f t="shared" si="20"/>
        <v/>
      </c>
      <c r="L362">
        <v>129.82</v>
      </c>
      <c r="M362">
        <v>129.82</v>
      </c>
      <c r="N362" s="2">
        <f>IF(ISNUMBER(M362),SUMIFS(M$1:$M362,A$1:$A362,A362,F$1:$F362,F362,D$1:$D362,D362),"")</f>
        <v>800.92000000000007</v>
      </c>
      <c r="X362">
        <v>18.971531867980957</v>
      </c>
      <c r="Y362">
        <v>11.18526554107666</v>
      </c>
      <c r="Z362">
        <v>78.341892242431641</v>
      </c>
      <c r="AA362">
        <v>26.824361801147461</v>
      </c>
      <c r="AB362">
        <v>90.512657165527344</v>
      </c>
      <c r="AC362">
        <v>31.040239334106445</v>
      </c>
      <c r="AD362" s="2">
        <f t="shared" si="21"/>
        <v>4.9700000000000001E-2</v>
      </c>
      <c r="AE362">
        <v>4.9700000000000001E-2</v>
      </c>
      <c r="AG362">
        <v>12.534702758789063</v>
      </c>
      <c r="AM362" s="2">
        <f t="shared" si="22"/>
        <v>6.452</v>
      </c>
      <c r="AN362" s="2">
        <f>IF(ISNUMBER(AM362),SUMIFS($AM$1:AM362,$A$1:A362,A362,$F$1:F362,F362,$D$1:D362,D362),"")</f>
        <v>35.503999999999998</v>
      </c>
      <c r="AO362">
        <f t="shared" si="23"/>
        <v>14</v>
      </c>
    </row>
    <row r="363" spans="1:41" x14ac:dyDescent="0.25">
      <c r="A363" s="4" t="s">
        <v>30</v>
      </c>
      <c r="B363" t="s">
        <v>44</v>
      </c>
      <c r="C363" s="3">
        <v>42424</v>
      </c>
      <c r="D363">
        <v>2</v>
      </c>
      <c r="E363">
        <v>50</v>
      </c>
      <c r="F363" s="2" t="s">
        <v>83</v>
      </c>
      <c r="G363" s="2" t="s">
        <v>23</v>
      </c>
      <c r="H363">
        <v>2.5</v>
      </c>
      <c r="I363" s="2" t="s">
        <v>22</v>
      </c>
      <c r="J363" s="20" t="str">
        <f t="shared" si="20"/>
        <v/>
      </c>
      <c r="L363">
        <v>142.88</v>
      </c>
      <c r="M363">
        <v>142.88</v>
      </c>
      <c r="N363" s="2">
        <f>IF(ISNUMBER(M363),SUMIFS(M$1:$M363,A$1:$A363,A363,F$1:$F363,F363,D$1:$D363,D363),"")</f>
        <v>897.02</v>
      </c>
      <c r="X363">
        <v>20.116630554199219</v>
      </c>
      <c r="Y363">
        <v>12.023080348968506</v>
      </c>
      <c r="Z363">
        <v>77.297603607177734</v>
      </c>
      <c r="AA363">
        <v>27.885948181152344</v>
      </c>
      <c r="AB363">
        <v>90.553737640380859</v>
      </c>
      <c r="AC363">
        <v>28.656423568725586</v>
      </c>
      <c r="AD363" s="2">
        <f t="shared" si="21"/>
        <v>4.5900000000000003E-2</v>
      </c>
      <c r="AE363">
        <v>4.5900000000000003E-2</v>
      </c>
      <c r="AG363">
        <v>12.367616577148437</v>
      </c>
      <c r="AM363" s="2">
        <f t="shared" si="22"/>
        <v>6.5579999999999998</v>
      </c>
      <c r="AN363" s="2">
        <f>IF(ISNUMBER(AM363),SUMIFS($AM$1:AM363,$A$1:A363,A363,$F$1:F363,F363,$D$1:D363,D363),"")</f>
        <v>38.698999999999998</v>
      </c>
      <c r="AO363">
        <f t="shared" si="23"/>
        <v>14</v>
      </c>
    </row>
    <row r="364" spans="1:41" x14ac:dyDescent="0.25">
      <c r="A364" s="4" t="s">
        <v>28</v>
      </c>
      <c r="B364" t="s">
        <v>44</v>
      </c>
      <c r="C364" s="3">
        <v>42424</v>
      </c>
      <c r="D364">
        <v>2</v>
      </c>
      <c r="E364">
        <v>100</v>
      </c>
      <c r="F364" s="2" t="s">
        <v>83</v>
      </c>
      <c r="G364" s="2" t="s">
        <v>23</v>
      </c>
      <c r="H364">
        <v>2.5</v>
      </c>
      <c r="I364" s="2" t="s">
        <v>22</v>
      </c>
      <c r="J364" s="20" t="str">
        <f t="shared" si="20"/>
        <v/>
      </c>
      <c r="L364">
        <v>131.01</v>
      </c>
      <c r="M364">
        <v>131.01</v>
      </c>
      <c r="N364" s="2">
        <f>IF(ISNUMBER(M364),SUMIFS(M$1:$M364,A$1:$A364,A364,F$1:$F364,F364,D$1:$D364,D364),"")</f>
        <v>932.96</v>
      </c>
      <c r="X364">
        <v>19.603459358215332</v>
      </c>
      <c r="Y364">
        <v>9.5469236373901367</v>
      </c>
      <c r="Z364">
        <v>77.139968872070312</v>
      </c>
      <c r="AA364">
        <v>27.523483276367188</v>
      </c>
      <c r="AB364">
        <v>90.920368194580078</v>
      </c>
      <c r="AC364">
        <v>30.614748001098633</v>
      </c>
      <c r="AD364" s="2">
        <f t="shared" si="21"/>
        <v>4.9000000000000002E-2</v>
      </c>
      <c r="AE364">
        <v>4.9000000000000002E-2</v>
      </c>
      <c r="AG364">
        <v>12.342395019531251</v>
      </c>
      <c r="AM364" s="2">
        <f t="shared" si="22"/>
        <v>6.4189999999999996</v>
      </c>
      <c r="AN364" s="2">
        <f>IF(ISNUMBER(AM364),SUMIFS($AM$1:AM364,$A$1:A364,A364,$F$1:F364,F364,$D$1:D364,D364),"")</f>
        <v>38.870999999999995</v>
      </c>
      <c r="AO364">
        <f t="shared" si="23"/>
        <v>14</v>
      </c>
    </row>
    <row r="365" spans="1:41" x14ac:dyDescent="0.25">
      <c r="A365" s="4" t="s">
        <v>25</v>
      </c>
      <c r="B365" t="s">
        <v>44</v>
      </c>
      <c r="C365" s="3">
        <v>42424</v>
      </c>
      <c r="D365">
        <v>2</v>
      </c>
      <c r="E365">
        <v>200</v>
      </c>
      <c r="F365" s="2" t="s">
        <v>83</v>
      </c>
      <c r="G365" s="2" t="s">
        <v>23</v>
      </c>
      <c r="H365">
        <v>2.5</v>
      </c>
      <c r="I365" s="2" t="s">
        <v>22</v>
      </c>
      <c r="J365" s="20" t="str">
        <f t="shared" si="20"/>
        <v/>
      </c>
      <c r="L365">
        <v>126.54</v>
      </c>
      <c r="M365">
        <v>126.54</v>
      </c>
      <c r="N365" s="2">
        <f>IF(ISNUMBER(M365),SUMIFS(M$1:$M365,A$1:$A365,A365,F$1:$F365,F365,D$1:$D365,D365),"")</f>
        <v>827.17000000000007</v>
      </c>
      <c r="X365">
        <v>18.986486434936523</v>
      </c>
      <c r="Y365">
        <v>12.323656558990479</v>
      </c>
      <c r="Z365">
        <v>78.352371215820312</v>
      </c>
      <c r="AA365">
        <v>26.39155387878418</v>
      </c>
      <c r="AB365">
        <v>91.044532775878906</v>
      </c>
      <c r="AC365">
        <v>30.465554237365723</v>
      </c>
      <c r="AD365" s="2">
        <f t="shared" si="21"/>
        <v>4.87E-2</v>
      </c>
      <c r="AE365">
        <v>4.87E-2</v>
      </c>
      <c r="AG365">
        <v>12.53637939453125</v>
      </c>
      <c r="AM365" s="2">
        <f t="shared" si="22"/>
        <v>6.1619999999999999</v>
      </c>
      <c r="AN365" s="2">
        <f>IF(ISNUMBER(AM365),SUMIFS($AM$1:AM365,$A$1:A365,A365,$F$1:F365,F365,$D$1:D365,D365),"")</f>
        <v>34.707999999999998</v>
      </c>
      <c r="AO365">
        <f t="shared" si="23"/>
        <v>14</v>
      </c>
    </row>
    <row r="366" spans="1:41" x14ac:dyDescent="0.25">
      <c r="A366" s="4" t="s">
        <v>29</v>
      </c>
      <c r="B366" t="s">
        <v>44</v>
      </c>
      <c r="C366" s="3">
        <v>42424</v>
      </c>
      <c r="D366">
        <v>2</v>
      </c>
      <c r="E366">
        <v>350</v>
      </c>
      <c r="F366" s="2" t="s">
        <v>83</v>
      </c>
      <c r="G366" s="2" t="s">
        <v>23</v>
      </c>
      <c r="H366">
        <v>2.5</v>
      </c>
      <c r="I366" s="2" t="s">
        <v>22</v>
      </c>
      <c r="J366" s="20" t="str">
        <f t="shared" si="20"/>
        <v/>
      </c>
      <c r="L366">
        <v>128.08000000000001</v>
      </c>
      <c r="M366">
        <v>128.08000000000001</v>
      </c>
      <c r="N366" s="2">
        <f>IF(ISNUMBER(M366),SUMIFS(M$1:$M366,A$1:$A366,A366,F$1:$F366,F366,D$1:$D366,D366),"")</f>
        <v>792.23000000000013</v>
      </c>
      <c r="X366">
        <v>18.86715030670166</v>
      </c>
      <c r="Y366">
        <v>11.462809562683105</v>
      </c>
      <c r="Z366">
        <v>78.058719635009766</v>
      </c>
      <c r="AA366">
        <v>26.926359176635742</v>
      </c>
      <c r="AB366">
        <v>90.672405242919922</v>
      </c>
      <c r="AC366">
        <v>30.871712684631348</v>
      </c>
      <c r="AD366" s="2">
        <f t="shared" si="21"/>
        <v>4.9399999999999999E-2</v>
      </c>
      <c r="AE366">
        <v>4.9399999999999999E-2</v>
      </c>
      <c r="AG366">
        <v>12.489395141601563</v>
      </c>
      <c r="AM366" s="2">
        <f t="shared" si="22"/>
        <v>6.327</v>
      </c>
      <c r="AN366" s="2">
        <f>IF(ISNUMBER(AM366),SUMIFS($AM$1:AM366,$A$1:A366,A366,$F$1:F366,F366,$D$1:D366,D366),"")</f>
        <v>35.104999999999997</v>
      </c>
      <c r="AO366">
        <f t="shared" si="23"/>
        <v>14</v>
      </c>
    </row>
    <row r="367" spans="1:41" x14ac:dyDescent="0.25">
      <c r="A367" s="4" t="s">
        <v>26</v>
      </c>
      <c r="B367" t="s">
        <v>44</v>
      </c>
      <c r="C367" s="3">
        <v>42424</v>
      </c>
      <c r="D367">
        <v>2</v>
      </c>
      <c r="E367">
        <v>500</v>
      </c>
      <c r="F367" s="2" t="s">
        <v>83</v>
      </c>
      <c r="G367" s="2" t="s">
        <v>23</v>
      </c>
      <c r="H367">
        <v>2.5</v>
      </c>
      <c r="I367" s="2" t="s">
        <v>22</v>
      </c>
      <c r="J367" s="20" t="str">
        <f t="shared" si="20"/>
        <v/>
      </c>
      <c r="L367">
        <v>118.64</v>
      </c>
      <c r="M367">
        <v>118.64</v>
      </c>
      <c r="N367" s="2">
        <f>IF(ISNUMBER(M367),SUMIFS(M$1:$M367,A$1:$A367,A367,F$1:$F367,F367,D$1:$D367,D367),"")</f>
        <v>864.4</v>
      </c>
      <c r="X367">
        <v>18.748194694519043</v>
      </c>
      <c r="Y367">
        <v>11.904517650604248</v>
      </c>
      <c r="Z367">
        <v>77.886085510253906</v>
      </c>
      <c r="AA367">
        <v>26.134702682495117</v>
      </c>
      <c r="AB367">
        <v>89.831546783447266</v>
      </c>
      <c r="AC367">
        <v>30.27515697479248</v>
      </c>
      <c r="AD367" s="2">
        <f t="shared" si="21"/>
        <v>4.8399999999999999E-2</v>
      </c>
      <c r="AE367">
        <v>4.8399999999999999E-2</v>
      </c>
      <c r="AG367">
        <v>12.461773681640626</v>
      </c>
      <c r="AM367" s="2">
        <f t="shared" si="22"/>
        <v>5.742</v>
      </c>
      <c r="AN367" s="2">
        <f>IF(ISNUMBER(AM367),SUMIFS($AM$1:AM367,$A$1:A367,A367,$F$1:F367,F367,$D$1:D367,D367),"")</f>
        <v>37.991999999999997</v>
      </c>
      <c r="AO367">
        <f t="shared" si="23"/>
        <v>14</v>
      </c>
    </row>
    <row r="368" spans="1:41" x14ac:dyDescent="0.25">
      <c r="A368" s="4" t="s">
        <v>27</v>
      </c>
      <c r="B368" t="s">
        <v>44</v>
      </c>
      <c r="C368" s="3">
        <v>42424</v>
      </c>
      <c r="D368">
        <v>3</v>
      </c>
      <c r="E368">
        <v>0</v>
      </c>
      <c r="F368" s="2" t="s">
        <v>83</v>
      </c>
      <c r="G368" s="2" t="s">
        <v>23</v>
      </c>
      <c r="H368">
        <v>2.5</v>
      </c>
      <c r="I368" s="2" t="s">
        <v>22</v>
      </c>
      <c r="J368" s="20" t="str">
        <f t="shared" si="20"/>
        <v/>
      </c>
      <c r="L368">
        <v>126.1</v>
      </c>
      <c r="M368">
        <v>126.1</v>
      </c>
      <c r="N368" s="2">
        <f>IF(ISNUMBER(M368),SUMIFS(M$1:$M368,A$1:$A368,A368,F$1:$F368,F368,D$1:$D368,D368),"")</f>
        <v>792.23000000000013</v>
      </c>
      <c r="X368">
        <v>18.974242210388184</v>
      </c>
      <c r="Y368">
        <v>12.143121719360352</v>
      </c>
      <c r="Z368">
        <v>78.934478759765625</v>
      </c>
      <c r="AA368">
        <v>26.582353591918945</v>
      </c>
      <c r="AB368">
        <v>91.0693359375</v>
      </c>
      <c r="AC368">
        <v>31.165011405944824</v>
      </c>
      <c r="AD368" s="2">
        <f t="shared" si="21"/>
        <v>4.99E-2</v>
      </c>
      <c r="AE368">
        <v>4.99E-2</v>
      </c>
      <c r="AG368">
        <v>12.6295166015625</v>
      </c>
      <c r="AM368" s="2">
        <f t="shared" si="22"/>
        <v>6.2919999999999998</v>
      </c>
      <c r="AN368" s="2">
        <f>IF(ISNUMBER(AM368),SUMIFS($AM$1:AM368,$A$1:A368,A368,$F$1:F368,F368,$D$1:D368,D368),"")</f>
        <v>34.487000000000002</v>
      </c>
      <c r="AO368">
        <f t="shared" si="23"/>
        <v>14</v>
      </c>
    </row>
    <row r="369" spans="1:41" x14ac:dyDescent="0.25">
      <c r="A369" s="23" t="s">
        <v>30</v>
      </c>
      <c r="B369" s="21" t="s">
        <v>44</v>
      </c>
      <c r="C369" s="24">
        <v>42424</v>
      </c>
      <c r="D369" s="21">
        <v>3</v>
      </c>
      <c r="E369">
        <v>50</v>
      </c>
      <c r="F369" s="2" t="s">
        <v>83</v>
      </c>
      <c r="G369" s="2" t="s">
        <v>23</v>
      </c>
      <c r="H369">
        <v>2.5</v>
      </c>
      <c r="I369" s="2" t="s">
        <v>22</v>
      </c>
      <c r="J369" s="20" t="str">
        <f t="shared" si="20"/>
        <v/>
      </c>
      <c r="L369">
        <v>133.66999999999999</v>
      </c>
      <c r="M369">
        <v>133.66999999999999</v>
      </c>
      <c r="N369" s="2">
        <f>IF(ISNUMBER(M369),SUMIFS(M$1:$M369,A$1:$A369,A369,F$1:$F369,F369,D$1:$D369,D369),"")</f>
        <v>929.35</v>
      </c>
      <c r="AD369" s="2">
        <f t="shared" si="21"/>
        <v>4.7433333333333327E-2</v>
      </c>
      <c r="AE369" s="22">
        <f>AVERAGE(AE357,AE363,AE375)</f>
        <v>4.7433333333333327E-2</v>
      </c>
      <c r="AM369" s="2">
        <f t="shared" si="22"/>
        <v>6.34</v>
      </c>
      <c r="AN369" s="2">
        <f>IF(ISNUMBER(AM369),SUMIFS($AM$1:AM369,$A$1:A369,A369,$F$1:F369,F369,$D$1:D369,D369),"")</f>
        <v>38.251999999999995</v>
      </c>
      <c r="AO369">
        <f t="shared" si="23"/>
        <v>7</v>
      </c>
    </row>
    <row r="370" spans="1:41" x14ac:dyDescent="0.25">
      <c r="A370" s="4" t="s">
        <v>28</v>
      </c>
      <c r="B370" t="s">
        <v>44</v>
      </c>
      <c r="C370" s="3">
        <v>42424</v>
      </c>
      <c r="D370">
        <v>3</v>
      </c>
      <c r="E370">
        <v>100</v>
      </c>
      <c r="F370" s="2" t="s">
        <v>83</v>
      </c>
      <c r="G370" s="2" t="s">
        <v>23</v>
      </c>
      <c r="H370">
        <v>2.5</v>
      </c>
      <c r="I370" s="2" t="s">
        <v>22</v>
      </c>
      <c r="J370" s="20" t="str">
        <f t="shared" si="20"/>
        <v/>
      </c>
      <c r="L370">
        <v>127.04</v>
      </c>
      <c r="M370">
        <v>127.04</v>
      </c>
      <c r="N370" s="2">
        <f>IF(ISNUMBER(M370),SUMIFS(M$1:$M370,A$1:$A370,A370,F$1:$F370,F370,D$1:$D370,D370),"")</f>
        <v>754.08999999999992</v>
      </c>
      <c r="X370">
        <v>19.366772651672363</v>
      </c>
      <c r="Y370">
        <v>11.095433235168457</v>
      </c>
      <c r="Z370">
        <v>77.468788146972656</v>
      </c>
      <c r="AA370">
        <v>26.588329315185547</v>
      </c>
      <c r="AB370">
        <v>90.867542266845703</v>
      </c>
      <c r="AC370">
        <v>29.36793041229248</v>
      </c>
      <c r="AD370" s="2">
        <f t="shared" si="21"/>
        <v>4.7E-2</v>
      </c>
      <c r="AE370">
        <v>4.7E-2</v>
      </c>
      <c r="AG370">
        <v>12.395006103515625</v>
      </c>
      <c r="AM370" s="2">
        <f t="shared" si="22"/>
        <v>5.9710000000000001</v>
      </c>
      <c r="AN370" s="2">
        <f>IF(ISNUMBER(AM370),SUMIFS($AM$1:AM370,$A$1:A370,A370,$F$1:F370,F370,$D$1:D370,D370),"")</f>
        <v>30.041999999999998</v>
      </c>
      <c r="AO370">
        <f t="shared" si="23"/>
        <v>14</v>
      </c>
    </row>
    <row r="371" spans="1:41" x14ac:dyDescent="0.25">
      <c r="A371" s="4" t="s">
        <v>25</v>
      </c>
      <c r="B371" t="s">
        <v>44</v>
      </c>
      <c r="C371" s="3">
        <v>42424</v>
      </c>
      <c r="D371">
        <v>3</v>
      </c>
      <c r="E371">
        <v>200</v>
      </c>
      <c r="F371" s="2" t="s">
        <v>83</v>
      </c>
      <c r="G371" s="2" t="s">
        <v>23</v>
      </c>
      <c r="H371">
        <v>2.5</v>
      </c>
      <c r="I371" s="2" t="s">
        <v>22</v>
      </c>
      <c r="J371" s="20" t="str">
        <f t="shared" si="20"/>
        <v/>
      </c>
      <c r="L371">
        <v>140.52000000000001</v>
      </c>
      <c r="M371">
        <v>140.52000000000001</v>
      </c>
      <c r="N371" s="2">
        <f>IF(ISNUMBER(M371),SUMIFS(M$1:$M371,A$1:$A371,A371,F$1:$F371,F371,D$1:$D371,D371),"")</f>
        <v>897.53</v>
      </c>
      <c r="X371">
        <v>19.261277198791504</v>
      </c>
      <c r="Y371">
        <v>11.256771087646484</v>
      </c>
      <c r="Z371">
        <v>77.681747436523438</v>
      </c>
      <c r="AA371">
        <v>26.58765983581543</v>
      </c>
      <c r="AB371">
        <v>90.621067047119141</v>
      </c>
      <c r="AC371">
        <v>29.583635330200195</v>
      </c>
      <c r="AD371" s="2">
        <f t="shared" si="21"/>
        <v>4.7300000000000002E-2</v>
      </c>
      <c r="AE371">
        <v>4.7300000000000002E-2</v>
      </c>
      <c r="AG371">
        <v>12.42907958984375</v>
      </c>
      <c r="AM371" s="2">
        <f t="shared" si="22"/>
        <v>6.6470000000000002</v>
      </c>
      <c r="AN371" s="2">
        <f>IF(ISNUMBER(AM371),SUMIFS($AM$1:AM371,$A$1:A371,A371,$F$1:F371,F371,$D$1:D371,D371),"")</f>
        <v>38.582999999999998</v>
      </c>
      <c r="AO371">
        <f t="shared" si="23"/>
        <v>14</v>
      </c>
    </row>
    <row r="372" spans="1:41" x14ac:dyDescent="0.25">
      <c r="A372" s="4" t="s">
        <v>29</v>
      </c>
      <c r="B372" t="s">
        <v>44</v>
      </c>
      <c r="C372" s="3">
        <v>42424</v>
      </c>
      <c r="D372">
        <v>3</v>
      </c>
      <c r="E372">
        <v>350</v>
      </c>
      <c r="F372" s="2" t="s">
        <v>83</v>
      </c>
      <c r="G372" s="2" t="s">
        <v>23</v>
      </c>
      <c r="H372">
        <v>2.5</v>
      </c>
      <c r="I372" s="2" t="s">
        <v>22</v>
      </c>
      <c r="J372" s="20" t="str">
        <f t="shared" si="20"/>
        <v/>
      </c>
      <c r="L372">
        <v>111.08</v>
      </c>
      <c r="M372">
        <v>111.08</v>
      </c>
      <c r="N372" s="2">
        <f>IF(ISNUMBER(M372),SUMIFS(M$1:$M372,A$1:$A372,A372,F$1:$F372,F372,D$1:$D372,D372),"")</f>
        <v>823.33</v>
      </c>
      <c r="X372">
        <v>18.402735710144043</v>
      </c>
      <c r="Y372">
        <v>10.944427967071533</v>
      </c>
      <c r="Z372">
        <v>78.506069183349609</v>
      </c>
      <c r="AA372">
        <v>26.252952575683594</v>
      </c>
      <c r="AB372">
        <v>90.946903228759766</v>
      </c>
      <c r="AC372">
        <v>31.358077049255371</v>
      </c>
      <c r="AD372" s="2">
        <f t="shared" si="21"/>
        <v>5.0200000000000002E-2</v>
      </c>
      <c r="AE372">
        <v>5.0200000000000002E-2</v>
      </c>
      <c r="AG372">
        <v>12.560971069335938</v>
      </c>
      <c r="AM372" s="2">
        <f t="shared" si="22"/>
        <v>5.5759999999999996</v>
      </c>
      <c r="AN372" s="2">
        <f>IF(ISNUMBER(AM372),SUMIFS($AM$1:AM372,$A$1:A372,A372,$F$1:F372,F372,$D$1:D372,D372),"")</f>
        <v>34.582999999999998</v>
      </c>
      <c r="AO372">
        <f t="shared" si="23"/>
        <v>14</v>
      </c>
    </row>
    <row r="373" spans="1:41" x14ac:dyDescent="0.25">
      <c r="A373" s="4" t="s">
        <v>26</v>
      </c>
      <c r="B373" t="s">
        <v>44</v>
      </c>
      <c r="C373" s="3">
        <v>42424</v>
      </c>
      <c r="D373">
        <v>3</v>
      </c>
      <c r="E373">
        <v>500</v>
      </c>
      <c r="F373" s="2" t="s">
        <v>83</v>
      </c>
      <c r="G373" s="2" t="s">
        <v>23</v>
      </c>
      <c r="H373">
        <v>2.5</v>
      </c>
      <c r="I373" s="2" t="s">
        <v>22</v>
      </c>
      <c r="J373" s="20" t="str">
        <f t="shared" si="20"/>
        <v/>
      </c>
      <c r="L373">
        <v>137.75</v>
      </c>
      <c r="M373">
        <v>137.75</v>
      </c>
      <c r="N373" s="2">
        <f>IF(ISNUMBER(M373),SUMIFS(M$1:$M373,A$1:$A373,A373,F$1:$F373,F373,D$1:$D373,D373),"")</f>
        <v>821.82</v>
      </c>
      <c r="X373">
        <v>18.290850639343262</v>
      </c>
      <c r="Y373">
        <v>11.049060821533203</v>
      </c>
      <c r="Z373">
        <v>78.648151397705078</v>
      </c>
      <c r="AA373">
        <v>25.426706314086914</v>
      </c>
      <c r="AB373">
        <v>90.470172882080078</v>
      </c>
      <c r="AC373">
        <v>31.529263496398926</v>
      </c>
      <c r="AD373" s="2">
        <f t="shared" si="21"/>
        <v>5.04E-2</v>
      </c>
      <c r="AE373">
        <v>5.04E-2</v>
      </c>
      <c r="AG373">
        <v>12.583704223632813</v>
      </c>
      <c r="AM373" s="2">
        <f t="shared" si="22"/>
        <v>6.9429999999999996</v>
      </c>
      <c r="AN373" s="2">
        <f>IF(ISNUMBER(AM373),SUMIFS($AM$1:AM373,$A$1:A373,A373,$F$1:F373,F373,$D$1:D373,D373),"")</f>
        <v>36.013999999999996</v>
      </c>
      <c r="AO373">
        <f t="shared" si="23"/>
        <v>14</v>
      </c>
    </row>
    <row r="374" spans="1:41" x14ac:dyDescent="0.25">
      <c r="A374" s="4" t="s">
        <v>27</v>
      </c>
      <c r="B374" t="s">
        <v>44</v>
      </c>
      <c r="C374" s="3">
        <v>42424</v>
      </c>
      <c r="D374">
        <v>4</v>
      </c>
      <c r="E374">
        <v>0</v>
      </c>
      <c r="F374" s="2" t="s">
        <v>83</v>
      </c>
      <c r="G374" s="2" t="s">
        <v>23</v>
      </c>
      <c r="H374">
        <v>2.5</v>
      </c>
      <c r="I374" s="2" t="s">
        <v>22</v>
      </c>
      <c r="J374" s="20" t="str">
        <f t="shared" si="20"/>
        <v/>
      </c>
      <c r="L374">
        <v>104.24</v>
      </c>
      <c r="M374">
        <v>104.24</v>
      </c>
      <c r="N374" s="2">
        <f>IF(ISNUMBER(M374),SUMIFS(M$1:$M374,A$1:$A374,A374,F$1:$F374,F374,D$1:$D374,D374),"")</f>
        <v>627.92999999999995</v>
      </c>
      <c r="X374">
        <v>18.900083541870117</v>
      </c>
      <c r="Y374">
        <v>11.590028285980225</v>
      </c>
      <c r="Z374">
        <v>79.116561889648437</v>
      </c>
      <c r="AA374">
        <v>25.379245758056641</v>
      </c>
      <c r="AB374">
        <v>90.934665679931641</v>
      </c>
      <c r="AC374">
        <v>31.165500640869141</v>
      </c>
      <c r="AD374" s="2">
        <f t="shared" si="21"/>
        <v>4.99E-2</v>
      </c>
      <c r="AE374">
        <v>4.99E-2</v>
      </c>
      <c r="AG374">
        <v>12.65864990234375</v>
      </c>
      <c r="AM374" s="2">
        <f t="shared" si="22"/>
        <v>5.202</v>
      </c>
      <c r="AN374" s="2">
        <f>IF(ISNUMBER(AM374),SUMIFS($AM$1:AM374,$A$1:A374,A374,$F$1:F374,F374,$D$1:D374,D374),"")</f>
        <v>26.738</v>
      </c>
      <c r="AO374">
        <f t="shared" si="23"/>
        <v>14</v>
      </c>
    </row>
    <row r="375" spans="1:41" x14ac:dyDescent="0.25">
      <c r="A375" s="4" t="s">
        <v>30</v>
      </c>
      <c r="B375" t="s">
        <v>44</v>
      </c>
      <c r="C375" s="3">
        <v>42424</v>
      </c>
      <c r="D375">
        <v>4</v>
      </c>
      <c r="E375">
        <v>50</v>
      </c>
      <c r="F375" s="2" t="s">
        <v>83</v>
      </c>
      <c r="G375" s="2" t="s">
        <v>23</v>
      </c>
      <c r="H375">
        <v>2.5</v>
      </c>
      <c r="I375" s="2" t="s">
        <v>22</v>
      </c>
      <c r="J375" s="20" t="str">
        <f t="shared" si="20"/>
        <v/>
      </c>
      <c r="L375">
        <v>130.97999999999999</v>
      </c>
      <c r="M375">
        <v>130.97999999999999</v>
      </c>
      <c r="N375" s="2">
        <f>IF(ISNUMBER(M375),SUMIFS(M$1:$M375,A$1:$A375,A375,F$1:$F375,F375,D$1:$D375,D375),"")</f>
        <v>695.97</v>
      </c>
      <c r="X375">
        <v>19.208559989929199</v>
      </c>
      <c r="Y375">
        <v>10.735231399536133</v>
      </c>
      <c r="Z375">
        <v>78.388286590576172</v>
      </c>
      <c r="AA375">
        <v>26.122394561767578</v>
      </c>
      <c r="AB375">
        <v>90.987186431884766</v>
      </c>
      <c r="AC375">
        <v>30.314300537109375</v>
      </c>
      <c r="AD375" s="2">
        <f t="shared" si="21"/>
        <v>4.8500000000000001E-2</v>
      </c>
      <c r="AE375">
        <v>4.8500000000000001E-2</v>
      </c>
      <c r="AG375">
        <v>12.542125854492188</v>
      </c>
      <c r="AM375" s="2">
        <f t="shared" si="22"/>
        <v>6.3529999999999998</v>
      </c>
      <c r="AN375" s="2">
        <f>IF(ISNUMBER(AM375),SUMIFS($AM$1:AM375,$A$1:A375,A375,$F$1:F375,F375,$D$1:D375,D375),"")</f>
        <v>29.792999999999999</v>
      </c>
      <c r="AO375">
        <f t="shared" si="23"/>
        <v>14</v>
      </c>
    </row>
    <row r="376" spans="1:41" x14ac:dyDescent="0.25">
      <c r="A376" s="4" t="s">
        <v>28</v>
      </c>
      <c r="B376" t="s">
        <v>44</v>
      </c>
      <c r="C376" s="3">
        <v>42424</v>
      </c>
      <c r="D376">
        <v>4</v>
      </c>
      <c r="E376">
        <v>100</v>
      </c>
      <c r="F376" s="2" t="s">
        <v>83</v>
      </c>
      <c r="G376" s="2" t="s">
        <v>23</v>
      </c>
      <c r="H376">
        <v>2.5</v>
      </c>
      <c r="I376" s="2" t="s">
        <v>22</v>
      </c>
      <c r="J376" s="20" t="str">
        <f t="shared" si="20"/>
        <v/>
      </c>
      <c r="L376">
        <v>135.99</v>
      </c>
      <c r="M376">
        <v>135.99</v>
      </c>
      <c r="N376" s="2">
        <f>IF(ISNUMBER(M376),SUMIFS(M$1:$M376,A$1:$A376,A376,F$1:$F376,F376,D$1:$D376,D376),"")</f>
        <v>811.14</v>
      </c>
      <c r="X376">
        <v>20.108256340026855</v>
      </c>
      <c r="Y376">
        <v>12.538844108581543</v>
      </c>
      <c r="Z376">
        <v>77.389236450195313</v>
      </c>
      <c r="AA376">
        <v>27.591760635375977</v>
      </c>
      <c r="AB376">
        <v>91.236030578613281</v>
      </c>
      <c r="AC376">
        <v>28.809506416320801</v>
      </c>
      <c r="AD376" s="2">
        <f t="shared" si="21"/>
        <v>4.6100000000000002E-2</v>
      </c>
      <c r="AE376">
        <v>4.6100000000000002E-2</v>
      </c>
      <c r="AG376">
        <v>12.382277832031249</v>
      </c>
      <c r="AM376" s="2">
        <f t="shared" si="22"/>
        <v>6.2690000000000001</v>
      </c>
      <c r="AN376" s="2">
        <f>IF(ISNUMBER(AM376),SUMIFS($AM$1:AM376,$A$1:A376,A376,$F$1:F376,F376,$D$1:D376,D376),"")</f>
        <v>33.558</v>
      </c>
      <c r="AO376">
        <f t="shared" si="23"/>
        <v>14</v>
      </c>
    </row>
    <row r="377" spans="1:41" x14ac:dyDescent="0.25">
      <c r="A377" s="4" t="s">
        <v>25</v>
      </c>
      <c r="B377" t="s">
        <v>44</v>
      </c>
      <c r="C377" s="3">
        <v>42424</v>
      </c>
      <c r="D377">
        <v>4</v>
      </c>
      <c r="E377">
        <v>200</v>
      </c>
      <c r="F377" s="2" t="s">
        <v>83</v>
      </c>
      <c r="G377" s="2" t="s">
        <v>23</v>
      </c>
      <c r="H377">
        <v>2.5</v>
      </c>
      <c r="I377" s="2" t="s">
        <v>22</v>
      </c>
      <c r="J377" s="20" t="str">
        <f t="shared" si="20"/>
        <v/>
      </c>
      <c r="L377">
        <v>143.56</v>
      </c>
      <c r="M377">
        <v>143.56</v>
      </c>
      <c r="N377" s="2">
        <f>IF(ISNUMBER(M377),SUMIFS(M$1:$M377,A$1:$A377,A377,F$1:$F377,F377,D$1:$D377,D377),"")</f>
        <v>828.65999999999985</v>
      </c>
      <c r="X377">
        <v>19.208685874938965</v>
      </c>
      <c r="Y377">
        <v>12.085665225982666</v>
      </c>
      <c r="Z377">
        <v>77.956497192382812</v>
      </c>
      <c r="AA377">
        <v>25.659929275512695</v>
      </c>
      <c r="AB377">
        <v>90.676746368408203</v>
      </c>
      <c r="AC377">
        <v>29.181978225708008</v>
      </c>
      <c r="AD377" s="2">
        <f t="shared" si="21"/>
        <v>4.6699999999999998E-2</v>
      </c>
      <c r="AE377">
        <v>4.6699999999999998E-2</v>
      </c>
      <c r="AG377">
        <v>12.47303955078125</v>
      </c>
      <c r="AM377" s="2">
        <f t="shared" si="22"/>
        <v>6.7039999999999997</v>
      </c>
      <c r="AN377" s="2">
        <f>IF(ISNUMBER(AM377),SUMIFS($AM$1:AM377,$A$1:A377,A377,$F$1:F377,F377,$D$1:D377,D377),"")</f>
        <v>35.048000000000002</v>
      </c>
      <c r="AO377">
        <f t="shared" si="23"/>
        <v>14</v>
      </c>
    </row>
    <row r="378" spans="1:41" x14ac:dyDescent="0.25">
      <c r="A378" s="4" t="s">
        <v>29</v>
      </c>
      <c r="B378" t="s">
        <v>44</v>
      </c>
      <c r="C378" s="3">
        <v>42424</v>
      </c>
      <c r="D378">
        <v>4</v>
      </c>
      <c r="E378">
        <v>350</v>
      </c>
      <c r="F378" s="2" t="s">
        <v>83</v>
      </c>
      <c r="G378" s="2" t="s">
        <v>23</v>
      </c>
      <c r="H378">
        <v>2.5</v>
      </c>
      <c r="I378" s="2" t="s">
        <v>22</v>
      </c>
      <c r="J378" s="20" t="str">
        <f t="shared" si="20"/>
        <v/>
      </c>
      <c r="L378">
        <v>143.33000000000001</v>
      </c>
      <c r="M378">
        <v>143.33000000000001</v>
      </c>
      <c r="N378" s="2">
        <f>IF(ISNUMBER(M378),SUMIFS(M$1:$M378,A$1:$A378,A378,F$1:$F378,F378,D$1:$D378,D378),"")</f>
        <v>753.66000000000008</v>
      </c>
      <c r="X378">
        <v>20.390752792358398</v>
      </c>
      <c r="Y378">
        <v>13.293543338775635</v>
      </c>
      <c r="Z378">
        <v>76.940067291259766</v>
      </c>
      <c r="AA378">
        <v>27.42326545715332</v>
      </c>
      <c r="AB378">
        <v>90.692977905273438</v>
      </c>
      <c r="AC378">
        <v>28.05410099029541</v>
      </c>
      <c r="AD378" s="2">
        <f t="shared" si="21"/>
        <v>4.4900000000000002E-2</v>
      </c>
      <c r="AE378">
        <v>4.4900000000000002E-2</v>
      </c>
      <c r="AG378">
        <v>12.310410766601564</v>
      </c>
      <c r="AM378" s="2">
        <f t="shared" si="22"/>
        <v>6.4359999999999999</v>
      </c>
      <c r="AN378" s="2">
        <f>IF(ISNUMBER(AM378),SUMIFS($AM$1:AM378,$A$1:A378,A378,$F$1:F378,F378,$D$1:D378,D378),"")</f>
        <v>29.186</v>
      </c>
      <c r="AO378">
        <f t="shared" si="23"/>
        <v>14</v>
      </c>
    </row>
    <row r="379" spans="1:41" x14ac:dyDescent="0.25">
      <c r="A379" s="4" t="s">
        <v>26</v>
      </c>
      <c r="B379" t="s">
        <v>44</v>
      </c>
      <c r="C379" s="3">
        <v>42424</v>
      </c>
      <c r="D379">
        <v>4</v>
      </c>
      <c r="E379">
        <v>500</v>
      </c>
      <c r="F379" s="2" t="s">
        <v>83</v>
      </c>
      <c r="G379" s="2" t="s">
        <v>23</v>
      </c>
      <c r="H379">
        <v>2.5</v>
      </c>
      <c r="I379" s="2" t="s">
        <v>22</v>
      </c>
      <c r="J379" s="20" t="str">
        <f t="shared" si="20"/>
        <v/>
      </c>
      <c r="L379">
        <v>156.85</v>
      </c>
      <c r="M379">
        <v>156.85</v>
      </c>
      <c r="N379" s="2">
        <f>IF(ISNUMBER(M379),SUMIFS(M$1:$M379,A$1:$A379,A379,F$1:$F379,F379,D$1:$D379,D379),"")</f>
        <v>913.83</v>
      </c>
      <c r="X379">
        <v>19.998130798339844</v>
      </c>
      <c r="Y379">
        <v>12.690542221069336</v>
      </c>
      <c r="Z379">
        <v>76.705547332763672</v>
      </c>
      <c r="AA379">
        <v>27.60325813293457</v>
      </c>
      <c r="AB379">
        <v>90.543926239013672</v>
      </c>
      <c r="AC379">
        <v>28.840210914611816</v>
      </c>
      <c r="AD379" s="2">
        <f t="shared" si="21"/>
        <v>4.6100000000000002E-2</v>
      </c>
      <c r="AE379">
        <v>4.6100000000000002E-2</v>
      </c>
      <c r="AG379">
        <v>12.272887573242187</v>
      </c>
      <c r="AM379" s="2">
        <f t="shared" si="22"/>
        <v>7.2309999999999999</v>
      </c>
      <c r="AN379" s="2">
        <f>IF(ISNUMBER(AM379),SUMIFS($AM$1:AM379,$A$1:A379,A379,$F$1:F379,F379,$D$1:D379,D379),"")</f>
        <v>37.994</v>
      </c>
      <c r="AO379">
        <f t="shared" si="23"/>
        <v>14</v>
      </c>
    </row>
    <row r="380" spans="1:41" x14ac:dyDescent="0.25">
      <c r="A380" s="4" t="s">
        <v>27</v>
      </c>
      <c r="B380" t="s">
        <v>44</v>
      </c>
      <c r="C380" s="3">
        <v>42460</v>
      </c>
      <c r="D380">
        <v>1</v>
      </c>
      <c r="E380">
        <v>0</v>
      </c>
      <c r="F380" s="2" t="s">
        <v>83</v>
      </c>
      <c r="G380" s="2" t="s">
        <v>24</v>
      </c>
      <c r="I380" s="2" t="s">
        <v>40</v>
      </c>
      <c r="J380" s="20">
        <f t="shared" si="20"/>
        <v>858</v>
      </c>
      <c r="K380">
        <v>85.8</v>
      </c>
      <c r="N380" s="2" t="str">
        <f>IF(ISNUMBER(M380),SUMIFS(M$1:$M380,A$1:$A380,A380,F$1:$F380,F380,D$1:$D380,D380),"")</f>
        <v/>
      </c>
      <c r="X380">
        <v>18.417143821716309</v>
      </c>
      <c r="Y380">
        <v>11.886026382446289</v>
      </c>
      <c r="Z380">
        <v>79.933582305908203</v>
      </c>
      <c r="AA380">
        <v>23.524890899658203</v>
      </c>
      <c r="AB380">
        <v>89.801742553710938</v>
      </c>
      <c r="AC380">
        <v>31.85033130645752</v>
      </c>
      <c r="AD380" s="2">
        <f t="shared" si="21"/>
        <v>5.0999999999999997E-2</v>
      </c>
      <c r="AE380">
        <v>5.0999999999999997E-2</v>
      </c>
      <c r="AG380">
        <v>12.789373168945312</v>
      </c>
      <c r="AM380" s="2" t="str">
        <f t="shared" si="22"/>
        <v/>
      </c>
      <c r="AN380" s="2" t="str">
        <f>IF(ISNUMBER(AM380),SUMIFS($AM$1:AM380,$A$1:A380,A380,$F$1:F380,F380,$D$1:D380,D380),"")</f>
        <v/>
      </c>
      <c r="AO380">
        <f t="shared" si="23"/>
        <v>10</v>
      </c>
    </row>
    <row r="381" spans="1:41" x14ac:dyDescent="0.25">
      <c r="A381" s="4" t="s">
        <v>30</v>
      </c>
      <c r="B381" t="s">
        <v>44</v>
      </c>
      <c r="C381" s="3">
        <v>42460</v>
      </c>
      <c r="D381">
        <v>1</v>
      </c>
      <c r="E381">
        <v>50</v>
      </c>
      <c r="F381" s="2" t="s">
        <v>83</v>
      </c>
      <c r="G381" s="2" t="s">
        <v>24</v>
      </c>
      <c r="I381" s="2" t="s">
        <v>40</v>
      </c>
      <c r="J381" s="20">
        <f t="shared" si="20"/>
        <v>1073.25</v>
      </c>
      <c r="K381">
        <v>107.325</v>
      </c>
      <c r="N381" s="2" t="str">
        <f>IF(ISNUMBER(M381),SUMIFS(M$1:$M381,A$1:$A381,A381,F$1:$F381,F381,D$1:$D381,D381),"")</f>
        <v/>
      </c>
      <c r="X381">
        <v>17.435751914978027</v>
      </c>
      <c r="Y381">
        <v>12.502317428588867</v>
      </c>
      <c r="Z381">
        <v>78.743125915527344</v>
      </c>
      <c r="AA381">
        <v>20.315001487731934</v>
      </c>
      <c r="AB381">
        <v>89.162437438964844</v>
      </c>
      <c r="AC381">
        <v>31.139999389648437</v>
      </c>
      <c r="AD381" s="2">
        <f t="shared" si="21"/>
        <v>4.9799999999999997E-2</v>
      </c>
      <c r="AE381">
        <v>4.9799999999999997E-2</v>
      </c>
      <c r="AG381">
        <v>12.598900146484375</v>
      </c>
      <c r="AM381" s="2" t="str">
        <f t="shared" si="22"/>
        <v/>
      </c>
      <c r="AN381" s="2" t="str">
        <f>IF(ISNUMBER(AM381),SUMIFS($AM$1:AM381,$A$1:A381,A381,$F$1:F381,F381,$D$1:D381,D381),"")</f>
        <v/>
      </c>
      <c r="AO381">
        <f t="shared" si="23"/>
        <v>10</v>
      </c>
    </row>
    <row r="382" spans="1:41" x14ac:dyDescent="0.25">
      <c r="A382" s="4" t="s">
        <v>28</v>
      </c>
      <c r="B382" t="s">
        <v>44</v>
      </c>
      <c r="C382" s="3">
        <v>42460</v>
      </c>
      <c r="D382">
        <v>1</v>
      </c>
      <c r="E382">
        <v>100</v>
      </c>
      <c r="F382" s="2" t="s">
        <v>83</v>
      </c>
      <c r="G382" s="2" t="s">
        <v>24</v>
      </c>
      <c r="I382" s="2" t="s">
        <v>40</v>
      </c>
      <c r="J382" s="20">
        <f t="shared" si="20"/>
        <v>1026</v>
      </c>
      <c r="K382">
        <v>102.6</v>
      </c>
      <c r="N382" s="2" t="str">
        <f>IF(ISNUMBER(M382),SUMIFS(M$1:$M382,A$1:$A382,A382,F$1:$F382,F382,D$1:$D382,D382),"")</f>
        <v/>
      </c>
      <c r="X382">
        <v>16.725327491760254</v>
      </c>
      <c r="Y382">
        <v>16.129137992858887</v>
      </c>
      <c r="Z382">
        <v>80.651603698730469</v>
      </c>
      <c r="AA382">
        <v>25.17439079284668</v>
      </c>
      <c r="AB382">
        <v>90.798526763916016</v>
      </c>
      <c r="AC382">
        <v>30.718064308166504</v>
      </c>
      <c r="AD382" s="2">
        <f t="shared" si="21"/>
        <v>4.9099999999999998E-2</v>
      </c>
      <c r="AE382">
        <v>4.9099999999999998E-2</v>
      </c>
      <c r="AG382">
        <v>12.904256591796875</v>
      </c>
      <c r="AM382" s="2" t="str">
        <f t="shared" si="22"/>
        <v/>
      </c>
      <c r="AN382" s="2" t="str">
        <f>IF(ISNUMBER(AM382),SUMIFS($AM$1:AM382,$A$1:A382,A382,$F$1:F382,F382,$D$1:D382,D382),"")</f>
        <v/>
      </c>
      <c r="AO382">
        <f t="shared" si="23"/>
        <v>10</v>
      </c>
    </row>
    <row r="383" spans="1:41" x14ac:dyDescent="0.25">
      <c r="A383" s="4" t="s">
        <v>25</v>
      </c>
      <c r="B383" t="s">
        <v>44</v>
      </c>
      <c r="C383" s="3">
        <v>42460</v>
      </c>
      <c r="D383">
        <v>1</v>
      </c>
      <c r="E383">
        <v>200</v>
      </c>
      <c r="F383" s="2" t="s">
        <v>83</v>
      </c>
      <c r="G383" s="2" t="s">
        <v>24</v>
      </c>
      <c r="I383" s="2" t="s">
        <v>40</v>
      </c>
      <c r="J383" s="20">
        <f t="shared" si="20"/>
        <v>1125.5</v>
      </c>
      <c r="K383">
        <v>112.55</v>
      </c>
      <c r="N383" s="2" t="str">
        <f>IF(ISNUMBER(M383),SUMIFS(M$1:$M383,A$1:$A383,A383,F$1:$F383,F383,D$1:$D383,D383),"")</f>
        <v/>
      </c>
      <c r="X383">
        <v>16.470163822174072</v>
      </c>
      <c r="Y383">
        <v>13.147566318511963</v>
      </c>
      <c r="Z383">
        <v>81.500503540039063</v>
      </c>
      <c r="AA383">
        <v>21.927560806274414</v>
      </c>
      <c r="AB383">
        <v>90.417610168457031</v>
      </c>
      <c r="AC383">
        <v>32.239903450012207</v>
      </c>
      <c r="AD383" s="2">
        <f t="shared" si="21"/>
        <v>5.16E-2</v>
      </c>
      <c r="AE383">
        <v>5.16E-2</v>
      </c>
      <c r="AG383">
        <v>13.04008056640625</v>
      </c>
      <c r="AM383" s="2" t="str">
        <f t="shared" si="22"/>
        <v/>
      </c>
      <c r="AN383" s="2" t="str">
        <f>IF(ISNUMBER(AM383),SUMIFS($AM$1:AM383,$A$1:A383,A383,$F$1:F383,F383,$D$1:D383,D383),"")</f>
        <v/>
      </c>
      <c r="AO383">
        <f t="shared" si="23"/>
        <v>10</v>
      </c>
    </row>
    <row r="384" spans="1:41" x14ac:dyDescent="0.25">
      <c r="A384" s="4" t="s">
        <v>29</v>
      </c>
      <c r="B384" t="s">
        <v>44</v>
      </c>
      <c r="C384" s="3">
        <v>42460</v>
      </c>
      <c r="D384">
        <v>1</v>
      </c>
      <c r="E384">
        <v>350</v>
      </c>
      <c r="F384" s="2" t="s">
        <v>83</v>
      </c>
      <c r="G384" s="2" t="s">
        <v>24</v>
      </c>
      <c r="I384" s="2" t="s">
        <v>40</v>
      </c>
      <c r="J384" s="20">
        <f t="shared" si="20"/>
        <v>843.5</v>
      </c>
      <c r="K384">
        <v>84.35</v>
      </c>
      <c r="N384" s="2" t="str">
        <f>IF(ISNUMBER(M384),SUMIFS(M$1:$M384,A$1:$A384,A384,F$1:$F384,F384,D$1:$D384,D384),"")</f>
        <v/>
      </c>
      <c r="X384">
        <v>17.190653800964355</v>
      </c>
      <c r="Y384">
        <v>12.137160778045654</v>
      </c>
      <c r="Z384">
        <v>73.355323791503906</v>
      </c>
      <c r="AA384">
        <v>21.921060562133789</v>
      </c>
      <c r="AB384">
        <v>87.321540832519531</v>
      </c>
      <c r="AC384">
        <v>29.982584953308105</v>
      </c>
      <c r="AD384" s="2">
        <f t="shared" si="21"/>
        <v>4.8000000000000001E-2</v>
      </c>
      <c r="AE384">
        <v>4.8000000000000001E-2</v>
      </c>
      <c r="AG384">
        <v>11.736851806640626</v>
      </c>
      <c r="AM384" s="2" t="str">
        <f t="shared" si="22"/>
        <v/>
      </c>
      <c r="AN384" s="2" t="str">
        <f>IF(ISNUMBER(AM384),SUMIFS($AM$1:AM384,$A$1:A384,A384,$F$1:F384,F384,$D$1:D384,D384),"")</f>
        <v/>
      </c>
      <c r="AO384">
        <f t="shared" si="23"/>
        <v>10</v>
      </c>
    </row>
    <row r="385" spans="1:41" x14ac:dyDescent="0.25">
      <c r="A385" s="4" t="s">
        <v>26</v>
      </c>
      <c r="B385" t="s">
        <v>44</v>
      </c>
      <c r="C385" s="3">
        <v>42460</v>
      </c>
      <c r="D385">
        <v>1</v>
      </c>
      <c r="E385">
        <v>500</v>
      </c>
      <c r="F385" s="2" t="s">
        <v>83</v>
      </c>
      <c r="G385" s="2" t="s">
        <v>24</v>
      </c>
      <c r="I385" s="2" t="s">
        <v>40</v>
      </c>
      <c r="J385" s="20">
        <f t="shared" si="20"/>
        <v>975</v>
      </c>
      <c r="K385">
        <v>97.5</v>
      </c>
      <c r="N385" s="2" t="str">
        <f>IF(ISNUMBER(M385),SUMIFS(M$1:$M385,A$1:$A385,A385,F$1:$F385,F385,D$1:$D385,D385),"")</f>
        <v/>
      </c>
      <c r="X385">
        <v>17.009870529174805</v>
      </c>
      <c r="Y385">
        <v>13.618174076080322</v>
      </c>
      <c r="Z385">
        <v>80.273479461669922</v>
      </c>
      <c r="AA385">
        <v>20.588865280151367</v>
      </c>
      <c r="AB385">
        <v>90.057144165039063</v>
      </c>
      <c r="AC385">
        <v>31.279031753540039</v>
      </c>
      <c r="AD385" s="2">
        <f t="shared" si="21"/>
        <v>0.05</v>
      </c>
      <c r="AE385">
        <v>0.05</v>
      </c>
      <c r="AG385">
        <v>12.843756713867188</v>
      </c>
      <c r="AM385" s="2" t="str">
        <f t="shared" si="22"/>
        <v/>
      </c>
      <c r="AN385" s="2" t="str">
        <f>IF(ISNUMBER(AM385),SUMIFS($AM$1:AM385,$A$1:A385,A385,$F$1:F385,F385,$D$1:D385,D385),"")</f>
        <v/>
      </c>
      <c r="AO385">
        <f t="shared" si="23"/>
        <v>10</v>
      </c>
    </row>
    <row r="386" spans="1:41" x14ac:dyDescent="0.25">
      <c r="A386" s="4" t="s">
        <v>27</v>
      </c>
      <c r="B386" t="s">
        <v>44</v>
      </c>
      <c r="C386" s="3">
        <v>42460</v>
      </c>
      <c r="D386">
        <v>2</v>
      </c>
      <c r="E386">
        <v>0</v>
      </c>
      <c r="F386" s="2" t="s">
        <v>83</v>
      </c>
      <c r="G386" s="2" t="s">
        <v>24</v>
      </c>
      <c r="I386" s="2" t="s">
        <v>40</v>
      </c>
      <c r="J386" s="20">
        <f t="shared" ref="J386:J473" si="24">IF(ISNUMBER(K386),K386*10,"")</f>
        <v>1204.5</v>
      </c>
      <c r="K386">
        <v>120.45</v>
      </c>
      <c r="N386" s="2" t="str">
        <f>IF(ISNUMBER(M386),SUMIFS(M$1:$M386,A$1:$A386,A386,F$1:$F386,F386,D$1:$D386,D386),"")</f>
        <v/>
      </c>
      <c r="X386">
        <v>17.500149726867676</v>
      </c>
      <c r="Y386">
        <v>14.44082498550415</v>
      </c>
      <c r="Z386">
        <v>80.390811920166016</v>
      </c>
      <c r="AA386">
        <v>21.538619041442871</v>
      </c>
      <c r="AB386">
        <v>90.849273681640625</v>
      </c>
      <c r="AC386">
        <v>30.644129753112793</v>
      </c>
      <c r="AD386" s="2">
        <f t="shared" ref="AD386:AD473" si="25">IF(ISNUMBER(AE386),AE386,"")</f>
        <v>4.9000000000000002E-2</v>
      </c>
      <c r="AE386">
        <v>4.9000000000000002E-2</v>
      </c>
      <c r="AG386">
        <v>12.862529907226563</v>
      </c>
      <c r="AM386" s="2" t="str">
        <f t="shared" ref="AM386:AM445" si="26">IF(AND(ISNUMBER(AE386),ISNUMBER(M386)),ROUND(M386*AE386,3),"")</f>
        <v/>
      </c>
      <c r="AN386" s="2" t="str">
        <f>IF(ISNUMBER(AM386),SUMIFS($AM$1:AM386,$A$1:A386,A386,$F$1:F386,F386,$D$1:D386,D386),"")</f>
        <v/>
      </c>
      <c r="AO386">
        <f t="shared" ref="AO386:AO449" si="27">COUNT(K386:AN386)</f>
        <v>10</v>
      </c>
    </row>
    <row r="387" spans="1:41" x14ac:dyDescent="0.25">
      <c r="A387" s="4" t="s">
        <v>30</v>
      </c>
      <c r="B387" t="s">
        <v>44</v>
      </c>
      <c r="C387" s="3">
        <v>42460</v>
      </c>
      <c r="D387">
        <v>2</v>
      </c>
      <c r="E387">
        <v>50</v>
      </c>
      <c r="F387" s="2" t="s">
        <v>83</v>
      </c>
      <c r="G387" s="2" t="s">
        <v>24</v>
      </c>
      <c r="I387" s="2" t="s">
        <v>40</v>
      </c>
      <c r="J387" s="20">
        <f t="shared" si="24"/>
        <v>1164</v>
      </c>
      <c r="K387">
        <v>116.4</v>
      </c>
      <c r="N387" s="2" t="str">
        <f>IF(ISNUMBER(M387),SUMIFS(M$1:$M387,A$1:$A387,A387,F$1:$F387,F387,D$1:$D387,D387),"")</f>
        <v/>
      </c>
      <c r="X387">
        <v>17.32799243927002</v>
      </c>
      <c r="Y387">
        <v>16.983231544494629</v>
      </c>
      <c r="Z387">
        <v>81.441905975341797</v>
      </c>
      <c r="AA387">
        <v>18.228053092956543</v>
      </c>
      <c r="AB387">
        <v>90.031948089599609</v>
      </c>
      <c r="AC387">
        <v>27.615847587585449</v>
      </c>
      <c r="AD387" s="2">
        <f t="shared" si="25"/>
        <v>4.4200000000000003E-2</v>
      </c>
      <c r="AE387">
        <v>4.4200000000000003E-2</v>
      </c>
      <c r="AG387">
        <v>13.030704956054688</v>
      </c>
      <c r="AM387" s="2" t="str">
        <f t="shared" si="26"/>
        <v/>
      </c>
      <c r="AN387" s="2" t="str">
        <f>IF(ISNUMBER(AM387),SUMIFS($AM$1:AM387,$A$1:A387,A387,$F$1:F387,F387,$D$1:D387,D387),"")</f>
        <v/>
      </c>
      <c r="AO387">
        <f t="shared" si="27"/>
        <v>10</v>
      </c>
    </row>
    <row r="388" spans="1:41" x14ac:dyDescent="0.25">
      <c r="A388" s="4" t="s">
        <v>28</v>
      </c>
      <c r="B388" t="s">
        <v>44</v>
      </c>
      <c r="C388" s="3">
        <v>42460</v>
      </c>
      <c r="D388">
        <v>2</v>
      </c>
      <c r="E388">
        <v>100</v>
      </c>
      <c r="F388" s="2" t="s">
        <v>83</v>
      </c>
      <c r="G388" s="2" t="s">
        <v>24</v>
      </c>
      <c r="I388" s="2" t="s">
        <v>40</v>
      </c>
      <c r="J388" s="20">
        <f t="shared" si="24"/>
        <v>986</v>
      </c>
      <c r="K388">
        <v>98.6</v>
      </c>
      <c r="N388" s="2" t="str">
        <f>IF(ISNUMBER(M388),SUMIFS(M$1:$M388,A$1:$A388,A388,F$1:$F388,F388,D$1:$D388,D388),"")</f>
        <v/>
      </c>
      <c r="X388">
        <v>18.034316062927246</v>
      </c>
      <c r="Y388">
        <v>15.826851367950439</v>
      </c>
      <c r="Z388">
        <v>80.297386169433594</v>
      </c>
      <c r="AA388">
        <v>23.622577667236328</v>
      </c>
      <c r="AB388">
        <v>90.898471832275391</v>
      </c>
      <c r="AC388">
        <v>28.25623893737793</v>
      </c>
      <c r="AD388" s="2">
        <f t="shared" si="25"/>
        <v>4.5199999999999997E-2</v>
      </c>
      <c r="AE388">
        <v>4.5199999999999997E-2</v>
      </c>
      <c r="AG388">
        <v>12.847581787109375</v>
      </c>
      <c r="AM388" s="2" t="str">
        <f t="shared" si="26"/>
        <v/>
      </c>
      <c r="AN388" s="2" t="str">
        <f>IF(ISNUMBER(AM388),SUMIFS($AM$1:AM388,$A$1:A388,A388,$F$1:F388,F388,$D$1:D388,D388),"")</f>
        <v/>
      </c>
      <c r="AO388">
        <f t="shared" si="27"/>
        <v>10</v>
      </c>
    </row>
    <row r="389" spans="1:41" x14ac:dyDescent="0.25">
      <c r="A389" s="4" t="s">
        <v>25</v>
      </c>
      <c r="B389" t="s">
        <v>44</v>
      </c>
      <c r="C389" s="3">
        <v>42460</v>
      </c>
      <c r="D389">
        <v>2</v>
      </c>
      <c r="E389">
        <v>200</v>
      </c>
      <c r="F389" s="2" t="s">
        <v>83</v>
      </c>
      <c r="G389" s="2" t="s">
        <v>24</v>
      </c>
      <c r="I389" s="2" t="s">
        <v>40</v>
      </c>
      <c r="J389" s="20">
        <f t="shared" si="24"/>
        <v>1057.25</v>
      </c>
      <c r="K389">
        <v>105.72499999999999</v>
      </c>
      <c r="N389" s="2" t="str">
        <f>IF(ISNUMBER(M389),SUMIFS(M$1:$M389,A$1:$A389,A389,F$1:$F389,F389,D$1:$D389,D389),"")</f>
        <v/>
      </c>
      <c r="X389">
        <v>17.481834411621094</v>
      </c>
      <c r="Y389">
        <v>17.453472137451172</v>
      </c>
      <c r="Z389">
        <v>79.06768798828125</v>
      </c>
      <c r="AA389">
        <v>19.817135810852051</v>
      </c>
      <c r="AB389">
        <v>89.492946624755859</v>
      </c>
      <c r="AC389">
        <v>27.872422218322754</v>
      </c>
      <c r="AD389" s="2">
        <f t="shared" si="25"/>
        <v>4.4600000000000001E-2</v>
      </c>
      <c r="AE389">
        <v>4.4600000000000001E-2</v>
      </c>
      <c r="AG389">
        <v>12.650830078125001</v>
      </c>
      <c r="AM389" s="2" t="str">
        <f t="shared" si="26"/>
        <v/>
      </c>
      <c r="AN389" s="2" t="str">
        <f>IF(ISNUMBER(AM389),SUMIFS($AM$1:AM389,$A$1:A389,A389,$F$1:F389,F389,$D$1:D389,D389),"")</f>
        <v/>
      </c>
      <c r="AO389">
        <f t="shared" si="27"/>
        <v>10</v>
      </c>
    </row>
    <row r="390" spans="1:41" x14ac:dyDescent="0.25">
      <c r="A390" s="4" t="s">
        <v>29</v>
      </c>
      <c r="B390" t="s">
        <v>44</v>
      </c>
      <c r="C390" s="3">
        <v>42460</v>
      </c>
      <c r="D390">
        <v>2</v>
      </c>
      <c r="E390">
        <v>350</v>
      </c>
      <c r="F390" s="2" t="s">
        <v>83</v>
      </c>
      <c r="G390" s="2" t="s">
        <v>24</v>
      </c>
      <c r="I390" s="2" t="s">
        <v>40</v>
      </c>
      <c r="J390" s="20">
        <f t="shared" si="24"/>
        <v>1116.75</v>
      </c>
      <c r="K390">
        <v>111.675</v>
      </c>
      <c r="N390" s="2" t="str">
        <f>IF(ISNUMBER(M390),SUMIFS(M$1:$M390,A$1:$A390,A390,F$1:$F390,F390,D$1:$D390,D390),"")</f>
        <v/>
      </c>
      <c r="X390">
        <v>17.612756729125977</v>
      </c>
      <c r="Y390">
        <v>16.071309566497803</v>
      </c>
      <c r="Z390">
        <v>79.369834899902344</v>
      </c>
      <c r="AA390">
        <v>21.409200668334961</v>
      </c>
      <c r="AB390">
        <v>89.87493896484375</v>
      </c>
      <c r="AC390">
        <v>29.21568775177002</v>
      </c>
      <c r="AD390" s="2">
        <f t="shared" si="25"/>
        <v>4.6699999999999998E-2</v>
      </c>
      <c r="AE390">
        <v>4.6699999999999998E-2</v>
      </c>
      <c r="AG390">
        <v>12.699173583984376</v>
      </c>
      <c r="AM390" s="2" t="str">
        <f t="shared" si="26"/>
        <v/>
      </c>
      <c r="AN390" s="2" t="str">
        <f>IF(ISNUMBER(AM390),SUMIFS($AM$1:AM390,$A$1:A390,A390,$F$1:F390,F390,$D$1:D390,D390),"")</f>
        <v/>
      </c>
      <c r="AO390">
        <f t="shared" si="27"/>
        <v>10</v>
      </c>
    </row>
    <row r="391" spans="1:41" x14ac:dyDescent="0.25">
      <c r="A391" s="4" t="s">
        <v>26</v>
      </c>
      <c r="B391" t="s">
        <v>44</v>
      </c>
      <c r="C391" s="3">
        <v>42460</v>
      </c>
      <c r="D391">
        <v>2</v>
      </c>
      <c r="E391">
        <v>500</v>
      </c>
      <c r="F391" s="2" t="s">
        <v>83</v>
      </c>
      <c r="G391" s="2" t="s">
        <v>24</v>
      </c>
      <c r="I391" s="2" t="s">
        <v>40</v>
      </c>
      <c r="J391" s="20">
        <f t="shared" si="24"/>
        <v>966.75</v>
      </c>
      <c r="K391">
        <v>96.674999999999997</v>
      </c>
      <c r="N391" s="2" t="str">
        <f>IF(ISNUMBER(M391),SUMIFS(M$1:$M391,A$1:$A391,A391,F$1:$F391,F391,D$1:$D391,D391),"")</f>
        <v/>
      </c>
      <c r="X391">
        <v>18.026577949523926</v>
      </c>
      <c r="Y391">
        <v>17.927760124206543</v>
      </c>
      <c r="Z391">
        <v>80.478775024414063</v>
      </c>
      <c r="AA391">
        <v>18.650590896606445</v>
      </c>
      <c r="AB391">
        <v>90.243808746337891</v>
      </c>
      <c r="AC391">
        <v>26.469709396362305</v>
      </c>
      <c r="AD391" s="2">
        <f t="shared" si="25"/>
        <v>4.24E-2</v>
      </c>
      <c r="AE391">
        <v>4.24E-2</v>
      </c>
      <c r="AG391">
        <v>12.87660400390625</v>
      </c>
      <c r="AM391" s="2" t="str">
        <f t="shared" si="26"/>
        <v/>
      </c>
      <c r="AN391" s="2" t="str">
        <f>IF(ISNUMBER(AM391),SUMIFS($AM$1:AM391,$A$1:A391,A391,$F$1:F391,F391,$D$1:D391,D391),"")</f>
        <v/>
      </c>
      <c r="AO391">
        <f t="shared" si="27"/>
        <v>10</v>
      </c>
    </row>
    <row r="392" spans="1:41" x14ac:dyDescent="0.25">
      <c r="A392" s="4" t="s">
        <v>27</v>
      </c>
      <c r="B392" t="s">
        <v>44</v>
      </c>
      <c r="C392" s="3">
        <v>42460</v>
      </c>
      <c r="D392">
        <v>3</v>
      </c>
      <c r="E392">
        <v>0</v>
      </c>
      <c r="F392" s="2" t="s">
        <v>83</v>
      </c>
      <c r="G392" s="2" t="s">
        <v>24</v>
      </c>
      <c r="I392" s="2" t="s">
        <v>40</v>
      </c>
      <c r="J392" s="20">
        <f t="shared" si="24"/>
        <v>810</v>
      </c>
      <c r="K392">
        <v>81</v>
      </c>
      <c r="N392" s="2" t="str">
        <f>IF(ISNUMBER(M392),SUMIFS(M$1:$M392,A$1:$A392,A392,F$1:$F392,F392,D$1:$D392,D392),"")</f>
        <v/>
      </c>
      <c r="X392">
        <v>17.2969970703125</v>
      </c>
      <c r="Y392">
        <v>14.229095935821533</v>
      </c>
      <c r="Z392">
        <v>78.401695251464844</v>
      </c>
      <c r="AA392">
        <v>21.83619213104248</v>
      </c>
      <c r="AB392">
        <v>89.457664489746094</v>
      </c>
      <c r="AC392">
        <v>30.050152778625488</v>
      </c>
      <c r="AD392" s="2">
        <f t="shared" si="25"/>
        <v>4.8099999999999997E-2</v>
      </c>
      <c r="AE392">
        <v>4.8099999999999997E-2</v>
      </c>
      <c r="AG392">
        <v>12.544271240234375</v>
      </c>
      <c r="AM392" s="2" t="str">
        <f t="shared" si="26"/>
        <v/>
      </c>
      <c r="AN392" s="2" t="str">
        <f>IF(ISNUMBER(AM392),SUMIFS($AM$1:AM392,$A$1:A392,A392,$F$1:F392,F392,$D$1:D392,D392),"")</f>
        <v/>
      </c>
      <c r="AO392">
        <f t="shared" si="27"/>
        <v>10</v>
      </c>
    </row>
    <row r="393" spans="1:41" x14ac:dyDescent="0.25">
      <c r="A393" s="4" t="s">
        <v>30</v>
      </c>
      <c r="B393" t="s">
        <v>44</v>
      </c>
      <c r="C393" s="3">
        <v>42460</v>
      </c>
      <c r="D393">
        <v>3</v>
      </c>
      <c r="E393">
        <v>50</v>
      </c>
      <c r="F393" s="2" t="s">
        <v>83</v>
      </c>
      <c r="G393" s="2" t="s">
        <v>24</v>
      </c>
      <c r="I393" s="2" t="s">
        <v>40</v>
      </c>
      <c r="J393" s="20">
        <f t="shared" si="24"/>
        <v>1151.5</v>
      </c>
      <c r="K393">
        <v>115.15</v>
      </c>
      <c r="N393" s="2" t="str">
        <f>IF(ISNUMBER(M393),SUMIFS(M$1:$M393,A$1:$A393,A393,F$1:$F393,F393,D$1:$D393,D393),"")</f>
        <v/>
      </c>
      <c r="X393">
        <v>16.93245792388916</v>
      </c>
      <c r="Y393">
        <v>15.882436752319336</v>
      </c>
      <c r="Z393">
        <v>80.577869415283203</v>
      </c>
      <c r="AA393">
        <v>20.103068351745605</v>
      </c>
      <c r="AB393">
        <v>90.137290954589844</v>
      </c>
      <c r="AC393">
        <v>29.035058975219727</v>
      </c>
      <c r="AD393" s="2">
        <f t="shared" si="25"/>
        <v>4.65E-2</v>
      </c>
      <c r="AE393">
        <v>4.65E-2</v>
      </c>
      <c r="AG393">
        <v>12.892459106445314</v>
      </c>
      <c r="AM393" s="2" t="str">
        <f t="shared" si="26"/>
        <v/>
      </c>
      <c r="AN393" s="2" t="str">
        <f>IF(ISNUMBER(AM393),SUMIFS($AM$1:AM393,$A$1:A393,A393,$F$1:F393,F393,$D$1:D393,D393),"")</f>
        <v/>
      </c>
      <c r="AO393">
        <f t="shared" si="27"/>
        <v>10</v>
      </c>
    </row>
    <row r="394" spans="1:41" x14ac:dyDescent="0.25">
      <c r="A394" s="4" t="s">
        <v>28</v>
      </c>
      <c r="B394" t="s">
        <v>44</v>
      </c>
      <c r="C394" s="3">
        <v>42460</v>
      </c>
      <c r="D394">
        <v>3</v>
      </c>
      <c r="E394">
        <v>100</v>
      </c>
      <c r="F394" s="2" t="s">
        <v>83</v>
      </c>
      <c r="G394" s="2" t="s">
        <v>24</v>
      </c>
      <c r="I394" s="2" t="s">
        <v>40</v>
      </c>
      <c r="J394" s="20">
        <f t="shared" si="24"/>
        <v>832</v>
      </c>
      <c r="K394">
        <v>83.2</v>
      </c>
      <c r="N394" s="2" t="str">
        <f>IF(ISNUMBER(M394),SUMIFS(M$1:$M394,A$1:$A394,A394,F$1:$F394,F394,D$1:$D394,D394),"")</f>
        <v/>
      </c>
      <c r="X394">
        <v>16.593337059020996</v>
      </c>
      <c r="Y394">
        <v>14.046836376190186</v>
      </c>
      <c r="Z394">
        <v>78.407787322998047</v>
      </c>
      <c r="AA394">
        <v>22.969427108764648</v>
      </c>
      <c r="AB394">
        <v>90.295619964599609</v>
      </c>
      <c r="AC394">
        <v>30.949648857116699</v>
      </c>
      <c r="AD394" s="2">
        <f t="shared" si="25"/>
        <v>4.9500000000000002E-2</v>
      </c>
      <c r="AE394">
        <v>4.9500000000000002E-2</v>
      </c>
      <c r="AG394">
        <v>12.545245971679687</v>
      </c>
      <c r="AM394" s="2" t="str">
        <f t="shared" si="26"/>
        <v/>
      </c>
      <c r="AN394" s="2" t="str">
        <f>IF(ISNUMBER(AM394),SUMIFS($AM$1:AM394,$A$1:A394,A394,$F$1:F394,F394,$D$1:D394,D394),"")</f>
        <v/>
      </c>
      <c r="AO394">
        <f t="shared" si="27"/>
        <v>10</v>
      </c>
    </row>
    <row r="395" spans="1:41" x14ac:dyDescent="0.25">
      <c r="A395" s="4" t="s">
        <v>25</v>
      </c>
      <c r="B395" t="s">
        <v>44</v>
      </c>
      <c r="C395" s="3">
        <v>42460</v>
      </c>
      <c r="D395">
        <v>3</v>
      </c>
      <c r="E395">
        <v>200</v>
      </c>
      <c r="F395" s="2" t="s">
        <v>83</v>
      </c>
      <c r="G395" s="2" t="s">
        <v>24</v>
      </c>
      <c r="I395" s="2" t="s">
        <v>40</v>
      </c>
      <c r="J395" s="20">
        <f t="shared" si="24"/>
        <v>1001</v>
      </c>
      <c r="K395">
        <v>100.1</v>
      </c>
      <c r="N395" s="2" t="str">
        <f>IF(ISNUMBER(M395),SUMIFS(M$1:$M395,A$1:$A395,A395,F$1:$F395,F395,D$1:$D395,D395),"")</f>
        <v/>
      </c>
      <c r="X395">
        <v>17.15289306640625</v>
      </c>
      <c r="Y395">
        <v>14.165810585021973</v>
      </c>
      <c r="Z395">
        <v>80.907253265380859</v>
      </c>
      <c r="AA395">
        <v>23.48915958404541</v>
      </c>
      <c r="AB395">
        <v>90.692207336425781</v>
      </c>
      <c r="AC395">
        <v>31.111169815063477</v>
      </c>
      <c r="AD395" s="2">
        <f t="shared" si="25"/>
        <v>4.9799999999999997E-2</v>
      </c>
      <c r="AE395">
        <v>4.9799999999999997E-2</v>
      </c>
      <c r="AG395">
        <v>12.945160522460938</v>
      </c>
      <c r="AM395" s="2" t="str">
        <f t="shared" si="26"/>
        <v/>
      </c>
      <c r="AN395" s="2" t="str">
        <f>IF(ISNUMBER(AM395),SUMIFS($AM$1:AM395,$A$1:A395,A395,$F$1:F395,F395,$D$1:D395,D395),"")</f>
        <v/>
      </c>
      <c r="AO395">
        <f t="shared" si="27"/>
        <v>10</v>
      </c>
    </row>
    <row r="396" spans="1:41" x14ac:dyDescent="0.25">
      <c r="A396" s="4" t="s">
        <v>29</v>
      </c>
      <c r="B396" t="s">
        <v>44</v>
      </c>
      <c r="C396" s="3">
        <v>42460</v>
      </c>
      <c r="D396">
        <v>3</v>
      </c>
      <c r="E396">
        <v>350</v>
      </c>
      <c r="F396" s="2" t="s">
        <v>83</v>
      </c>
      <c r="G396" s="2" t="s">
        <v>24</v>
      </c>
      <c r="I396" s="2" t="s">
        <v>40</v>
      </c>
      <c r="J396" s="20">
        <f t="shared" si="24"/>
        <v>1043.5</v>
      </c>
      <c r="K396">
        <v>104.35</v>
      </c>
      <c r="N396" s="2" t="str">
        <f>IF(ISNUMBER(M396),SUMIFS(M$1:$M396,A$1:$A396,A396,F$1:$F396,F396,D$1:$D396,D396),"")</f>
        <v/>
      </c>
      <c r="X396">
        <v>16.86563777923584</v>
      </c>
      <c r="Y396">
        <v>14.18885612487793</v>
      </c>
      <c r="Z396">
        <v>76.894901275634766</v>
      </c>
      <c r="AA396">
        <v>19.968669891357422</v>
      </c>
      <c r="AB396">
        <v>88.788810729980469</v>
      </c>
      <c r="AC396">
        <v>30.873291015625</v>
      </c>
      <c r="AD396" s="2">
        <f t="shared" si="25"/>
        <v>4.9399999999999999E-2</v>
      </c>
      <c r="AE396">
        <v>4.9399999999999999E-2</v>
      </c>
      <c r="AG396">
        <v>12.303184204101562</v>
      </c>
      <c r="AM396" s="2" t="str">
        <f t="shared" si="26"/>
        <v/>
      </c>
      <c r="AN396" s="2" t="str">
        <f>IF(ISNUMBER(AM396),SUMIFS($AM$1:AM396,$A$1:A396,A396,$F$1:F396,F396,$D$1:D396,D396),"")</f>
        <v/>
      </c>
      <c r="AO396">
        <f t="shared" si="27"/>
        <v>10</v>
      </c>
    </row>
    <row r="397" spans="1:41" x14ac:dyDescent="0.25">
      <c r="A397" s="4" t="s">
        <v>26</v>
      </c>
      <c r="B397" t="s">
        <v>44</v>
      </c>
      <c r="C397" s="3">
        <v>42460</v>
      </c>
      <c r="D397">
        <v>3</v>
      </c>
      <c r="E397">
        <v>500</v>
      </c>
      <c r="F397" s="2" t="s">
        <v>83</v>
      </c>
      <c r="G397" s="2" t="s">
        <v>24</v>
      </c>
      <c r="I397" s="2" t="s">
        <v>40</v>
      </c>
      <c r="J397" s="20">
        <f t="shared" si="24"/>
        <v>946.5</v>
      </c>
      <c r="K397">
        <v>94.65</v>
      </c>
      <c r="N397" s="2" t="str">
        <f>IF(ISNUMBER(M397),SUMIFS(M$1:$M397,A$1:$A397,A397,F$1:$F397,F397,D$1:$D397,D397),"")</f>
        <v/>
      </c>
      <c r="X397">
        <v>16.235701084136963</v>
      </c>
      <c r="Y397">
        <v>15.653007507324219</v>
      </c>
      <c r="Z397">
        <v>81.314685821533203</v>
      </c>
      <c r="AA397">
        <v>20.860016822814941</v>
      </c>
      <c r="AB397">
        <v>90.958942413330078</v>
      </c>
      <c r="AC397">
        <v>31.489833831787109</v>
      </c>
      <c r="AD397" s="2">
        <f t="shared" si="25"/>
        <v>5.04E-2</v>
      </c>
      <c r="AE397">
        <v>5.04E-2</v>
      </c>
      <c r="AG397">
        <v>13.010349731445313</v>
      </c>
      <c r="AM397" s="2" t="str">
        <f t="shared" si="26"/>
        <v/>
      </c>
      <c r="AN397" s="2" t="str">
        <f>IF(ISNUMBER(AM397),SUMIFS($AM$1:AM397,$A$1:A397,A397,$F$1:F397,F397,$D$1:D397,D397),"")</f>
        <v/>
      </c>
      <c r="AO397">
        <f t="shared" si="27"/>
        <v>10</v>
      </c>
    </row>
    <row r="398" spans="1:41" x14ac:dyDescent="0.25">
      <c r="A398" s="4" t="s">
        <v>27</v>
      </c>
      <c r="B398" t="s">
        <v>44</v>
      </c>
      <c r="C398" s="3">
        <v>42469</v>
      </c>
      <c r="D398">
        <v>1</v>
      </c>
      <c r="E398">
        <v>0</v>
      </c>
      <c r="F398" s="2" t="s">
        <v>83</v>
      </c>
      <c r="G398" s="2" t="s">
        <v>24</v>
      </c>
      <c r="H398">
        <v>2.6</v>
      </c>
      <c r="I398" s="2" t="s">
        <v>22</v>
      </c>
      <c r="J398" s="20" t="str">
        <f t="shared" si="24"/>
        <v/>
      </c>
      <c r="L398">
        <v>78.53</v>
      </c>
      <c r="M398">
        <v>78.53</v>
      </c>
      <c r="N398" s="2">
        <f>IF(ISNUMBER(M398),SUMIFS(M$1:$M398,A$1:$A398,A398,F$1:$F398,F398,D$1:$D398,D398),"")</f>
        <v>916.70999999999992</v>
      </c>
      <c r="X398">
        <v>17.51319694519043</v>
      </c>
      <c r="Y398">
        <v>13.020137310028076</v>
      </c>
      <c r="Z398">
        <v>22.70684814453125</v>
      </c>
      <c r="AA398">
        <v>90.203853607177734</v>
      </c>
      <c r="AB398">
        <v>80.132221221923828</v>
      </c>
      <c r="AC398">
        <v>31.734389305114746</v>
      </c>
      <c r="AD398" s="2">
        <f t="shared" si="25"/>
        <v>5.0799999999999998E-2</v>
      </c>
      <c r="AE398">
        <v>5.0799999999999998E-2</v>
      </c>
      <c r="AG398">
        <v>12.821155395507812</v>
      </c>
      <c r="AM398" s="2">
        <f t="shared" si="26"/>
        <v>3.9889999999999999</v>
      </c>
      <c r="AN398" s="2">
        <f>IF(ISNUMBER(AM398),SUMIFS($AM$1:AM398,$A$1:A398,A398,$F$1:F398,F398,$D$1:D398,D398),"")</f>
        <v>34.82</v>
      </c>
      <c r="AO398">
        <f t="shared" si="27"/>
        <v>14</v>
      </c>
    </row>
    <row r="399" spans="1:41" x14ac:dyDescent="0.25">
      <c r="A399" s="4" t="s">
        <v>30</v>
      </c>
      <c r="B399" t="s">
        <v>44</v>
      </c>
      <c r="C399" s="3">
        <v>42469</v>
      </c>
      <c r="D399">
        <v>1</v>
      </c>
      <c r="E399">
        <v>50</v>
      </c>
      <c r="F399" s="2" t="s">
        <v>83</v>
      </c>
      <c r="G399" s="2" t="s">
        <v>24</v>
      </c>
      <c r="H399">
        <v>2.6</v>
      </c>
      <c r="I399" s="2" t="s">
        <v>22</v>
      </c>
      <c r="J399" s="20" t="str">
        <f t="shared" si="24"/>
        <v/>
      </c>
      <c r="L399">
        <v>82.25</v>
      </c>
      <c r="M399">
        <v>82.25</v>
      </c>
      <c r="N399" s="2">
        <f>IF(ISNUMBER(M399),SUMIFS(M$1:$M399,A$1:$A399,A399,F$1:$F399,F399,D$1:$D399,D399),"")</f>
        <v>838.4</v>
      </c>
      <c r="X399">
        <v>17.465165138244629</v>
      </c>
      <c r="Y399">
        <v>14.849948406219482</v>
      </c>
      <c r="Z399">
        <v>22.377666473388672</v>
      </c>
      <c r="AA399">
        <v>90.928268432617188</v>
      </c>
      <c r="AB399">
        <v>80.292942047119141</v>
      </c>
      <c r="AC399">
        <v>31.706120491027832</v>
      </c>
      <c r="AD399" s="2">
        <f t="shared" si="25"/>
        <v>5.0700000000000002E-2</v>
      </c>
      <c r="AE399">
        <v>5.0700000000000002E-2</v>
      </c>
      <c r="AG399">
        <v>12.846870727539063</v>
      </c>
      <c r="AM399" s="2">
        <f t="shared" si="26"/>
        <v>4.17</v>
      </c>
      <c r="AN399" s="2">
        <f>IF(ISNUMBER(AM399),SUMIFS($AM$1:AM399,$A$1:A399,A399,$F$1:F399,F399,$D$1:D399,D399),"")</f>
        <v>34.158000000000001</v>
      </c>
      <c r="AO399">
        <f t="shared" si="27"/>
        <v>14</v>
      </c>
    </row>
    <row r="400" spans="1:41" x14ac:dyDescent="0.25">
      <c r="A400" s="4" t="s">
        <v>28</v>
      </c>
      <c r="B400" t="s">
        <v>44</v>
      </c>
      <c r="C400" s="3">
        <v>42469</v>
      </c>
      <c r="D400">
        <v>1</v>
      </c>
      <c r="E400">
        <v>100</v>
      </c>
      <c r="F400" s="2" t="s">
        <v>83</v>
      </c>
      <c r="G400" s="2" t="s">
        <v>24</v>
      </c>
      <c r="H400">
        <v>2.6</v>
      </c>
      <c r="I400" s="2" t="s">
        <v>22</v>
      </c>
      <c r="J400" s="20" t="str">
        <f t="shared" si="24"/>
        <v/>
      </c>
      <c r="L400">
        <v>68.459999999999994</v>
      </c>
      <c r="M400">
        <v>68.459999999999994</v>
      </c>
      <c r="N400" s="2">
        <f>IF(ISNUMBER(M400),SUMIFS(M$1:$M400,A$1:$A400,A400,F$1:$F400,F400,D$1:$D400,D400),"")</f>
        <v>813.34</v>
      </c>
      <c r="X400">
        <v>17.692062377929688</v>
      </c>
      <c r="Y400">
        <v>15.831210613250732</v>
      </c>
      <c r="Z400">
        <v>22.334924697875977</v>
      </c>
      <c r="AA400">
        <v>90.501888275146484</v>
      </c>
      <c r="AB400">
        <v>79.900691986083984</v>
      </c>
      <c r="AC400">
        <v>29.238406181335449</v>
      </c>
      <c r="AD400" s="2">
        <f t="shared" si="25"/>
        <v>4.6800000000000001E-2</v>
      </c>
      <c r="AE400">
        <v>4.6800000000000001E-2</v>
      </c>
      <c r="AG400">
        <v>12.784110717773437</v>
      </c>
      <c r="AM400" s="2">
        <f t="shared" si="26"/>
        <v>3.2040000000000002</v>
      </c>
      <c r="AN400" s="2">
        <f>IF(ISNUMBER(AM400),SUMIFS($AM$1:AM400,$A$1:A400,A400,$F$1:F400,F400,$D$1:D400,D400),"")</f>
        <v>33.094999999999999</v>
      </c>
      <c r="AO400">
        <f t="shared" si="27"/>
        <v>14</v>
      </c>
    </row>
    <row r="401" spans="1:41" x14ac:dyDescent="0.25">
      <c r="A401" s="4" t="s">
        <v>25</v>
      </c>
      <c r="B401" t="s">
        <v>44</v>
      </c>
      <c r="C401" s="3">
        <v>42469</v>
      </c>
      <c r="D401">
        <v>1</v>
      </c>
      <c r="E401">
        <v>200</v>
      </c>
      <c r="F401" s="2" t="s">
        <v>83</v>
      </c>
      <c r="G401" s="2" t="s">
        <v>24</v>
      </c>
      <c r="H401">
        <v>2.6</v>
      </c>
      <c r="I401" s="2" t="s">
        <v>22</v>
      </c>
      <c r="J401" s="20" t="str">
        <f t="shared" si="24"/>
        <v/>
      </c>
      <c r="L401">
        <v>51.09</v>
      </c>
      <c r="M401">
        <v>51.09</v>
      </c>
      <c r="N401" s="2">
        <f>IF(ISNUMBER(M401),SUMIFS(M$1:$M401,A$1:$A401,A401,F$1:$F401,F401,D$1:$D401,D401),"")</f>
        <v>826.67000000000007</v>
      </c>
      <c r="X401">
        <v>16.808506965637207</v>
      </c>
      <c r="Y401">
        <v>14.903953075408936</v>
      </c>
      <c r="Z401">
        <v>22.432012557983398</v>
      </c>
      <c r="AA401">
        <v>91.142776489257813</v>
      </c>
      <c r="AB401">
        <v>80.556587219238281</v>
      </c>
      <c r="AC401">
        <v>30.896085739135742</v>
      </c>
      <c r="AD401" s="2">
        <f t="shared" si="25"/>
        <v>4.9399999999999999E-2</v>
      </c>
      <c r="AE401">
        <v>4.9399999999999999E-2</v>
      </c>
      <c r="AG401">
        <v>12.889053955078126</v>
      </c>
      <c r="AM401" s="2">
        <f t="shared" si="26"/>
        <v>2.524</v>
      </c>
      <c r="AN401" s="2">
        <f>IF(ISNUMBER(AM401),SUMIFS($AM$1:AM401,$A$1:A401,A401,$F$1:F401,F401,$D$1:D401,D401),"")</f>
        <v>35.047999999999995</v>
      </c>
      <c r="AO401">
        <f t="shared" si="27"/>
        <v>14</v>
      </c>
    </row>
    <row r="402" spans="1:41" x14ac:dyDescent="0.25">
      <c r="A402" s="4" t="s">
        <v>29</v>
      </c>
      <c r="B402" t="s">
        <v>44</v>
      </c>
      <c r="C402" s="3">
        <v>42469</v>
      </c>
      <c r="D402">
        <v>1</v>
      </c>
      <c r="E402">
        <v>350</v>
      </c>
      <c r="F402" s="2" t="s">
        <v>83</v>
      </c>
      <c r="G402" s="2" t="s">
        <v>24</v>
      </c>
      <c r="H402">
        <v>2.6</v>
      </c>
      <c r="I402" s="2" t="s">
        <v>22</v>
      </c>
      <c r="J402" s="20" t="str">
        <f t="shared" si="24"/>
        <v/>
      </c>
      <c r="L402">
        <v>87.66</v>
      </c>
      <c r="M402">
        <v>87.66</v>
      </c>
      <c r="N402" s="2">
        <f>IF(ISNUMBER(M402),SUMIFS(M$1:$M402,A$1:$A402,A402,F$1:$F402,F402,D$1:$D402,D402),"")</f>
        <v>963.79</v>
      </c>
      <c r="X402">
        <v>17.770505905151367</v>
      </c>
      <c r="Y402">
        <v>13.59214973449707</v>
      </c>
      <c r="Z402">
        <v>23.105293273925781</v>
      </c>
      <c r="AA402">
        <v>90.676872253417969</v>
      </c>
      <c r="AB402">
        <v>80.263450622558594</v>
      </c>
      <c r="AC402">
        <v>31.74742603302002</v>
      </c>
      <c r="AD402" s="2">
        <f t="shared" si="25"/>
        <v>5.0799999999999998E-2</v>
      </c>
      <c r="AE402">
        <v>5.0799999999999998E-2</v>
      </c>
      <c r="AG402">
        <v>12.842152099609375</v>
      </c>
      <c r="AM402" s="2">
        <f t="shared" si="26"/>
        <v>4.4530000000000003</v>
      </c>
      <c r="AN402" s="2">
        <f>IF(ISNUMBER(AM402),SUMIFS($AM$1:AM402,$A$1:A402,A402,$F$1:F402,F402,$D$1:D402,D402),"")</f>
        <v>37.867000000000004</v>
      </c>
      <c r="AO402">
        <f t="shared" si="27"/>
        <v>14</v>
      </c>
    </row>
    <row r="403" spans="1:41" x14ac:dyDescent="0.25">
      <c r="A403" s="4" t="s">
        <v>26</v>
      </c>
      <c r="B403" t="s">
        <v>44</v>
      </c>
      <c r="C403" s="3">
        <v>42469</v>
      </c>
      <c r="D403">
        <v>1</v>
      </c>
      <c r="E403">
        <v>500</v>
      </c>
      <c r="F403" s="2" t="s">
        <v>83</v>
      </c>
      <c r="G403" s="2" t="s">
        <v>24</v>
      </c>
      <c r="H403">
        <v>2.6</v>
      </c>
      <c r="I403" s="2" t="s">
        <v>22</v>
      </c>
      <c r="J403" s="20" t="str">
        <f t="shared" si="24"/>
        <v/>
      </c>
      <c r="L403">
        <v>74.92</v>
      </c>
      <c r="M403">
        <v>74.92</v>
      </c>
      <c r="N403" s="2">
        <f>IF(ISNUMBER(M403),SUMIFS(M$1:$M403,A$1:$A403,A403,F$1:$F403,F403,D$1:$D403,D403),"")</f>
        <v>963.91999999999985</v>
      </c>
      <c r="X403">
        <v>18.16654109954834</v>
      </c>
      <c r="Y403">
        <v>13.292755603790283</v>
      </c>
      <c r="Z403">
        <v>22.831123352050781</v>
      </c>
      <c r="AA403">
        <v>90.596794128417969</v>
      </c>
      <c r="AB403">
        <v>79.338844299316406</v>
      </c>
      <c r="AC403">
        <v>30.921449661254883</v>
      </c>
      <c r="AD403" s="2">
        <f t="shared" si="25"/>
        <v>4.9500000000000002E-2</v>
      </c>
      <c r="AE403">
        <v>4.9500000000000002E-2</v>
      </c>
      <c r="AG403">
        <v>12.694215087890626</v>
      </c>
      <c r="AM403" s="2">
        <f t="shared" si="26"/>
        <v>3.7090000000000001</v>
      </c>
      <c r="AN403" s="2">
        <f>IF(ISNUMBER(AM403),SUMIFS($AM$1:AM403,$A$1:A403,A403,$F$1:F403,F403,$D$1:D403,D403),"")</f>
        <v>39.818000000000005</v>
      </c>
      <c r="AO403">
        <f t="shared" si="27"/>
        <v>14</v>
      </c>
    </row>
    <row r="404" spans="1:41" x14ac:dyDescent="0.25">
      <c r="A404" s="4" t="s">
        <v>27</v>
      </c>
      <c r="B404" t="s">
        <v>44</v>
      </c>
      <c r="C404" s="3">
        <v>42469</v>
      </c>
      <c r="D404">
        <v>2</v>
      </c>
      <c r="E404">
        <v>0</v>
      </c>
      <c r="F404" s="2" t="s">
        <v>83</v>
      </c>
      <c r="G404" s="2" t="s">
        <v>24</v>
      </c>
      <c r="H404">
        <v>2.6</v>
      </c>
      <c r="I404" s="2" t="s">
        <v>22</v>
      </c>
      <c r="J404" s="20" t="str">
        <f t="shared" si="24"/>
        <v/>
      </c>
      <c r="L404">
        <v>79.81</v>
      </c>
      <c r="M404">
        <v>79.81</v>
      </c>
      <c r="N404" s="2">
        <f>IF(ISNUMBER(M404),SUMIFS(M$1:$M404,A$1:$A404,A404,F$1:$F404,F404,D$1:$D404,D404),"")</f>
        <v>880.73</v>
      </c>
      <c r="X404">
        <v>17.024893760681152</v>
      </c>
      <c r="Y404">
        <v>13.526768684387207</v>
      </c>
      <c r="Z404">
        <v>22.444499969482422</v>
      </c>
      <c r="AA404">
        <v>91.006175994873047</v>
      </c>
      <c r="AB404">
        <v>81.483840942382813</v>
      </c>
      <c r="AC404">
        <v>33.236072540283203</v>
      </c>
      <c r="AD404" s="2">
        <f t="shared" si="25"/>
        <v>5.3199999999999997E-2</v>
      </c>
      <c r="AE404">
        <v>5.3199999999999997E-2</v>
      </c>
      <c r="AG404">
        <v>13.03741455078125</v>
      </c>
      <c r="AM404" s="2">
        <f t="shared" si="26"/>
        <v>4.2460000000000004</v>
      </c>
      <c r="AN404" s="2">
        <f>IF(ISNUMBER(AM404),SUMIFS($AM$1:AM404,$A$1:A404,A404,$F$1:F404,F404,$D$1:D404,D404),"")</f>
        <v>39.75</v>
      </c>
      <c r="AO404">
        <f t="shared" si="27"/>
        <v>14</v>
      </c>
    </row>
    <row r="405" spans="1:41" x14ac:dyDescent="0.25">
      <c r="A405" s="4" t="s">
        <v>30</v>
      </c>
      <c r="B405" t="s">
        <v>44</v>
      </c>
      <c r="C405" s="3">
        <v>42469</v>
      </c>
      <c r="D405">
        <v>2</v>
      </c>
      <c r="E405">
        <v>50</v>
      </c>
      <c r="F405" s="2" t="s">
        <v>83</v>
      </c>
      <c r="G405" s="2" t="s">
        <v>24</v>
      </c>
      <c r="H405">
        <v>2.6</v>
      </c>
      <c r="I405" s="2" t="s">
        <v>22</v>
      </c>
      <c r="J405" s="20" t="str">
        <f t="shared" si="24"/>
        <v/>
      </c>
      <c r="L405">
        <v>83.62</v>
      </c>
      <c r="M405">
        <v>83.62</v>
      </c>
      <c r="N405" s="2">
        <f>IF(ISNUMBER(M405),SUMIFS(M$1:$M405,A$1:$A405,A405,F$1:$F405,F405,D$1:$D405,D405),"")</f>
        <v>980.64</v>
      </c>
      <c r="X405">
        <v>17.708745956420898</v>
      </c>
      <c r="Y405">
        <v>14.909262180328369</v>
      </c>
      <c r="Z405">
        <v>22.20328426361084</v>
      </c>
      <c r="AA405">
        <v>90.626564025878906</v>
      </c>
      <c r="AB405">
        <v>80.863578796386719</v>
      </c>
      <c r="AC405">
        <v>30.337904930114746</v>
      </c>
      <c r="AD405" s="2">
        <f t="shared" si="25"/>
        <v>4.8500000000000001E-2</v>
      </c>
      <c r="AE405">
        <v>4.8500000000000001E-2</v>
      </c>
      <c r="AG405">
        <v>12.938172607421876</v>
      </c>
      <c r="AM405" s="2">
        <f t="shared" si="26"/>
        <v>4.056</v>
      </c>
      <c r="AN405" s="2">
        <f>IF(ISNUMBER(AM405),SUMIFS($AM$1:AM405,$A$1:A405,A405,$F$1:F405,F405,$D$1:D405,D405),"")</f>
        <v>42.754999999999995</v>
      </c>
      <c r="AO405">
        <f t="shared" si="27"/>
        <v>14</v>
      </c>
    </row>
    <row r="406" spans="1:41" x14ac:dyDescent="0.25">
      <c r="A406" s="4" t="s">
        <v>28</v>
      </c>
      <c r="B406" t="s">
        <v>44</v>
      </c>
      <c r="C406" s="3">
        <v>42469</v>
      </c>
      <c r="D406">
        <v>2</v>
      </c>
      <c r="E406">
        <v>100</v>
      </c>
      <c r="F406" s="2" t="s">
        <v>83</v>
      </c>
      <c r="G406" s="2" t="s">
        <v>24</v>
      </c>
      <c r="H406">
        <v>2.6</v>
      </c>
      <c r="I406" s="2" t="s">
        <v>22</v>
      </c>
      <c r="J406" s="20" t="str">
        <f t="shared" si="24"/>
        <v/>
      </c>
      <c r="L406">
        <v>85.85</v>
      </c>
      <c r="M406">
        <v>85.85</v>
      </c>
      <c r="N406" s="2">
        <f>IF(ISNUMBER(M406),SUMIFS(M$1:$M406,A$1:$A406,A406,F$1:$F406,F406,D$1:$D406,D406),"")</f>
        <v>1018.8100000000001</v>
      </c>
      <c r="X406">
        <v>17.881174087524414</v>
      </c>
      <c r="Y406">
        <v>11.953688144683838</v>
      </c>
      <c r="Z406">
        <v>22.699066162109375</v>
      </c>
      <c r="AA406">
        <v>89.681331634521484</v>
      </c>
      <c r="AB406">
        <v>78.862457275390625</v>
      </c>
      <c r="AC406">
        <v>30.88336181640625</v>
      </c>
      <c r="AD406" s="2">
        <f t="shared" si="25"/>
        <v>4.9399999999999999E-2</v>
      </c>
      <c r="AE406">
        <v>4.9399999999999999E-2</v>
      </c>
      <c r="AG406">
        <v>12.617993164062501</v>
      </c>
      <c r="AM406" s="2">
        <f t="shared" si="26"/>
        <v>4.2409999999999997</v>
      </c>
      <c r="AN406" s="2">
        <f>IF(ISNUMBER(AM406),SUMIFS($AM$1:AM406,$A$1:A406,A406,$F$1:F406,F406,$D$1:D406,D406),"")</f>
        <v>43.111999999999995</v>
      </c>
      <c r="AO406">
        <f t="shared" si="27"/>
        <v>14</v>
      </c>
    </row>
    <row r="407" spans="1:41" x14ac:dyDescent="0.25">
      <c r="A407" s="4" t="s">
        <v>25</v>
      </c>
      <c r="B407" t="s">
        <v>44</v>
      </c>
      <c r="C407" s="3">
        <v>42469</v>
      </c>
      <c r="D407">
        <v>2</v>
      </c>
      <c r="E407">
        <v>200</v>
      </c>
      <c r="F407" s="2" t="s">
        <v>83</v>
      </c>
      <c r="G407" s="2" t="s">
        <v>24</v>
      </c>
      <c r="H407">
        <v>2.6</v>
      </c>
      <c r="I407" s="2" t="s">
        <v>22</v>
      </c>
      <c r="J407" s="20" t="str">
        <f t="shared" si="24"/>
        <v/>
      </c>
      <c r="L407">
        <v>89</v>
      </c>
      <c r="M407">
        <v>89</v>
      </c>
      <c r="N407" s="2">
        <f>IF(ISNUMBER(M407),SUMIFS(M$1:$M407,A$1:$A407,A407,F$1:$F407,F407,D$1:$D407,D407),"")</f>
        <v>916.17000000000007</v>
      </c>
      <c r="X407">
        <v>17.617345809936523</v>
      </c>
      <c r="Y407">
        <v>13.387534141540527</v>
      </c>
      <c r="Z407">
        <v>23.749941825866699</v>
      </c>
      <c r="AA407">
        <v>90.605979919433594</v>
      </c>
      <c r="AB407">
        <v>79.9495849609375</v>
      </c>
      <c r="AC407">
        <v>31.518270492553711</v>
      </c>
      <c r="AD407" s="2">
        <f t="shared" si="25"/>
        <v>5.04E-2</v>
      </c>
      <c r="AE407">
        <v>5.04E-2</v>
      </c>
      <c r="AG407">
        <v>12.79193359375</v>
      </c>
      <c r="AM407" s="2">
        <f t="shared" si="26"/>
        <v>4.4859999999999998</v>
      </c>
      <c r="AN407" s="2">
        <f>IF(ISNUMBER(AM407),SUMIFS($AM$1:AM407,$A$1:A407,A407,$F$1:F407,F407,$D$1:D407,D407),"")</f>
        <v>39.193999999999996</v>
      </c>
      <c r="AO407">
        <f t="shared" si="27"/>
        <v>14</v>
      </c>
    </row>
    <row r="408" spans="1:41" x14ac:dyDescent="0.25">
      <c r="A408" s="4" t="s">
        <v>29</v>
      </c>
      <c r="B408" t="s">
        <v>44</v>
      </c>
      <c r="C408" s="3">
        <v>42469</v>
      </c>
      <c r="D408">
        <v>2</v>
      </c>
      <c r="E408">
        <v>350</v>
      </c>
      <c r="F408" s="2" t="s">
        <v>83</v>
      </c>
      <c r="G408" s="2" t="s">
        <v>24</v>
      </c>
      <c r="H408">
        <v>2.6</v>
      </c>
      <c r="I408" s="2" t="s">
        <v>22</v>
      </c>
      <c r="J408" s="20" t="str">
        <f t="shared" si="24"/>
        <v/>
      </c>
      <c r="L408">
        <v>124.49</v>
      </c>
      <c r="M408">
        <v>124.49</v>
      </c>
      <c r="N408" s="2">
        <f>IF(ISNUMBER(M408),SUMIFS(M$1:$M408,A$1:$A408,A408,F$1:$F408,F408,D$1:$D408,D408),"")</f>
        <v>916.72000000000014</v>
      </c>
      <c r="X408">
        <v>17.39091968536377</v>
      </c>
      <c r="Y408">
        <v>12.948020458221436</v>
      </c>
      <c r="Z408">
        <v>22.558398246765137</v>
      </c>
      <c r="AA408">
        <v>89.828922271728516</v>
      </c>
      <c r="AB408">
        <v>80.163406372070312</v>
      </c>
      <c r="AC408">
        <v>31.526581764221191</v>
      </c>
      <c r="AD408" s="2">
        <f t="shared" si="25"/>
        <v>5.04E-2</v>
      </c>
      <c r="AE408">
        <v>5.04E-2</v>
      </c>
      <c r="AG408">
        <v>12.82614501953125</v>
      </c>
      <c r="AM408" s="2">
        <f t="shared" si="26"/>
        <v>6.274</v>
      </c>
      <c r="AN408" s="2">
        <f>IF(ISNUMBER(AM408),SUMIFS($AM$1:AM408,$A$1:A408,A408,$F$1:F408,F408,$D$1:D408,D408),"")</f>
        <v>41.378999999999998</v>
      </c>
      <c r="AO408">
        <f t="shared" si="27"/>
        <v>14</v>
      </c>
    </row>
    <row r="409" spans="1:41" x14ac:dyDescent="0.25">
      <c r="A409" s="4" t="s">
        <v>26</v>
      </c>
      <c r="B409" t="s">
        <v>44</v>
      </c>
      <c r="C409" s="3">
        <v>42469</v>
      </c>
      <c r="D409">
        <v>2</v>
      </c>
      <c r="E409">
        <v>500</v>
      </c>
      <c r="F409" s="2" t="s">
        <v>83</v>
      </c>
      <c r="G409" s="2" t="s">
        <v>24</v>
      </c>
      <c r="H409">
        <v>2.6</v>
      </c>
      <c r="I409" s="2" t="s">
        <v>22</v>
      </c>
      <c r="J409" s="20" t="str">
        <f t="shared" si="24"/>
        <v/>
      </c>
      <c r="L409">
        <v>82.85</v>
      </c>
      <c r="M409">
        <v>82.85</v>
      </c>
      <c r="N409" s="2">
        <f>IF(ISNUMBER(M409),SUMIFS(M$1:$M409,A$1:$A409,A409,F$1:$F409,F409,D$1:$D409,D409),"")</f>
        <v>947.25</v>
      </c>
      <c r="X409">
        <v>16.845580101013184</v>
      </c>
      <c r="Y409">
        <v>14.491700172424316</v>
      </c>
      <c r="Z409">
        <v>22.328948974609375</v>
      </c>
      <c r="AA409">
        <v>90.944778442382812</v>
      </c>
      <c r="AB409">
        <v>81.080604553222656</v>
      </c>
      <c r="AC409">
        <v>31.655511856079102</v>
      </c>
      <c r="AD409" s="2">
        <f t="shared" si="25"/>
        <v>5.0599999999999999E-2</v>
      </c>
      <c r="AE409">
        <v>5.0599999999999999E-2</v>
      </c>
      <c r="AG409">
        <v>12.972896728515625</v>
      </c>
      <c r="AM409" s="2">
        <f t="shared" si="26"/>
        <v>4.1920000000000002</v>
      </c>
      <c r="AN409" s="2">
        <f>IF(ISNUMBER(AM409),SUMIFS($AM$1:AM409,$A$1:A409,A409,$F$1:F409,F409,$D$1:D409,D409),"")</f>
        <v>42.183999999999997</v>
      </c>
      <c r="AO409">
        <f t="shared" si="27"/>
        <v>14</v>
      </c>
    </row>
    <row r="410" spans="1:41" x14ac:dyDescent="0.25">
      <c r="A410" s="4" t="s">
        <v>27</v>
      </c>
      <c r="B410" t="s">
        <v>44</v>
      </c>
      <c r="C410" s="3">
        <v>42469</v>
      </c>
      <c r="D410">
        <v>3</v>
      </c>
      <c r="E410">
        <v>0</v>
      </c>
      <c r="F410" s="2" t="s">
        <v>83</v>
      </c>
      <c r="G410" s="2" t="s">
        <v>24</v>
      </c>
      <c r="H410">
        <v>2.6</v>
      </c>
      <c r="I410" s="2" t="s">
        <v>22</v>
      </c>
      <c r="J410" s="20" t="str">
        <f t="shared" si="24"/>
        <v/>
      </c>
      <c r="L410">
        <v>85.73</v>
      </c>
      <c r="M410">
        <v>85.73</v>
      </c>
      <c r="N410" s="2">
        <f>IF(ISNUMBER(M410),SUMIFS(M$1:$M410,A$1:$A410,A410,F$1:$F410,F410,D$1:$D410,D410),"")</f>
        <v>877.96000000000015</v>
      </c>
      <c r="X410">
        <v>17.020702362060547</v>
      </c>
      <c r="Y410">
        <v>12.718471527099609</v>
      </c>
      <c r="Z410">
        <v>22.764695167541504</v>
      </c>
      <c r="AA410">
        <v>90.378097534179687</v>
      </c>
      <c r="AB410">
        <v>80.491691589355469</v>
      </c>
      <c r="AC410">
        <v>32.281586647033691</v>
      </c>
      <c r="AD410" s="2">
        <f t="shared" si="25"/>
        <v>5.1700000000000003E-2</v>
      </c>
      <c r="AE410">
        <v>5.1700000000000003E-2</v>
      </c>
      <c r="AG410">
        <v>12.878670654296876</v>
      </c>
      <c r="AM410" s="2">
        <f t="shared" si="26"/>
        <v>4.4320000000000004</v>
      </c>
      <c r="AN410" s="2">
        <f>IF(ISNUMBER(AM410),SUMIFS($AM$1:AM410,$A$1:A410,A410,$F$1:F410,F410,$D$1:D410,D410),"")</f>
        <v>38.919000000000004</v>
      </c>
      <c r="AO410">
        <f t="shared" si="27"/>
        <v>14</v>
      </c>
    </row>
    <row r="411" spans="1:41" x14ac:dyDescent="0.25">
      <c r="A411" s="4" t="s">
        <v>30</v>
      </c>
      <c r="B411" t="s">
        <v>44</v>
      </c>
      <c r="C411" s="3">
        <v>42469</v>
      </c>
      <c r="D411">
        <v>3</v>
      </c>
      <c r="E411">
        <v>50</v>
      </c>
      <c r="F411" s="2" t="s">
        <v>83</v>
      </c>
      <c r="G411" s="2" t="s">
        <v>24</v>
      </c>
      <c r="H411">
        <v>2.6</v>
      </c>
      <c r="I411" s="2" t="s">
        <v>22</v>
      </c>
      <c r="J411" s="20" t="str">
        <f t="shared" si="24"/>
        <v/>
      </c>
      <c r="L411">
        <v>48.86</v>
      </c>
      <c r="M411">
        <v>48.86</v>
      </c>
      <c r="N411" s="2">
        <f>IF(ISNUMBER(M411),SUMIFS(M$1:$M411,A$1:$A411,A411,F$1:$F411,F411,D$1:$D411,D411),"")</f>
        <v>978.21</v>
      </c>
      <c r="X411">
        <v>17.72227954864502</v>
      </c>
      <c r="Y411">
        <v>13.389790534973145</v>
      </c>
      <c r="Z411">
        <v>22.994598388671875</v>
      </c>
      <c r="AA411">
        <v>90.676681518554688</v>
      </c>
      <c r="AB411">
        <v>79.014083862304688</v>
      </c>
      <c r="AC411">
        <v>29.550339698791504</v>
      </c>
      <c r="AD411" s="2">
        <f t="shared" si="25"/>
        <v>4.7300000000000002E-2</v>
      </c>
      <c r="AE411">
        <v>4.7300000000000002E-2</v>
      </c>
      <c r="AG411">
        <v>12.64225341796875</v>
      </c>
      <c r="AM411" s="2">
        <f t="shared" si="26"/>
        <v>2.3109999999999999</v>
      </c>
      <c r="AN411" s="2">
        <f>IF(ISNUMBER(AM411),SUMIFS($AM$1:AM411,$A$1:A411,A411,$F$1:F411,F411,$D$1:D411,D411),"")</f>
        <v>40.562999999999995</v>
      </c>
      <c r="AO411">
        <f t="shared" si="27"/>
        <v>14</v>
      </c>
    </row>
    <row r="412" spans="1:41" x14ac:dyDescent="0.25">
      <c r="A412" s="4" t="s">
        <v>28</v>
      </c>
      <c r="B412" t="s">
        <v>44</v>
      </c>
      <c r="C412" s="3">
        <v>42469</v>
      </c>
      <c r="D412">
        <v>3</v>
      </c>
      <c r="E412">
        <v>100</v>
      </c>
      <c r="F412" s="2" t="s">
        <v>83</v>
      </c>
      <c r="G412" s="2" t="s">
        <v>24</v>
      </c>
      <c r="H412">
        <v>2.6</v>
      </c>
      <c r="I412" s="2" t="s">
        <v>22</v>
      </c>
      <c r="J412" s="20" t="str">
        <f t="shared" si="24"/>
        <v/>
      </c>
      <c r="L412">
        <v>83.56</v>
      </c>
      <c r="M412">
        <v>83.56</v>
      </c>
      <c r="N412" s="2">
        <f>IF(ISNUMBER(M412),SUMIFS(M$1:$M412,A$1:$A412,A412,F$1:$F412,F412,D$1:$D412,D412),"")</f>
        <v>837.64999999999986</v>
      </c>
      <c r="X412">
        <v>17.720541954040527</v>
      </c>
      <c r="Y412">
        <v>13.680252552032471</v>
      </c>
      <c r="Z412">
        <v>21.505805015563965</v>
      </c>
      <c r="AA412">
        <v>90.531360626220703</v>
      </c>
      <c r="AB412">
        <v>80.758640289306641</v>
      </c>
      <c r="AC412">
        <v>30.545217514038086</v>
      </c>
      <c r="AD412" s="2">
        <f t="shared" si="25"/>
        <v>4.8899999999999999E-2</v>
      </c>
      <c r="AE412">
        <v>4.8899999999999999E-2</v>
      </c>
      <c r="AG412">
        <v>12.921382446289062</v>
      </c>
      <c r="AM412" s="2">
        <f t="shared" si="26"/>
        <v>4.0860000000000003</v>
      </c>
      <c r="AN412" s="2">
        <f>IF(ISNUMBER(AM412),SUMIFS($AM$1:AM412,$A$1:A412,A412,$F$1:F412,F412,$D$1:D412,D412),"")</f>
        <v>34.128</v>
      </c>
      <c r="AO412">
        <f t="shared" si="27"/>
        <v>14</v>
      </c>
    </row>
    <row r="413" spans="1:41" x14ac:dyDescent="0.25">
      <c r="A413" s="4" t="s">
        <v>25</v>
      </c>
      <c r="B413" t="s">
        <v>44</v>
      </c>
      <c r="C413" s="3">
        <v>42469</v>
      </c>
      <c r="D413">
        <v>3</v>
      </c>
      <c r="E413">
        <v>200</v>
      </c>
      <c r="F413" s="2" t="s">
        <v>83</v>
      </c>
      <c r="G413" s="2" t="s">
        <v>24</v>
      </c>
      <c r="H413">
        <v>2.6</v>
      </c>
      <c r="I413" s="2" t="s">
        <v>22</v>
      </c>
      <c r="J413" s="20" t="str">
        <f t="shared" si="24"/>
        <v/>
      </c>
      <c r="L413">
        <v>100.87</v>
      </c>
      <c r="M413">
        <v>100.87</v>
      </c>
      <c r="N413" s="2">
        <f>IF(ISNUMBER(M413),SUMIFS(M$1:$M413,A$1:$A413,A413,F$1:$F413,F413,D$1:$D413,D413),"")</f>
        <v>998.4</v>
      </c>
      <c r="X413">
        <v>17.378423690795898</v>
      </c>
      <c r="Y413">
        <v>14.369915962219238</v>
      </c>
      <c r="Z413">
        <v>22.00937557220459</v>
      </c>
      <c r="AA413">
        <v>90.752895355224609</v>
      </c>
      <c r="AB413">
        <v>80.519210815429687</v>
      </c>
      <c r="AC413">
        <v>30.496539115905762</v>
      </c>
      <c r="AD413" s="2">
        <f t="shared" si="25"/>
        <v>4.8800000000000003E-2</v>
      </c>
      <c r="AE413">
        <v>4.8800000000000003E-2</v>
      </c>
      <c r="AG413">
        <v>12.88307373046875</v>
      </c>
      <c r="AM413" s="2">
        <f t="shared" si="26"/>
        <v>4.9219999999999997</v>
      </c>
      <c r="AN413" s="2">
        <f>IF(ISNUMBER(AM413),SUMIFS($AM$1:AM413,$A$1:A413,A413,$F$1:F413,F413,$D$1:D413,D413),"")</f>
        <v>43.504999999999995</v>
      </c>
      <c r="AO413">
        <f t="shared" si="27"/>
        <v>14</v>
      </c>
    </row>
    <row r="414" spans="1:41" x14ac:dyDescent="0.25">
      <c r="A414" s="4" t="s">
        <v>29</v>
      </c>
      <c r="B414" t="s">
        <v>44</v>
      </c>
      <c r="C414" s="3">
        <v>42469</v>
      </c>
      <c r="D414">
        <v>3</v>
      </c>
      <c r="E414">
        <v>350</v>
      </c>
      <c r="F414" s="2" t="s">
        <v>83</v>
      </c>
      <c r="G414" s="2" t="s">
        <v>24</v>
      </c>
      <c r="H414">
        <v>2.6</v>
      </c>
      <c r="I414" s="2" t="s">
        <v>22</v>
      </c>
      <c r="J414" s="20" t="str">
        <f t="shared" si="24"/>
        <v/>
      </c>
      <c r="L414">
        <v>79.290000000000006</v>
      </c>
      <c r="M414">
        <v>79.290000000000006</v>
      </c>
      <c r="N414" s="2">
        <f>IF(ISNUMBER(M414),SUMIFS(M$1:$M414,A$1:$A414,A414,F$1:$F414,F414,D$1:$D414,D414),"")</f>
        <v>902.62</v>
      </c>
      <c r="X414">
        <v>16.649962425231934</v>
      </c>
      <c r="Y414">
        <v>13.689509868621826</v>
      </c>
      <c r="Z414">
        <v>23.525367736816406</v>
      </c>
      <c r="AA414">
        <v>90.809349060058594</v>
      </c>
      <c r="AB414">
        <v>81.293533325195313</v>
      </c>
      <c r="AC414">
        <v>32.875087738037109</v>
      </c>
      <c r="AD414" s="2">
        <f t="shared" si="25"/>
        <v>5.2600000000000001E-2</v>
      </c>
      <c r="AE414">
        <v>5.2600000000000001E-2</v>
      </c>
      <c r="AG414">
        <v>13.00696533203125</v>
      </c>
      <c r="AM414" s="2">
        <f t="shared" si="26"/>
        <v>4.1710000000000003</v>
      </c>
      <c r="AN414" s="2">
        <f>IF(ISNUMBER(AM414),SUMIFS($AM$1:AM414,$A$1:A414,A414,$F$1:F414,F414,$D$1:D414,D414),"")</f>
        <v>38.753999999999998</v>
      </c>
      <c r="AO414">
        <f t="shared" si="27"/>
        <v>14</v>
      </c>
    </row>
    <row r="415" spans="1:41" x14ac:dyDescent="0.25">
      <c r="A415" s="4" t="s">
        <v>26</v>
      </c>
      <c r="B415" t="s">
        <v>44</v>
      </c>
      <c r="C415" s="3">
        <v>42469</v>
      </c>
      <c r="D415">
        <v>3</v>
      </c>
      <c r="E415">
        <v>500</v>
      </c>
      <c r="F415" s="2" t="s">
        <v>83</v>
      </c>
      <c r="G415" s="2" t="s">
        <v>24</v>
      </c>
      <c r="H415">
        <v>2.6</v>
      </c>
      <c r="I415" s="2" t="s">
        <v>22</v>
      </c>
      <c r="J415" s="20" t="str">
        <f t="shared" si="24"/>
        <v/>
      </c>
      <c r="L415">
        <v>85.29</v>
      </c>
      <c r="M415">
        <v>85.29</v>
      </c>
      <c r="N415" s="2">
        <f>IF(ISNUMBER(M415),SUMIFS(M$1:$M415,A$1:$A415,A415,F$1:$F415,F415,D$1:$D415,D415),"")</f>
        <v>907.11</v>
      </c>
      <c r="X415">
        <v>17.114992141723633</v>
      </c>
      <c r="Y415">
        <v>13.804690837860107</v>
      </c>
      <c r="Z415">
        <v>21.998945236206055</v>
      </c>
      <c r="AA415">
        <v>90.697944641113281</v>
      </c>
      <c r="AB415">
        <v>81.226654052734375</v>
      </c>
      <c r="AC415">
        <v>32.767133712768555</v>
      </c>
      <c r="AD415" s="2">
        <f t="shared" si="25"/>
        <v>5.2400000000000002E-2</v>
      </c>
      <c r="AE415">
        <v>5.2400000000000002E-2</v>
      </c>
      <c r="AG415">
        <v>12.996264648437501</v>
      </c>
      <c r="AM415" s="2">
        <f t="shared" si="26"/>
        <v>4.4690000000000003</v>
      </c>
      <c r="AN415" s="2">
        <f>IF(ISNUMBER(AM415),SUMIFS($AM$1:AM415,$A$1:A415,A415,$F$1:F415,F415,$D$1:D415,D415),"")</f>
        <v>40.482999999999997</v>
      </c>
      <c r="AO415">
        <f t="shared" si="27"/>
        <v>14</v>
      </c>
    </row>
    <row r="416" spans="1:41" x14ac:dyDescent="0.25">
      <c r="A416" s="4" t="s">
        <v>27</v>
      </c>
      <c r="B416" t="s">
        <v>44</v>
      </c>
      <c r="C416" s="3">
        <v>42469</v>
      </c>
      <c r="D416">
        <v>4</v>
      </c>
      <c r="E416">
        <v>0</v>
      </c>
      <c r="F416" s="2" t="s">
        <v>83</v>
      </c>
      <c r="G416" s="2" t="s">
        <v>24</v>
      </c>
      <c r="H416">
        <v>2.6</v>
      </c>
      <c r="I416" s="2" t="s">
        <v>22</v>
      </c>
      <c r="J416" s="20" t="str">
        <f t="shared" si="24"/>
        <v/>
      </c>
      <c r="L416">
        <v>66.77</v>
      </c>
      <c r="M416">
        <v>66.77</v>
      </c>
      <c r="N416" s="2">
        <f>IF(ISNUMBER(M416),SUMIFS(M$1:$M416,A$1:$A416,A416,F$1:$F416,F416,D$1:$D416,D416),"")</f>
        <v>694.69999999999993</v>
      </c>
      <c r="X416">
        <v>17.36025333404541</v>
      </c>
      <c r="Y416">
        <v>13.634129047393799</v>
      </c>
      <c r="Z416">
        <v>22.68632698059082</v>
      </c>
      <c r="AA416">
        <v>90.691967010498047</v>
      </c>
      <c r="AB416">
        <v>81.005939483642578</v>
      </c>
      <c r="AC416">
        <v>31.999754905700684</v>
      </c>
      <c r="AD416" s="2">
        <f t="shared" si="25"/>
        <v>5.1200000000000002E-2</v>
      </c>
      <c r="AE416">
        <v>5.1200000000000002E-2</v>
      </c>
      <c r="AG416">
        <v>12.960950317382812</v>
      </c>
      <c r="AM416" s="2">
        <f t="shared" si="26"/>
        <v>3.419</v>
      </c>
      <c r="AN416" s="2">
        <f>IF(ISNUMBER(AM416),SUMIFS($AM$1:AM416,$A$1:A416,A416,$F$1:F416,F416,$D$1:D416,D416),"")</f>
        <v>30.157</v>
      </c>
      <c r="AO416">
        <f t="shared" si="27"/>
        <v>14</v>
      </c>
    </row>
    <row r="417" spans="1:41" x14ac:dyDescent="0.25">
      <c r="A417" s="4" t="s">
        <v>30</v>
      </c>
      <c r="B417" t="s">
        <v>44</v>
      </c>
      <c r="C417" s="3">
        <v>42469</v>
      </c>
      <c r="D417">
        <v>4</v>
      </c>
      <c r="E417">
        <v>50</v>
      </c>
      <c r="F417" s="2" t="s">
        <v>83</v>
      </c>
      <c r="G417" s="2" t="s">
        <v>24</v>
      </c>
      <c r="H417">
        <v>2.6</v>
      </c>
      <c r="I417" s="2" t="s">
        <v>22</v>
      </c>
      <c r="J417" s="20" t="str">
        <f t="shared" si="24"/>
        <v/>
      </c>
      <c r="L417">
        <v>87.82</v>
      </c>
      <c r="M417">
        <v>87.82</v>
      </c>
      <c r="N417" s="2">
        <f>IF(ISNUMBER(M417),SUMIFS(M$1:$M417,A$1:$A417,A417,F$1:$F417,F417,D$1:$D417,D417),"")</f>
        <v>783.79</v>
      </c>
      <c r="X417">
        <v>17.721919059753418</v>
      </c>
      <c r="Y417">
        <v>15.079077243804932</v>
      </c>
      <c r="Z417">
        <v>22.809889793395996</v>
      </c>
      <c r="AA417">
        <v>89.216789245605469</v>
      </c>
      <c r="AB417">
        <v>80.016078948974609</v>
      </c>
      <c r="AC417">
        <v>28.251507759094238</v>
      </c>
      <c r="AD417" s="2">
        <f t="shared" si="25"/>
        <v>4.5199999999999997E-2</v>
      </c>
      <c r="AE417">
        <v>4.5199999999999997E-2</v>
      </c>
      <c r="AG417">
        <v>12.802572631835938</v>
      </c>
      <c r="AM417" s="2">
        <f t="shared" si="26"/>
        <v>3.9689999999999999</v>
      </c>
      <c r="AN417" s="2">
        <f>IF(ISNUMBER(AM417),SUMIFS($AM$1:AM417,$A$1:A417,A417,$F$1:F417,F417,$D$1:D417,D417),"")</f>
        <v>33.762</v>
      </c>
      <c r="AO417">
        <f t="shared" si="27"/>
        <v>14</v>
      </c>
    </row>
    <row r="418" spans="1:41" x14ac:dyDescent="0.25">
      <c r="A418" s="4" t="s">
        <v>28</v>
      </c>
      <c r="B418" t="s">
        <v>44</v>
      </c>
      <c r="C418" s="3">
        <v>42469</v>
      </c>
      <c r="D418">
        <v>4</v>
      </c>
      <c r="E418">
        <v>100</v>
      </c>
      <c r="F418" s="2" t="s">
        <v>83</v>
      </c>
      <c r="G418" s="2" t="s">
        <v>24</v>
      </c>
      <c r="H418">
        <v>2.6</v>
      </c>
      <c r="I418" s="2" t="s">
        <v>22</v>
      </c>
      <c r="J418" s="20" t="str">
        <f t="shared" si="24"/>
        <v/>
      </c>
      <c r="L418">
        <v>85.61</v>
      </c>
      <c r="M418">
        <v>85.61</v>
      </c>
      <c r="N418" s="2">
        <f>IF(ISNUMBER(M418),SUMIFS(M$1:$M418,A$1:$A418,A418,F$1:$F418,F418,D$1:$D418,D418),"")</f>
        <v>896.75</v>
      </c>
      <c r="X418">
        <v>17.670251846313477</v>
      </c>
      <c r="Y418">
        <v>13.777195453643799</v>
      </c>
      <c r="Z418">
        <v>22.891263008117676</v>
      </c>
      <c r="AA418">
        <v>90.857822418212891</v>
      </c>
      <c r="AB418">
        <v>80.074077606201172</v>
      </c>
      <c r="AC418">
        <v>31.60706615447998</v>
      </c>
      <c r="AD418" s="2">
        <f t="shared" si="25"/>
        <v>5.0599999999999999E-2</v>
      </c>
      <c r="AE418">
        <v>5.0599999999999999E-2</v>
      </c>
      <c r="AG418">
        <v>12.811852416992188</v>
      </c>
      <c r="AM418" s="2">
        <f t="shared" si="26"/>
        <v>4.3319999999999999</v>
      </c>
      <c r="AN418" s="2">
        <f>IF(ISNUMBER(AM418),SUMIFS($AM$1:AM418,$A$1:A418,A418,$F$1:F418,F418,$D$1:D418,D418),"")</f>
        <v>37.89</v>
      </c>
      <c r="AO418">
        <f t="shared" si="27"/>
        <v>14</v>
      </c>
    </row>
    <row r="419" spans="1:41" x14ac:dyDescent="0.25">
      <c r="A419" s="4" t="s">
        <v>25</v>
      </c>
      <c r="B419" t="s">
        <v>44</v>
      </c>
      <c r="C419" s="3">
        <v>42469</v>
      </c>
      <c r="D419">
        <v>4</v>
      </c>
      <c r="E419">
        <v>200</v>
      </c>
      <c r="F419" s="2" t="s">
        <v>83</v>
      </c>
      <c r="G419" s="2" t="s">
        <v>24</v>
      </c>
      <c r="H419">
        <v>2.6</v>
      </c>
      <c r="I419" s="2" t="s">
        <v>22</v>
      </c>
      <c r="J419" s="20" t="str">
        <f t="shared" si="24"/>
        <v/>
      </c>
      <c r="L419">
        <v>77.33</v>
      </c>
      <c r="M419">
        <v>77.33</v>
      </c>
      <c r="N419" s="2">
        <f>IF(ISNUMBER(M419),SUMIFS(M$1:$M419,A$1:$A419,A419,F$1:$F419,F419,D$1:$D419,D419),"")</f>
        <v>905.9899999999999</v>
      </c>
      <c r="X419">
        <v>16.947105407714844</v>
      </c>
      <c r="Y419">
        <v>13.888358592987061</v>
      </c>
      <c r="Z419">
        <v>22.074850082397461</v>
      </c>
      <c r="AA419">
        <v>91.086685180664062</v>
      </c>
      <c r="AB419">
        <v>81.411659240722656</v>
      </c>
      <c r="AC419">
        <v>32.828808784484863</v>
      </c>
      <c r="AD419" s="2">
        <f t="shared" si="25"/>
        <v>5.2499999999999998E-2</v>
      </c>
      <c r="AE419">
        <v>5.2499999999999998E-2</v>
      </c>
      <c r="AG419">
        <v>13.025865478515625</v>
      </c>
      <c r="AM419" s="2">
        <f t="shared" si="26"/>
        <v>4.0599999999999996</v>
      </c>
      <c r="AN419" s="2">
        <f>IF(ISNUMBER(AM419),SUMIFS($AM$1:AM419,$A$1:A419,A419,$F$1:F419,F419,$D$1:D419,D419),"")</f>
        <v>39.108000000000004</v>
      </c>
      <c r="AO419">
        <f t="shared" si="27"/>
        <v>14</v>
      </c>
    </row>
    <row r="420" spans="1:41" x14ac:dyDescent="0.25">
      <c r="A420" s="4" t="s">
        <v>29</v>
      </c>
      <c r="B420" t="s">
        <v>44</v>
      </c>
      <c r="C420" s="3">
        <v>42469</v>
      </c>
      <c r="D420">
        <v>4</v>
      </c>
      <c r="E420">
        <v>350</v>
      </c>
      <c r="F420" s="2" t="s">
        <v>83</v>
      </c>
      <c r="G420" s="2" t="s">
        <v>24</v>
      </c>
      <c r="H420">
        <v>2.6</v>
      </c>
      <c r="I420" s="2" t="s">
        <v>22</v>
      </c>
      <c r="J420" s="20" t="str">
        <f t="shared" si="24"/>
        <v/>
      </c>
      <c r="L420">
        <v>84.88</v>
      </c>
      <c r="M420">
        <v>84.88</v>
      </c>
      <c r="N420" s="2">
        <f>IF(ISNUMBER(M420),SUMIFS(M$1:$M420,A$1:$A420,A420,F$1:$F420,F420,D$1:$D420,D420),"")</f>
        <v>838.54000000000008</v>
      </c>
      <c r="X420">
        <v>17.26336669921875</v>
      </c>
      <c r="Y420">
        <v>14.377316474914551</v>
      </c>
      <c r="Z420">
        <v>22.058629035949707</v>
      </c>
      <c r="AA420">
        <v>90.932323455810547</v>
      </c>
      <c r="AB420">
        <v>81.059841156005859</v>
      </c>
      <c r="AC420">
        <v>31.641942024230957</v>
      </c>
      <c r="AD420" s="2">
        <f t="shared" si="25"/>
        <v>5.0599999999999999E-2</v>
      </c>
      <c r="AE420">
        <v>5.0599999999999999E-2</v>
      </c>
      <c r="AG420">
        <v>12.969574584960938</v>
      </c>
      <c r="AM420" s="2">
        <f t="shared" si="26"/>
        <v>4.2949999999999999</v>
      </c>
      <c r="AN420" s="2">
        <f>IF(ISNUMBER(AM420),SUMIFS($AM$1:AM420,$A$1:A420,A420,$F$1:F420,F420,$D$1:D420,D420),"")</f>
        <v>33.481000000000002</v>
      </c>
      <c r="AO420">
        <f t="shared" si="27"/>
        <v>14</v>
      </c>
    </row>
    <row r="421" spans="1:41" x14ac:dyDescent="0.25">
      <c r="A421" s="4" t="s">
        <v>26</v>
      </c>
      <c r="B421" t="s">
        <v>44</v>
      </c>
      <c r="C421" s="3">
        <v>42469</v>
      </c>
      <c r="D421">
        <v>4</v>
      </c>
      <c r="E421">
        <v>500</v>
      </c>
      <c r="F421" s="2" t="s">
        <v>83</v>
      </c>
      <c r="G421" s="2" t="s">
        <v>24</v>
      </c>
      <c r="H421">
        <v>2.6</v>
      </c>
      <c r="I421" s="2" t="s">
        <v>22</v>
      </c>
      <c r="J421" s="20" t="str">
        <f t="shared" si="24"/>
        <v/>
      </c>
      <c r="L421">
        <v>94.56</v>
      </c>
      <c r="M421">
        <v>94.56</v>
      </c>
      <c r="N421" s="2">
        <f>IF(ISNUMBER(M421),SUMIFS(M$1:$M421,A$1:$A421,A421,F$1:$F421,F421,D$1:$D421,D421),"")</f>
        <v>1008.3900000000001</v>
      </c>
      <c r="X421">
        <v>17.647663116455078</v>
      </c>
      <c r="Y421">
        <v>12.866705894470215</v>
      </c>
      <c r="Z421">
        <v>22.70119571685791</v>
      </c>
      <c r="AA421">
        <v>91.025520324707031</v>
      </c>
      <c r="AB421">
        <v>80.620052337646484</v>
      </c>
      <c r="AC421">
        <v>32.288509368896484</v>
      </c>
      <c r="AD421" s="2">
        <f t="shared" si="25"/>
        <v>5.1700000000000003E-2</v>
      </c>
      <c r="AE421">
        <v>5.1700000000000003E-2</v>
      </c>
      <c r="AG421">
        <v>12.899208374023438</v>
      </c>
      <c r="AM421" s="2">
        <f t="shared" si="26"/>
        <v>4.8890000000000002</v>
      </c>
      <c r="AN421" s="2">
        <f>IF(ISNUMBER(AM421),SUMIFS($AM$1:AM421,$A$1:A421,A421,$F$1:F421,F421,$D$1:D421,D421),"")</f>
        <v>42.883000000000003</v>
      </c>
      <c r="AO421">
        <f t="shared" si="27"/>
        <v>14</v>
      </c>
    </row>
    <row r="422" spans="1:41" x14ac:dyDescent="0.25">
      <c r="A422" s="4" t="s">
        <v>27</v>
      </c>
      <c r="B422" t="s">
        <v>44</v>
      </c>
      <c r="C422" s="3">
        <v>42514</v>
      </c>
      <c r="D422">
        <v>1</v>
      </c>
      <c r="E422">
        <v>0</v>
      </c>
      <c r="F422" s="2" t="s">
        <v>83</v>
      </c>
      <c r="G422" s="2" t="s">
        <v>24</v>
      </c>
      <c r="H422">
        <v>2.7</v>
      </c>
      <c r="I422" s="2" t="s">
        <v>22</v>
      </c>
      <c r="J422" s="20" t="str">
        <f t="shared" si="24"/>
        <v/>
      </c>
      <c r="L422">
        <v>29.84</v>
      </c>
      <c r="M422">
        <v>29.84</v>
      </c>
      <c r="N422" s="2">
        <f>IF(ISNUMBER(M422),SUMIFS(M$1:$M422,A$1:$A422,A422,F$1:$F422,F422,D$1:$D422,D422),"")</f>
        <v>946.55</v>
      </c>
      <c r="X422">
        <v>15.358428001403809</v>
      </c>
      <c r="Y422">
        <v>16.390787124633789</v>
      </c>
      <c r="Z422">
        <v>21.151989936828613</v>
      </c>
      <c r="AA422">
        <v>90.585247039794922</v>
      </c>
      <c r="AB422">
        <v>81.079608917236328</v>
      </c>
      <c r="AC422">
        <v>30.857100486755371</v>
      </c>
      <c r="AD422" s="2">
        <f t="shared" si="25"/>
        <v>4.9399999999999999E-2</v>
      </c>
      <c r="AE422">
        <v>4.9399999999999999E-2</v>
      </c>
      <c r="AG422">
        <v>12.972737426757813</v>
      </c>
      <c r="AM422" s="2">
        <f t="shared" si="26"/>
        <v>1.474</v>
      </c>
      <c r="AN422" s="2">
        <f>IF(ISNUMBER(AM422),SUMIFS($AM$1:AM422,$A$1:A422,A422,$F$1:F422,F422,$D$1:D422,D422),"")</f>
        <v>36.293999999999997</v>
      </c>
      <c r="AO422">
        <f t="shared" si="27"/>
        <v>14</v>
      </c>
    </row>
    <row r="423" spans="1:41" x14ac:dyDescent="0.25">
      <c r="A423" s="4" t="s">
        <v>30</v>
      </c>
      <c r="B423" t="s">
        <v>44</v>
      </c>
      <c r="C423" s="3">
        <v>42514</v>
      </c>
      <c r="D423">
        <v>1</v>
      </c>
      <c r="E423">
        <v>50</v>
      </c>
      <c r="F423" s="2" t="s">
        <v>83</v>
      </c>
      <c r="G423" s="2" t="s">
        <v>24</v>
      </c>
      <c r="H423">
        <v>2.7</v>
      </c>
      <c r="I423" s="2" t="s">
        <v>22</v>
      </c>
      <c r="J423" s="20" t="str">
        <f t="shared" si="24"/>
        <v/>
      </c>
      <c r="L423">
        <v>19.72</v>
      </c>
      <c r="M423">
        <v>19.72</v>
      </c>
      <c r="N423" s="2">
        <f>IF(ISNUMBER(M423),SUMIFS(M$1:$M423,A$1:$A423,A423,F$1:$F423,F423,D$1:$D423,D423),"")</f>
        <v>858.12</v>
      </c>
      <c r="X423">
        <v>14.895459175109863</v>
      </c>
      <c r="Y423">
        <v>16.442285537719727</v>
      </c>
      <c r="Z423">
        <v>21.436794281005859</v>
      </c>
      <c r="AA423">
        <v>90.808601379394531</v>
      </c>
      <c r="AB423">
        <v>81.468193054199219</v>
      </c>
      <c r="AC423">
        <v>31.420204162597656</v>
      </c>
      <c r="AD423" s="2">
        <f t="shared" si="25"/>
        <v>5.0299999999999997E-2</v>
      </c>
      <c r="AE423">
        <v>5.0299999999999997E-2</v>
      </c>
      <c r="AG423">
        <v>13.034910888671876</v>
      </c>
      <c r="AM423" s="2">
        <f t="shared" si="26"/>
        <v>0.99199999999999999</v>
      </c>
      <c r="AN423" s="2">
        <f>IF(ISNUMBER(AM423),SUMIFS($AM$1:AM423,$A$1:A423,A423,$F$1:F423,F423,$D$1:D423,D423),"")</f>
        <v>35.15</v>
      </c>
      <c r="AO423">
        <f t="shared" si="27"/>
        <v>14</v>
      </c>
    </row>
    <row r="424" spans="1:41" x14ac:dyDescent="0.25">
      <c r="A424" s="4" t="s">
        <v>28</v>
      </c>
      <c r="B424" t="s">
        <v>44</v>
      </c>
      <c r="C424" s="3">
        <v>42514</v>
      </c>
      <c r="D424">
        <v>1</v>
      </c>
      <c r="E424">
        <v>100</v>
      </c>
      <c r="F424" s="2" t="s">
        <v>83</v>
      </c>
      <c r="G424" s="2" t="s">
        <v>24</v>
      </c>
      <c r="H424">
        <v>2.7</v>
      </c>
      <c r="I424" s="2" t="s">
        <v>22</v>
      </c>
      <c r="J424" s="20" t="str">
        <f t="shared" si="24"/>
        <v/>
      </c>
      <c r="L424">
        <v>15.6</v>
      </c>
      <c r="M424">
        <v>15.6</v>
      </c>
      <c r="N424" s="2">
        <f>IF(ISNUMBER(M424),SUMIFS(M$1:$M424,A$1:$A424,A424,F$1:$F424,F424,D$1:$D424,D424),"")</f>
        <v>828.94</v>
      </c>
      <c r="X424">
        <v>14.547169208526611</v>
      </c>
      <c r="Y424">
        <v>18.837532043457031</v>
      </c>
      <c r="Z424">
        <v>20.422575950622559</v>
      </c>
      <c r="AA424">
        <v>91.097400665283203</v>
      </c>
      <c r="AB424">
        <v>82.381454467773437</v>
      </c>
      <c r="AC424">
        <v>30.816359519958496</v>
      </c>
      <c r="AD424" s="2">
        <f t="shared" si="25"/>
        <v>4.9299999999999997E-2</v>
      </c>
      <c r="AE424">
        <v>4.9299999999999997E-2</v>
      </c>
      <c r="AG424">
        <v>13.18103271484375</v>
      </c>
      <c r="AM424" s="2">
        <f t="shared" si="26"/>
        <v>0.76900000000000002</v>
      </c>
      <c r="AN424" s="2">
        <f>IF(ISNUMBER(AM424),SUMIFS($AM$1:AM424,$A$1:A424,A424,$F$1:F424,F424,$D$1:D424,D424),"")</f>
        <v>33.863999999999997</v>
      </c>
      <c r="AO424">
        <f t="shared" si="27"/>
        <v>14</v>
      </c>
    </row>
    <row r="425" spans="1:41" x14ac:dyDescent="0.25">
      <c r="A425" s="4" t="s">
        <v>25</v>
      </c>
      <c r="B425" t="s">
        <v>44</v>
      </c>
      <c r="C425" s="3">
        <v>42514</v>
      </c>
      <c r="D425">
        <v>1</v>
      </c>
      <c r="E425">
        <v>200</v>
      </c>
      <c r="F425" s="2" t="s">
        <v>83</v>
      </c>
      <c r="G425" s="2" t="s">
        <v>24</v>
      </c>
      <c r="H425">
        <v>2.7</v>
      </c>
      <c r="I425" s="2" t="s">
        <v>22</v>
      </c>
      <c r="J425" s="20" t="str">
        <f t="shared" si="24"/>
        <v/>
      </c>
      <c r="L425">
        <v>1.53</v>
      </c>
      <c r="M425">
        <v>1.53</v>
      </c>
      <c r="N425" s="2">
        <f>IF(ISNUMBER(M425),SUMIFS(M$1:$M425,A$1:$A425,A425,F$1:$F425,F425,D$1:$D425,D425),"")</f>
        <v>828.2</v>
      </c>
      <c r="X425">
        <v>14.465189456939697</v>
      </c>
      <c r="Y425">
        <v>18.473312377929688</v>
      </c>
      <c r="Z425">
        <v>20.320208549499512</v>
      </c>
      <c r="AA425">
        <v>91.2877197265625</v>
      </c>
      <c r="AB425">
        <v>82.445590972900391</v>
      </c>
      <c r="AC425">
        <v>31.559037208557129</v>
      </c>
      <c r="AD425" s="2">
        <f t="shared" si="25"/>
        <v>5.0500000000000003E-2</v>
      </c>
      <c r="AE425">
        <v>5.0500000000000003E-2</v>
      </c>
      <c r="AG425">
        <v>13.191294555664063</v>
      </c>
      <c r="AM425" s="2">
        <f t="shared" si="26"/>
        <v>7.6999999999999999E-2</v>
      </c>
      <c r="AN425" s="2">
        <f>IF(ISNUMBER(AM425),SUMIFS($AM$1:AM425,$A$1:A425,A425,$F$1:F425,F425,$D$1:D425,D425),"")</f>
        <v>35.124999999999993</v>
      </c>
      <c r="AO425">
        <f t="shared" si="27"/>
        <v>14</v>
      </c>
    </row>
    <row r="426" spans="1:41" x14ac:dyDescent="0.25">
      <c r="A426" s="4" t="s">
        <v>29</v>
      </c>
      <c r="B426" t="s">
        <v>44</v>
      </c>
      <c r="C426" s="3">
        <v>42514</v>
      </c>
      <c r="D426">
        <v>1</v>
      </c>
      <c r="E426">
        <v>350</v>
      </c>
      <c r="F426" s="2" t="s">
        <v>83</v>
      </c>
      <c r="G426" s="2" t="s">
        <v>24</v>
      </c>
      <c r="H426">
        <v>2.7</v>
      </c>
      <c r="I426" s="2" t="s">
        <v>22</v>
      </c>
      <c r="J426" s="20" t="str">
        <f t="shared" si="24"/>
        <v/>
      </c>
      <c r="L426">
        <v>33.78</v>
      </c>
      <c r="M426">
        <v>33.78</v>
      </c>
      <c r="N426" s="2">
        <f>IF(ISNUMBER(M426),SUMIFS(M$1:$M426,A$1:$A426,A426,F$1:$F426,F426,D$1:$D426,D426),"")</f>
        <v>997.56999999999994</v>
      </c>
      <c r="X426">
        <v>15.380245208740234</v>
      </c>
      <c r="Y426">
        <v>15.972214221954346</v>
      </c>
      <c r="Z426">
        <v>21.30866527557373</v>
      </c>
      <c r="AA426">
        <v>90.683929443359375</v>
      </c>
      <c r="AB426">
        <v>81.628585815429688</v>
      </c>
      <c r="AC426">
        <v>31.840662956237793</v>
      </c>
      <c r="AD426" s="2">
        <f t="shared" si="25"/>
        <v>5.0900000000000001E-2</v>
      </c>
      <c r="AE426">
        <v>5.0900000000000001E-2</v>
      </c>
      <c r="AG426">
        <v>13.06057373046875</v>
      </c>
      <c r="AM426" s="2">
        <f t="shared" si="26"/>
        <v>1.7190000000000001</v>
      </c>
      <c r="AN426" s="2">
        <f>IF(ISNUMBER(AM426),SUMIFS($AM$1:AM426,$A$1:A426,A426,$F$1:F426,F426,$D$1:D426,D426),"")</f>
        <v>39.586000000000006</v>
      </c>
      <c r="AO426">
        <f t="shared" si="27"/>
        <v>14</v>
      </c>
    </row>
    <row r="427" spans="1:41" x14ac:dyDescent="0.25">
      <c r="A427" s="4" t="s">
        <v>26</v>
      </c>
      <c r="B427" t="s">
        <v>44</v>
      </c>
      <c r="C427" s="3">
        <v>42514</v>
      </c>
      <c r="D427">
        <v>1</v>
      </c>
      <c r="E427">
        <v>500</v>
      </c>
      <c r="F427" s="2" t="s">
        <v>83</v>
      </c>
      <c r="G427" s="2" t="s">
        <v>24</v>
      </c>
      <c r="H427">
        <v>2.7</v>
      </c>
      <c r="I427" s="2" t="s">
        <v>22</v>
      </c>
      <c r="J427" s="20" t="str">
        <f t="shared" si="24"/>
        <v/>
      </c>
      <c r="L427">
        <v>8.84</v>
      </c>
      <c r="M427">
        <v>8.84</v>
      </c>
      <c r="N427" s="2">
        <f>IF(ISNUMBER(M427),SUMIFS(M$1:$M427,A$1:$A427,A427,F$1:$F427,F427,D$1:$D427,D427),"")</f>
        <v>972.75999999999988</v>
      </c>
      <c r="X427">
        <v>15.807961940765381</v>
      </c>
      <c r="Y427">
        <v>15.15953540802002</v>
      </c>
      <c r="Z427">
        <v>22.311492919921875</v>
      </c>
      <c r="AA427">
        <v>90.200771331787109</v>
      </c>
      <c r="AB427">
        <v>79.373531341552734</v>
      </c>
      <c r="AC427">
        <v>30.104166984558105</v>
      </c>
      <c r="AD427" s="2">
        <f t="shared" si="25"/>
        <v>4.82E-2</v>
      </c>
      <c r="AE427">
        <v>4.82E-2</v>
      </c>
      <c r="AG427">
        <v>12.699765014648438</v>
      </c>
      <c r="AM427" s="2">
        <f t="shared" si="26"/>
        <v>0.42599999999999999</v>
      </c>
      <c r="AN427" s="2">
        <f>IF(ISNUMBER(AM427),SUMIFS($AM$1:AM427,$A$1:A427,A427,$F$1:F427,F427,$D$1:D427,D427),"")</f>
        <v>40.244000000000007</v>
      </c>
      <c r="AO427">
        <f t="shared" si="27"/>
        <v>14</v>
      </c>
    </row>
    <row r="428" spans="1:41" x14ac:dyDescent="0.25">
      <c r="A428" s="4" t="s">
        <v>27</v>
      </c>
      <c r="B428" t="s">
        <v>44</v>
      </c>
      <c r="C428" s="3">
        <v>42514</v>
      </c>
      <c r="D428">
        <v>2</v>
      </c>
      <c r="E428">
        <v>0</v>
      </c>
      <c r="F428" s="2" t="s">
        <v>83</v>
      </c>
      <c r="G428" s="2" t="s">
        <v>24</v>
      </c>
      <c r="H428">
        <v>2.7</v>
      </c>
      <c r="I428" s="2" t="s">
        <v>22</v>
      </c>
      <c r="J428" s="20" t="str">
        <f t="shared" si="24"/>
        <v/>
      </c>
      <c r="L428">
        <v>35.69</v>
      </c>
      <c r="M428">
        <v>35.69</v>
      </c>
      <c r="N428" s="2">
        <f>IF(ISNUMBER(M428),SUMIFS(M$1:$M428,A$1:$A428,A428,F$1:$F428,F428,D$1:$D428,D428),"")</f>
        <v>916.42000000000007</v>
      </c>
      <c r="X428">
        <v>14.711534976959229</v>
      </c>
      <c r="Y428">
        <v>17.708962440490723</v>
      </c>
      <c r="Z428">
        <v>20.987087249755859</v>
      </c>
      <c r="AA428">
        <v>91.499839782714844</v>
      </c>
      <c r="AB428">
        <v>82.498554229736328</v>
      </c>
      <c r="AC428">
        <v>31.119890213012695</v>
      </c>
      <c r="AD428" s="2">
        <f t="shared" si="25"/>
        <v>4.9799999999999997E-2</v>
      </c>
      <c r="AE428">
        <v>4.9799999999999997E-2</v>
      </c>
      <c r="AG428">
        <v>13.199768676757813</v>
      </c>
      <c r="AM428" s="2">
        <f t="shared" si="26"/>
        <v>1.7769999999999999</v>
      </c>
      <c r="AN428" s="2">
        <f>IF(ISNUMBER(AM428),SUMIFS($AM$1:AM428,$A$1:A428,A428,$F$1:F428,F428,$D$1:D428,D428),"")</f>
        <v>41.527000000000001</v>
      </c>
      <c r="AO428">
        <f t="shared" si="27"/>
        <v>14</v>
      </c>
    </row>
    <row r="429" spans="1:41" x14ac:dyDescent="0.25">
      <c r="A429" s="4" t="s">
        <v>30</v>
      </c>
      <c r="B429" t="s">
        <v>44</v>
      </c>
      <c r="C429" s="3">
        <v>42514</v>
      </c>
      <c r="D429">
        <v>2</v>
      </c>
      <c r="E429">
        <v>50</v>
      </c>
      <c r="F429" s="2" t="s">
        <v>83</v>
      </c>
      <c r="G429" s="2" t="s">
        <v>24</v>
      </c>
      <c r="H429">
        <v>2.7</v>
      </c>
      <c r="I429" s="2" t="s">
        <v>22</v>
      </c>
      <c r="J429" s="20" t="str">
        <f t="shared" si="24"/>
        <v/>
      </c>
      <c r="L429">
        <v>27.35</v>
      </c>
      <c r="M429">
        <v>27.35</v>
      </c>
      <c r="N429" s="2">
        <f>IF(ISNUMBER(M429),SUMIFS(M$1:$M429,A$1:$A429,A429,F$1:$F429,F429,D$1:$D429,D429),"")</f>
        <v>1007.99</v>
      </c>
      <c r="X429">
        <v>15.216825485229492</v>
      </c>
      <c r="Y429">
        <v>17.373495101928711</v>
      </c>
      <c r="Z429">
        <v>21.215986251831055</v>
      </c>
      <c r="AA429">
        <v>90.801647186279297</v>
      </c>
      <c r="AB429">
        <v>81.721195220947266</v>
      </c>
      <c r="AC429">
        <v>30.020603179931641</v>
      </c>
      <c r="AD429" s="2">
        <f t="shared" si="25"/>
        <v>4.8000000000000001E-2</v>
      </c>
      <c r="AE429">
        <v>4.8000000000000001E-2</v>
      </c>
      <c r="AG429">
        <v>13.075391235351562</v>
      </c>
      <c r="AM429" s="2">
        <f t="shared" si="26"/>
        <v>1.3129999999999999</v>
      </c>
      <c r="AN429" s="2">
        <f>IF(ISNUMBER(AM429),SUMIFS($AM$1:AM429,$A$1:A429,A429,$F$1:F429,F429,$D$1:D429,D429),"")</f>
        <v>44.067999999999998</v>
      </c>
      <c r="AO429">
        <f t="shared" si="27"/>
        <v>14</v>
      </c>
    </row>
    <row r="430" spans="1:41" x14ac:dyDescent="0.25">
      <c r="A430" s="4" t="s">
        <v>28</v>
      </c>
      <c r="B430" t="s">
        <v>44</v>
      </c>
      <c r="C430" s="3">
        <v>42514</v>
      </c>
      <c r="D430">
        <v>2</v>
      </c>
      <c r="E430">
        <v>100</v>
      </c>
      <c r="F430" s="2" t="s">
        <v>83</v>
      </c>
      <c r="G430" s="2" t="s">
        <v>24</v>
      </c>
      <c r="H430">
        <v>2.7</v>
      </c>
      <c r="I430" s="2" t="s">
        <v>22</v>
      </c>
      <c r="J430" s="20" t="str">
        <f t="shared" si="24"/>
        <v/>
      </c>
      <c r="L430">
        <v>10.47</v>
      </c>
      <c r="M430">
        <v>10.47</v>
      </c>
      <c r="N430" s="2">
        <f>IF(ISNUMBER(M430),SUMIFS(M$1:$M430,A$1:$A430,A430,F$1:$F430,F430,D$1:$D430,D430),"")</f>
        <v>1029.28</v>
      </c>
      <c r="X430">
        <v>15.692032814025879</v>
      </c>
      <c r="Y430">
        <v>16.06328296661377</v>
      </c>
      <c r="Z430">
        <v>21.809528350830078</v>
      </c>
      <c r="AA430">
        <v>91.220352172851563</v>
      </c>
      <c r="AB430">
        <v>80.535335540771484</v>
      </c>
      <c r="AC430">
        <v>29.952371597290039</v>
      </c>
      <c r="AD430" s="2">
        <f t="shared" si="25"/>
        <v>4.7899999999999998E-2</v>
      </c>
      <c r="AE430">
        <v>4.7899999999999998E-2</v>
      </c>
      <c r="AG430">
        <v>12.885653686523439</v>
      </c>
      <c r="AM430" s="2">
        <f t="shared" si="26"/>
        <v>0.502</v>
      </c>
      <c r="AN430" s="2">
        <f>IF(ISNUMBER(AM430),SUMIFS($AM$1:AM430,$A$1:A430,A430,$F$1:F430,F430,$D$1:D430,D430),"")</f>
        <v>43.613999999999997</v>
      </c>
      <c r="AO430">
        <f t="shared" si="27"/>
        <v>14</v>
      </c>
    </row>
    <row r="431" spans="1:41" x14ac:dyDescent="0.25">
      <c r="A431" s="4" t="s">
        <v>25</v>
      </c>
      <c r="B431" t="s">
        <v>44</v>
      </c>
      <c r="C431" s="3">
        <v>42514</v>
      </c>
      <c r="D431">
        <v>2</v>
      </c>
      <c r="E431">
        <v>200</v>
      </c>
      <c r="F431" s="2" t="s">
        <v>83</v>
      </c>
      <c r="G431" s="2" t="s">
        <v>24</v>
      </c>
      <c r="H431">
        <v>2.7</v>
      </c>
      <c r="I431" s="2" t="s">
        <v>22</v>
      </c>
      <c r="J431" s="20" t="str">
        <f t="shared" si="24"/>
        <v/>
      </c>
      <c r="L431">
        <v>26.5</v>
      </c>
      <c r="M431">
        <v>26.5</v>
      </c>
      <c r="N431" s="2">
        <f>IF(ISNUMBER(M431),SUMIFS(M$1:$M431,A$1:$A431,A431,F$1:$F431,F431,D$1:$D431,D431),"")</f>
        <v>942.67000000000007</v>
      </c>
      <c r="X431">
        <v>15.029721260070801</v>
      </c>
      <c r="Y431">
        <v>16.950815200805664</v>
      </c>
      <c r="Z431">
        <v>21.608654022216797</v>
      </c>
      <c r="AA431">
        <v>91.114677429199219</v>
      </c>
      <c r="AB431">
        <v>81.654819488525391</v>
      </c>
      <c r="AC431">
        <v>31.751255989074707</v>
      </c>
      <c r="AD431" s="2">
        <f t="shared" si="25"/>
        <v>5.0799999999999998E-2</v>
      </c>
      <c r="AE431">
        <v>5.0799999999999998E-2</v>
      </c>
      <c r="AG431">
        <v>13.064771118164062</v>
      </c>
      <c r="AM431" s="2">
        <f t="shared" si="26"/>
        <v>1.3460000000000001</v>
      </c>
      <c r="AN431" s="2">
        <f>IF(ISNUMBER(AM431),SUMIFS($AM$1:AM431,$A$1:A431,A431,$F$1:F431,F431,$D$1:D431,D431),"")</f>
        <v>40.539999999999992</v>
      </c>
      <c r="AO431">
        <f t="shared" si="27"/>
        <v>14</v>
      </c>
    </row>
    <row r="432" spans="1:41" x14ac:dyDescent="0.25">
      <c r="A432" s="4" t="s">
        <v>29</v>
      </c>
      <c r="B432" t="s">
        <v>44</v>
      </c>
      <c r="C432" s="3">
        <v>42514</v>
      </c>
      <c r="D432">
        <v>2</v>
      </c>
      <c r="E432">
        <v>350</v>
      </c>
      <c r="F432" s="2" t="s">
        <v>83</v>
      </c>
      <c r="G432" s="2" t="s">
        <v>24</v>
      </c>
      <c r="H432">
        <v>2.7</v>
      </c>
      <c r="I432" s="2" t="s">
        <v>22</v>
      </c>
      <c r="J432" s="20" t="str">
        <f t="shared" si="24"/>
        <v/>
      </c>
      <c r="L432">
        <v>37.36</v>
      </c>
      <c r="M432">
        <v>37.36</v>
      </c>
      <c r="N432" s="2">
        <f>IF(ISNUMBER(M432),SUMIFS(M$1:$M432,A$1:$A432,A432,F$1:$F432,F432,D$1:$D432,D432),"")</f>
        <v>954.08000000000015</v>
      </c>
      <c r="X432">
        <v>14.67513370513916</v>
      </c>
      <c r="Y432">
        <v>16.917364120483398</v>
      </c>
      <c r="Z432">
        <v>21.317511558532715</v>
      </c>
      <c r="AA432">
        <v>90.793426513671875</v>
      </c>
      <c r="AB432">
        <v>82.446460723876953</v>
      </c>
      <c r="AC432">
        <v>31.892698287963867</v>
      </c>
      <c r="AD432" s="2">
        <f t="shared" si="25"/>
        <v>5.0999999999999997E-2</v>
      </c>
      <c r="AE432">
        <v>5.0999999999999997E-2</v>
      </c>
      <c r="AG432">
        <v>13.191433715820313</v>
      </c>
      <c r="AM432" s="2">
        <f t="shared" si="26"/>
        <v>1.905</v>
      </c>
      <c r="AN432" s="2">
        <f>IF(ISNUMBER(AM432),SUMIFS($AM$1:AM432,$A$1:A432,A432,$F$1:F432,F432,$D$1:D432,D432),"")</f>
        <v>43.283999999999999</v>
      </c>
      <c r="AO432">
        <f t="shared" si="27"/>
        <v>14</v>
      </c>
    </row>
    <row r="433" spans="1:41" x14ac:dyDescent="0.25">
      <c r="A433" s="4" t="s">
        <v>26</v>
      </c>
      <c r="B433" t="s">
        <v>44</v>
      </c>
      <c r="C433" s="3">
        <v>42514</v>
      </c>
      <c r="D433">
        <v>2</v>
      </c>
      <c r="E433">
        <v>500</v>
      </c>
      <c r="F433" s="2" t="s">
        <v>83</v>
      </c>
      <c r="G433" s="2" t="s">
        <v>24</v>
      </c>
      <c r="H433">
        <v>2.7</v>
      </c>
      <c r="I433" s="2" t="s">
        <v>22</v>
      </c>
      <c r="J433" s="20" t="str">
        <f t="shared" si="24"/>
        <v/>
      </c>
      <c r="L433">
        <v>29.14</v>
      </c>
      <c r="M433">
        <v>29.14</v>
      </c>
      <c r="N433" s="2">
        <f>IF(ISNUMBER(M433),SUMIFS(M$1:$M433,A$1:$A433,A433,F$1:$F433,F433,D$1:$D433,D433),"")</f>
        <v>976.39</v>
      </c>
      <c r="X433">
        <v>15.150942325592041</v>
      </c>
      <c r="Y433">
        <v>16.811412811279297</v>
      </c>
      <c r="Z433">
        <v>20.860960006713867</v>
      </c>
      <c r="AA433">
        <v>91.226005554199219</v>
      </c>
      <c r="AB433">
        <v>81.840396881103516</v>
      </c>
      <c r="AC433">
        <v>30.60329532623291</v>
      </c>
      <c r="AD433" s="2">
        <f t="shared" si="25"/>
        <v>4.9000000000000002E-2</v>
      </c>
      <c r="AE433">
        <v>4.9000000000000002E-2</v>
      </c>
      <c r="AG433">
        <v>13.094463500976563</v>
      </c>
      <c r="AM433" s="2">
        <f t="shared" si="26"/>
        <v>1.4279999999999999</v>
      </c>
      <c r="AN433" s="2">
        <f>IF(ISNUMBER(AM433),SUMIFS($AM$1:AM433,$A$1:A433,A433,$F$1:F433,F433,$D$1:D433,D433),"")</f>
        <v>43.611999999999995</v>
      </c>
      <c r="AO433">
        <f t="shared" si="27"/>
        <v>14</v>
      </c>
    </row>
    <row r="434" spans="1:41" x14ac:dyDescent="0.25">
      <c r="A434" s="4" t="s">
        <v>27</v>
      </c>
      <c r="B434" t="s">
        <v>44</v>
      </c>
      <c r="C434" s="3">
        <v>42514</v>
      </c>
      <c r="D434">
        <v>3</v>
      </c>
      <c r="E434">
        <v>0</v>
      </c>
      <c r="F434" s="2" t="s">
        <v>83</v>
      </c>
      <c r="G434" s="2" t="s">
        <v>24</v>
      </c>
      <c r="H434">
        <v>2.7</v>
      </c>
      <c r="I434" s="2" t="s">
        <v>22</v>
      </c>
      <c r="J434" s="20" t="str">
        <f t="shared" si="24"/>
        <v/>
      </c>
      <c r="L434">
        <v>25.55</v>
      </c>
      <c r="M434">
        <v>25.55</v>
      </c>
      <c r="N434" s="2">
        <f>IF(ISNUMBER(M434),SUMIFS(M$1:$M434,A$1:$A434,A434,F$1:$F434,F434,D$1:$D434,D434),"")</f>
        <v>903.5100000000001</v>
      </c>
      <c r="X434">
        <v>14.181237697601318</v>
      </c>
      <c r="Y434">
        <v>17.959201812744141</v>
      </c>
      <c r="Z434">
        <v>20.045962333679199</v>
      </c>
      <c r="AA434">
        <v>91.215999603271484</v>
      </c>
      <c r="AB434">
        <v>82.935413360595703</v>
      </c>
      <c r="AC434">
        <v>31.779950141906738</v>
      </c>
      <c r="AD434" s="2">
        <f t="shared" si="25"/>
        <v>5.0799999999999998E-2</v>
      </c>
      <c r="AE434">
        <v>5.0799999999999998E-2</v>
      </c>
      <c r="AG434">
        <v>13.269666137695312</v>
      </c>
      <c r="AM434" s="2">
        <f t="shared" si="26"/>
        <v>1.298</v>
      </c>
      <c r="AN434" s="2">
        <f>IF(ISNUMBER(AM434),SUMIFS($AM$1:AM434,$A$1:A434,A434,$F$1:F434,F434,$D$1:D434,D434),"")</f>
        <v>40.217000000000006</v>
      </c>
      <c r="AO434">
        <f t="shared" si="27"/>
        <v>14</v>
      </c>
    </row>
    <row r="435" spans="1:41" x14ac:dyDescent="0.25">
      <c r="A435" s="4" t="s">
        <v>30</v>
      </c>
      <c r="B435" t="s">
        <v>44</v>
      </c>
      <c r="C435" s="3">
        <v>42514</v>
      </c>
      <c r="D435">
        <v>3</v>
      </c>
      <c r="E435">
        <v>50</v>
      </c>
      <c r="F435" s="2" t="s">
        <v>83</v>
      </c>
      <c r="G435" s="2" t="s">
        <v>24</v>
      </c>
      <c r="H435">
        <v>2.7</v>
      </c>
      <c r="I435" s="2" t="s">
        <v>22</v>
      </c>
      <c r="J435" s="20" t="str">
        <f t="shared" si="24"/>
        <v/>
      </c>
      <c r="L435">
        <v>7.94</v>
      </c>
      <c r="M435">
        <v>7.94</v>
      </c>
      <c r="N435" s="2">
        <f>IF(ISNUMBER(M435),SUMIFS(M$1:$M435,A$1:$A435,A435,F$1:$F435,F435,D$1:$D435,D435),"")</f>
        <v>986.15000000000009</v>
      </c>
      <c r="X435">
        <v>14.592197418212891</v>
      </c>
      <c r="Y435">
        <v>18.044234275817871</v>
      </c>
      <c r="Z435">
        <v>20.489429473876953</v>
      </c>
      <c r="AA435">
        <v>91.269760131835938</v>
      </c>
      <c r="AB435">
        <v>82.437110900878906</v>
      </c>
      <c r="AC435">
        <v>29.732403755187988</v>
      </c>
      <c r="AD435" s="2">
        <f t="shared" si="25"/>
        <v>4.7600000000000003E-2</v>
      </c>
      <c r="AE435">
        <v>4.7600000000000003E-2</v>
      </c>
      <c r="AG435">
        <v>13.189937744140625</v>
      </c>
      <c r="AM435" s="2">
        <f t="shared" si="26"/>
        <v>0.378</v>
      </c>
      <c r="AN435" s="2">
        <f>IF(ISNUMBER(AM435),SUMIFS($AM$1:AM435,$A$1:A435,A435,$F$1:F435,F435,$D$1:D435,D435),"")</f>
        <v>40.940999999999995</v>
      </c>
      <c r="AO435">
        <f t="shared" si="27"/>
        <v>14</v>
      </c>
    </row>
    <row r="436" spans="1:41" x14ac:dyDescent="0.25">
      <c r="A436" s="4" t="s">
        <v>28</v>
      </c>
      <c r="B436" t="s">
        <v>44</v>
      </c>
      <c r="C436" s="3">
        <v>42514</v>
      </c>
      <c r="D436">
        <v>3</v>
      </c>
      <c r="E436">
        <v>100</v>
      </c>
      <c r="F436" s="2" t="s">
        <v>83</v>
      </c>
      <c r="G436" s="2" t="s">
        <v>24</v>
      </c>
      <c r="H436">
        <v>2.7</v>
      </c>
      <c r="I436" s="2" t="s">
        <v>22</v>
      </c>
      <c r="J436" s="20" t="str">
        <f t="shared" si="24"/>
        <v/>
      </c>
      <c r="L436">
        <v>14.84</v>
      </c>
      <c r="M436">
        <v>14.84</v>
      </c>
      <c r="N436" s="2">
        <f>IF(ISNUMBER(M436),SUMIFS(M$1:$M436,A$1:$A436,A436,F$1:$F436,F436,D$1:$D436,D436),"")</f>
        <v>852.4899999999999</v>
      </c>
      <c r="X436">
        <v>14.227229118347168</v>
      </c>
      <c r="Y436">
        <v>18.419696807861328</v>
      </c>
      <c r="Z436">
        <v>19.77387809753418</v>
      </c>
      <c r="AA436">
        <v>90.871269226074219</v>
      </c>
      <c r="AB436">
        <v>82.548835754394531</v>
      </c>
      <c r="AC436">
        <v>30.375077247619629</v>
      </c>
      <c r="AD436" s="2">
        <f t="shared" si="25"/>
        <v>4.8599999999999997E-2</v>
      </c>
      <c r="AE436">
        <v>4.8599999999999997E-2</v>
      </c>
      <c r="AG436">
        <v>13.207813720703125</v>
      </c>
      <c r="AM436" s="2">
        <f t="shared" si="26"/>
        <v>0.72099999999999997</v>
      </c>
      <c r="AN436" s="2">
        <f>IF(ISNUMBER(AM436),SUMIFS($AM$1:AM436,$A$1:A436,A436,$F$1:F436,F436,$D$1:D436,D436),"")</f>
        <v>34.848999999999997</v>
      </c>
      <c r="AO436">
        <f t="shared" si="27"/>
        <v>14</v>
      </c>
    </row>
    <row r="437" spans="1:41" x14ac:dyDescent="0.25">
      <c r="A437" s="4" t="s">
        <v>25</v>
      </c>
      <c r="B437" t="s">
        <v>44</v>
      </c>
      <c r="C437" s="3">
        <v>42514</v>
      </c>
      <c r="D437">
        <v>3</v>
      </c>
      <c r="E437">
        <v>200</v>
      </c>
      <c r="F437" s="2" t="s">
        <v>83</v>
      </c>
      <c r="G437" s="2" t="s">
        <v>24</v>
      </c>
      <c r="H437">
        <v>2.7</v>
      </c>
      <c r="I437" s="2" t="s">
        <v>22</v>
      </c>
      <c r="J437" s="20" t="str">
        <f t="shared" si="24"/>
        <v/>
      </c>
      <c r="L437">
        <v>21.64</v>
      </c>
      <c r="M437">
        <v>21.64</v>
      </c>
      <c r="N437" s="2">
        <f>IF(ISNUMBER(M437),SUMIFS(M$1:$M437,A$1:$A437,A437,F$1:$F437,F437,D$1:$D437,D437),"")</f>
        <v>1020.04</v>
      </c>
      <c r="X437">
        <v>14.818006038665771</v>
      </c>
      <c r="Y437">
        <v>17.746391296386719</v>
      </c>
      <c r="Z437">
        <v>21.378843307495117</v>
      </c>
      <c r="AA437">
        <v>91.067996978759766</v>
      </c>
      <c r="AB437">
        <v>81.806926727294922</v>
      </c>
      <c r="AC437">
        <v>31.23841667175293</v>
      </c>
      <c r="AD437" s="2">
        <f t="shared" si="25"/>
        <v>0.05</v>
      </c>
      <c r="AE437">
        <v>0.05</v>
      </c>
      <c r="AG437">
        <v>13.089108276367188</v>
      </c>
      <c r="AM437" s="2">
        <f t="shared" si="26"/>
        <v>1.0820000000000001</v>
      </c>
      <c r="AN437" s="2">
        <f>IF(ISNUMBER(AM437),SUMIFS($AM$1:AM437,$A$1:A437,A437,$F$1:F437,F437,$D$1:D437,D437),"")</f>
        <v>44.586999999999996</v>
      </c>
      <c r="AO437">
        <f t="shared" si="27"/>
        <v>14</v>
      </c>
    </row>
    <row r="438" spans="1:41" x14ac:dyDescent="0.25">
      <c r="A438" s="4" t="s">
        <v>29</v>
      </c>
      <c r="B438" t="s">
        <v>44</v>
      </c>
      <c r="C438" s="3">
        <v>42514</v>
      </c>
      <c r="D438">
        <v>3</v>
      </c>
      <c r="E438">
        <v>350</v>
      </c>
      <c r="F438" s="2" t="s">
        <v>83</v>
      </c>
      <c r="G438" s="2" t="s">
        <v>24</v>
      </c>
      <c r="H438">
        <v>2.7</v>
      </c>
      <c r="I438" s="2" t="s">
        <v>22</v>
      </c>
      <c r="J438" s="20" t="str">
        <f t="shared" si="24"/>
        <v/>
      </c>
      <c r="L438">
        <v>33.01</v>
      </c>
      <c r="M438">
        <v>33.01</v>
      </c>
      <c r="N438" s="2">
        <f>IF(ISNUMBER(M438),SUMIFS(M$1:$M438,A$1:$A438,A438,F$1:$F438,F438,D$1:$D438,D438),"")</f>
        <v>935.63</v>
      </c>
      <c r="X438">
        <v>14.193034172058105</v>
      </c>
      <c r="Y438">
        <v>18.805398941040039</v>
      </c>
      <c r="Z438">
        <v>20.589384078979492</v>
      </c>
      <c r="AA438">
        <v>91.074745178222656</v>
      </c>
      <c r="AB438">
        <v>82.995868682861328</v>
      </c>
      <c r="AC438">
        <v>31.995748519897461</v>
      </c>
      <c r="AD438" s="2">
        <f t="shared" si="25"/>
        <v>5.1200000000000002E-2</v>
      </c>
      <c r="AE438">
        <v>5.1200000000000002E-2</v>
      </c>
      <c r="AG438">
        <v>13.279338989257813</v>
      </c>
      <c r="AM438" s="2">
        <f t="shared" si="26"/>
        <v>1.69</v>
      </c>
      <c r="AN438" s="2">
        <f>IF(ISNUMBER(AM438),SUMIFS($AM$1:AM438,$A$1:A438,A438,$F$1:F438,F438,$D$1:D438,D438),"")</f>
        <v>40.443999999999996</v>
      </c>
      <c r="AO438">
        <f t="shared" si="27"/>
        <v>14</v>
      </c>
    </row>
    <row r="439" spans="1:41" x14ac:dyDescent="0.25">
      <c r="A439" s="4" t="s">
        <v>26</v>
      </c>
      <c r="B439" t="s">
        <v>44</v>
      </c>
      <c r="C439" s="3">
        <v>42514</v>
      </c>
      <c r="D439">
        <v>3</v>
      </c>
      <c r="E439">
        <v>500</v>
      </c>
      <c r="F439" s="2" t="s">
        <v>83</v>
      </c>
      <c r="G439" s="2" t="s">
        <v>24</v>
      </c>
      <c r="H439">
        <v>2.7</v>
      </c>
      <c r="I439" s="2" t="s">
        <v>22</v>
      </c>
      <c r="J439" s="20" t="str">
        <f t="shared" si="24"/>
        <v/>
      </c>
      <c r="L439">
        <v>33.1</v>
      </c>
      <c r="M439">
        <v>33.1</v>
      </c>
      <c r="N439" s="2">
        <f>IF(ISNUMBER(M439),SUMIFS(M$1:$M439,A$1:$A439,A439,F$1:$F439,F439,D$1:$D439,D439),"")</f>
        <v>940.21</v>
      </c>
      <c r="X439">
        <v>14.362569332122803</v>
      </c>
      <c r="Y439">
        <v>18.158496856689453</v>
      </c>
      <c r="Z439">
        <v>20.31793212890625</v>
      </c>
      <c r="AA439">
        <v>91.324687957763672</v>
      </c>
      <c r="AB439">
        <v>83.348609924316406</v>
      </c>
      <c r="AC439">
        <v>32.051006317138672</v>
      </c>
      <c r="AD439" s="2">
        <f t="shared" si="25"/>
        <v>5.1299999999999998E-2</v>
      </c>
      <c r="AE439">
        <v>5.1299999999999998E-2</v>
      </c>
      <c r="AG439">
        <v>13.335777587890625</v>
      </c>
      <c r="AM439" s="2">
        <f t="shared" si="26"/>
        <v>1.698</v>
      </c>
      <c r="AN439" s="2">
        <f>IF(ISNUMBER(AM439),SUMIFS($AM$1:AM439,$A$1:A439,A439,$F$1:F439,F439,$D$1:D439,D439),"")</f>
        <v>42.180999999999997</v>
      </c>
      <c r="AO439">
        <f t="shared" si="27"/>
        <v>14</v>
      </c>
    </row>
    <row r="440" spans="1:41" x14ac:dyDescent="0.25">
      <c r="A440" s="4" t="s">
        <v>27</v>
      </c>
      <c r="B440" t="s">
        <v>44</v>
      </c>
      <c r="C440" s="3">
        <v>42514</v>
      </c>
      <c r="D440">
        <v>4</v>
      </c>
      <c r="E440">
        <v>0</v>
      </c>
      <c r="F440" s="2" t="s">
        <v>83</v>
      </c>
      <c r="G440" s="2" t="s">
        <v>24</v>
      </c>
      <c r="H440">
        <v>2.7</v>
      </c>
      <c r="I440" s="2" t="s">
        <v>22</v>
      </c>
      <c r="J440" s="20" t="str">
        <f t="shared" si="24"/>
        <v/>
      </c>
      <c r="L440">
        <v>7.64</v>
      </c>
      <c r="M440">
        <v>7.64</v>
      </c>
      <c r="N440" s="2">
        <f>IF(ISNUMBER(M440),SUMIFS(M$1:$M440,A$1:$A440,A440,F$1:$F440,F440,D$1:$D440,D440),"")</f>
        <v>702.33999999999992</v>
      </c>
      <c r="X440">
        <v>14.443398475646973</v>
      </c>
      <c r="Y440">
        <v>17.66756534576416</v>
      </c>
      <c r="Z440">
        <v>19.774806976318359</v>
      </c>
      <c r="AA440">
        <v>91.214076995849609</v>
      </c>
      <c r="AB440">
        <v>82.511260986328125</v>
      </c>
      <c r="AC440">
        <v>30.911106109619141</v>
      </c>
      <c r="AD440" s="2">
        <f t="shared" si="25"/>
        <v>4.9500000000000002E-2</v>
      </c>
      <c r="AE440">
        <v>4.9500000000000002E-2</v>
      </c>
      <c r="AG440">
        <v>13.2018017578125</v>
      </c>
      <c r="AM440" s="2">
        <f t="shared" si="26"/>
        <v>0.378</v>
      </c>
      <c r="AN440" s="2">
        <f>IF(ISNUMBER(AM440),SUMIFS($AM$1:AM440,$A$1:A440,A440,$F$1:F440,F440,$D$1:D440,D440),"")</f>
        <v>30.535</v>
      </c>
      <c r="AO440">
        <f t="shared" si="27"/>
        <v>14</v>
      </c>
    </row>
    <row r="441" spans="1:41" x14ac:dyDescent="0.25">
      <c r="A441" s="4" t="s">
        <v>30</v>
      </c>
      <c r="B441" t="s">
        <v>44</v>
      </c>
      <c r="C441" s="3">
        <v>42514</v>
      </c>
      <c r="D441">
        <v>4</v>
      </c>
      <c r="E441">
        <v>50</v>
      </c>
      <c r="F441" s="2" t="s">
        <v>83</v>
      </c>
      <c r="G441" s="2" t="s">
        <v>24</v>
      </c>
      <c r="H441">
        <v>2.7</v>
      </c>
      <c r="I441" s="2" t="s">
        <v>22</v>
      </c>
      <c r="J441" s="20" t="str">
        <f t="shared" si="24"/>
        <v/>
      </c>
      <c r="L441">
        <v>26.33</v>
      </c>
      <c r="M441">
        <v>26.33</v>
      </c>
      <c r="N441" s="2">
        <f>IF(ISNUMBER(M441),SUMIFS(M$1:$M441,A$1:$A441,A441,F$1:$F441,F441,D$1:$D441,D441),"")</f>
        <v>810.12</v>
      </c>
      <c r="X441">
        <v>14.461190223693848</v>
      </c>
      <c r="Y441">
        <v>18.304562568664551</v>
      </c>
      <c r="Z441">
        <v>19.684877395629883</v>
      </c>
      <c r="AA441">
        <v>90.962753295898438</v>
      </c>
      <c r="AB441">
        <v>82.737865447998047</v>
      </c>
      <c r="AC441">
        <v>30.962064743041992</v>
      </c>
      <c r="AD441" s="2">
        <f t="shared" si="25"/>
        <v>4.9500000000000002E-2</v>
      </c>
      <c r="AE441">
        <v>4.9500000000000002E-2</v>
      </c>
      <c r="AG441">
        <v>13.238058471679688</v>
      </c>
      <c r="AM441" s="2">
        <f t="shared" si="26"/>
        <v>1.3029999999999999</v>
      </c>
      <c r="AN441" s="2">
        <f>IF(ISNUMBER(AM441),SUMIFS($AM$1:AM441,$A$1:A441,A441,$F$1:F441,F441,$D$1:D441,D441),"")</f>
        <v>35.064999999999998</v>
      </c>
      <c r="AO441">
        <f t="shared" si="27"/>
        <v>14</v>
      </c>
    </row>
    <row r="442" spans="1:41" x14ac:dyDescent="0.25">
      <c r="A442" s="4" t="s">
        <v>28</v>
      </c>
      <c r="B442" t="s">
        <v>44</v>
      </c>
      <c r="C442" s="3">
        <v>42514</v>
      </c>
      <c r="D442">
        <v>4</v>
      </c>
      <c r="E442">
        <v>100</v>
      </c>
      <c r="F442" s="2" t="s">
        <v>83</v>
      </c>
      <c r="G442" s="2" t="s">
        <v>24</v>
      </c>
      <c r="H442">
        <v>2.7</v>
      </c>
      <c r="I442" s="2" t="s">
        <v>22</v>
      </c>
      <c r="J442" s="20" t="str">
        <f t="shared" si="24"/>
        <v/>
      </c>
      <c r="L442">
        <v>28.34</v>
      </c>
      <c r="M442">
        <v>28.34</v>
      </c>
      <c r="N442" s="2">
        <f>IF(ISNUMBER(M442),SUMIFS(M$1:$M442,A$1:$A442,A442,F$1:$F442,F442,D$1:$D442,D442),"")</f>
        <v>925.09</v>
      </c>
      <c r="X442">
        <v>14.635207653045654</v>
      </c>
      <c r="Y442">
        <v>18.355686187744141</v>
      </c>
      <c r="Z442">
        <v>20.025577545166016</v>
      </c>
      <c r="AA442">
        <v>91.075717926025391</v>
      </c>
      <c r="AB442">
        <v>83.155113220214844</v>
      </c>
      <c r="AC442">
        <v>31.482145309448242</v>
      </c>
      <c r="AD442" s="2">
        <f t="shared" si="25"/>
        <v>5.04E-2</v>
      </c>
      <c r="AE442">
        <v>5.04E-2</v>
      </c>
      <c r="AG442">
        <v>13.304818115234376</v>
      </c>
      <c r="AM442" s="2">
        <f t="shared" si="26"/>
        <v>1.4279999999999999</v>
      </c>
      <c r="AN442" s="2">
        <f>IF(ISNUMBER(AM442),SUMIFS($AM$1:AM442,$A$1:A442,A442,$F$1:F442,F442,$D$1:D442,D442),"")</f>
        <v>39.317999999999998</v>
      </c>
      <c r="AO442">
        <f t="shared" si="27"/>
        <v>14</v>
      </c>
    </row>
    <row r="443" spans="1:41" x14ac:dyDescent="0.25">
      <c r="A443" s="4" t="s">
        <v>25</v>
      </c>
      <c r="B443" t="s">
        <v>44</v>
      </c>
      <c r="C443" s="3">
        <v>42514</v>
      </c>
      <c r="D443">
        <v>4</v>
      </c>
      <c r="E443">
        <v>200</v>
      </c>
      <c r="F443" s="2" t="s">
        <v>83</v>
      </c>
      <c r="G443" s="2" t="s">
        <v>24</v>
      </c>
      <c r="H443">
        <v>2.7</v>
      </c>
      <c r="I443" s="2" t="s">
        <v>22</v>
      </c>
      <c r="J443" s="20" t="str">
        <f t="shared" si="24"/>
        <v/>
      </c>
      <c r="L443">
        <v>33.56</v>
      </c>
      <c r="M443">
        <v>33.56</v>
      </c>
      <c r="N443" s="2">
        <f>IF(ISNUMBER(M443),SUMIFS(M$1:$M443,A$1:$A443,A443,F$1:$F443,F443,D$1:$D443,D443),"")</f>
        <v>939.55</v>
      </c>
      <c r="X443">
        <v>14.437314033508301</v>
      </c>
      <c r="Y443">
        <v>17.341415405273438</v>
      </c>
      <c r="Z443">
        <v>20.649577140808105</v>
      </c>
      <c r="AA443">
        <v>90.979152679443359</v>
      </c>
      <c r="AB443">
        <v>82.400936126708984</v>
      </c>
      <c r="AC443">
        <v>31.517251014709473</v>
      </c>
      <c r="AD443" s="2">
        <f t="shared" si="25"/>
        <v>5.04E-2</v>
      </c>
      <c r="AE443">
        <v>5.04E-2</v>
      </c>
      <c r="AG443">
        <v>13.184149780273438</v>
      </c>
      <c r="AM443" s="2">
        <f t="shared" si="26"/>
        <v>1.6910000000000001</v>
      </c>
      <c r="AN443" s="2">
        <f>IF(ISNUMBER(AM443),SUMIFS($AM$1:AM443,$A$1:A443,A443,$F$1:F443,F443,$D$1:D443,D443),"")</f>
        <v>40.799000000000007</v>
      </c>
      <c r="AO443">
        <f t="shared" si="27"/>
        <v>14</v>
      </c>
    </row>
    <row r="444" spans="1:41" x14ac:dyDescent="0.25">
      <c r="A444" s="4" t="s">
        <v>29</v>
      </c>
      <c r="B444" t="s">
        <v>44</v>
      </c>
      <c r="C444" s="3">
        <v>42514</v>
      </c>
      <c r="D444">
        <v>4</v>
      </c>
      <c r="E444">
        <v>350</v>
      </c>
      <c r="F444" s="2" t="s">
        <v>83</v>
      </c>
      <c r="G444" s="2" t="s">
        <v>24</v>
      </c>
      <c r="H444">
        <v>2.7</v>
      </c>
      <c r="I444" s="2" t="s">
        <v>22</v>
      </c>
      <c r="J444" s="20" t="str">
        <f t="shared" si="24"/>
        <v/>
      </c>
      <c r="L444">
        <v>33.58</v>
      </c>
      <c r="M444">
        <v>33.58</v>
      </c>
      <c r="N444" s="2">
        <f>IF(ISNUMBER(M444),SUMIFS(M$1:$M444,A$1:$A444,A444,F$1:$F444,F444,D$1:$D444,D444),"")</f>
        <v>872.12000000000012</v>
      </c>
      <c r="X444">
        <v>14.324192047119141</v>
      </c>
      <c r="Y444">
        <v>18.035030364990234</v>
      </c>
      <c r="Z444">
        <v>20.348133087158203</v>
      </c>
      <c r="AA444">
        <v>91.003929138183594</v>
      </c>
      <c r="AB444">
        <v>82.724273681640625</v>
      </c>
      <c r="AC444">
        <v>31.627072334289551</v>
      </c>
      <c r="AD444" s="2">
        <f t="shared" si="25"/>
        <v>5.0599999999999999E-2</v>
      </c>
      <c r="AE444">
        <v>5.0599999999999999E-2</v>
      </c>
      <c r="AG444">
        <v>13.2358837890625</v>
      </c>
      <c r="AM444" s="2">
        <f t="shared" si="26"/>
        <v>1.6990000000000001</v>
      </c>
      <c r="AN444" s="2">
        <f>IF(ISNUMBER(AM444),SUMIFS($AM$1:AM444,$A$1:A444,A444,$F$1:F444,F444,$D$1:D444,D444),"")</f>
        <v>35.18</v>
      </c>
      <c r="AO444">
        <f t="shared" si="27"/>
        <v>14</v>
      </c>
    </row>
    <row r="445" spans="1:41" x14ac:dyDescent="0.25">
      <c r="A445" s="4" t="s">
        <v>26</v>
      </c>
      <c r="B445" t="s">
        <v>44</v>
      </c>
      <c r="C445" s="3">
        <v>42514</v>
      </c>
      <c r="D445">
        <v>4</v>
      </c>
      <c r="E445">
        <v>500</v>
      </c>
      <c r="F445" s="2" t="s">
        <v>83</v>
      </c>
      <c r="G445" s="2" t="s">
        <v>24</v>
      </c>
      <c r="H445">
        <v>2.7</v>
      </c>
      <c r="I445" s="2" t="s">
        <v>22</v>
      </c>
      <c r="J445" s="20" t="str">
        <f t="shared" si="24"/>
        <v/>
      </c>
      <c r="L445">
        <v>22.95</v>
      </c>
      <c r="M445">
        <v>22.95</v>
      </c>
      <c r="N445" s="2">
        <f>IF(ISNUMBER(M445),SUMIFS(M$1:$M445,A$1:$A445,A445,F$1:$F445,F445,D$1:$D445,D445),"")</f>
        <v>1031.3400000000001</v>
      </c>
      <c r="X445">
        <v>14.452412605285645</v>
      </c>
      <c r="Y445">
        <v>18.002607345581055</v>
      </c>
      <c r="Z445">
        <v>20.109639167785645</v>
      </c>
      <c r="AA445">
        <v>90.559505462646484</v>
      </c>
      <c r="AB445">
        <v>82.262081146240234</v>
      </c>
      <c r="AC445">
        <v>30.549761772155762</v>
      </c>
      <c r="AD445" s="2">
        <f t="shared" si="25"/>
        <v>4.8899999999999999E-2</v>
      </c>
      <c r="AE445">
        <v>4.8899999999999999E-2</v>
      </c>
      <c r="AG445">
        <v>13.161932983398438</v>
      </c>
      <c r="AM445" s="2">
        <f t="shared" si="26"/>
        <v>1.1220000000000001</v>
      </c>
      <c r="AN445" s="2">
        <f>IF(ISNUMBER(AM445),SUMIFS($AM$1:AM445,$A$1:A445,A445,$F$1:F445,F445,$D$1:D445,D445),"")</f>
        <v>44.005000000000003</v>
      </c>
      <c r="AO445">
        <f t="shared" si="27"/>
        <v>14</v>
      </c>
    </row>
    <row r="446" spans="1:41" x14ac:dyDescent="0.25">
      <c r="A446" s="4" t="s">
        <v>27</v>
      </c>
      <c r="B446" t="s">
        <v>44</v>
      </c>
      <c r="C446" s="3">
        <v>42646</v>
      </c>
      <c r="D446">
        <v>1</v>
      </c>
      <c r="E446">
        <v>0</v>
      </c>
      <c r="F446" s="2" t="s">
        <v>84</v>
      </c>
      <c r="G446" s="2" t="s">
        <v>43</v>
      </c>
      <c r="H446">
        <v>3.1</v>
      </c>
      <c r="I446" s="2" t="s">
        <v>22</v>
      </c>
      <c r="J446" s="20"/>
      <c r="L446">
        <v>84.99</v>
      </c>
      <c r="M446">
        <v>84.99</v>
      </c>
      <c r="N446" s="2">
        <f>IF(ISNUMBER(M446),SUMIFS(M$1:$M446,A$1:$A446,A446,F$1:$F446,F446,D$1:$D446,D446),"")</f>
        <v>84.99</v>
      </c>
      <c r="X446">
        <v>17.215291976928711</v>
      </c>
      <c r="Y446">
        <v>14.15688943862915</v>
      </c>
      <c r="Z446">
        <v>22.094221115112305</v>
      </c>
      <c r="AA446">
        <v>89.836410522460937</v>
      </c>
      <c r="AB446">
        <v>80.305339813232422</v>
      </c>
      <c r="AC446">
        <v>30.779053688049316</v>
      </c>
      <c r="AD446" s="2">
        <f t="shared" si="25"/>
        <v>4.9200000000000001E-2</v>
      </c>
      <c r="AE446">
        <v>4.9200000000000001E-2</v>
      </c>
      <c r="AG446">
        <v>12.848854370117188</v>
      </c>
      <c r="AM446" s="2">
        <f t="shared" ref="AM446:AM509" si="28">IF(AND(ISNUMBER(AE446),ISNUMBER(M446)),ROUND(M446*AE446,3),"")</f>
        <v>4.1820000000000004</v>
      </c>
      <c r="AN446" s="2">
        <f>IF(ISNUMBER(AM446),SUMIFS($AM$1:AM446,$A$1:A446,A446,$F$1:F446,F446,$D$1:D446,D446),"")</f>
        <v>4.1820000000000004</v>
      </c>
      <c r="AO446">
        <f t="shared" si="27"/>
        <v>14</v>
      </c>
    </row>
    <row r="447" spans="1:41" x14ac:dyDescent="0.25">
      <c r="A447" s="4" t="s">
        <v>30</v>
      </c>
      <c r="B447" t="s">
        <v>44</v>
      </c>
      <c r="C447" s="3">
        <v>42646</v>
      </c>
      <c r="D447">
        <v>1</v>
      </c>
      <c r="E447">
        <v>50</v>
      </c>
      <c r="F447" s="2" t="s">
        <v>84</v>
      </c>
      <c r="G447" s="2" t="s">
        <v>43</v>
      </c>
      <c r="H447">
        <v>3.1</v>
      </c>
      <c r="I447" s="2" t="s">
        <v>22</v>
      </c>
      <c r="J447" s="20"/>
      <c r="L447">
        <v>60.28</v>
      </c>
      <c r="M447">
        <v>60.28</v>
      </c>
      <c r="N447" s="2">
        <f>IF(ISNUMBER(M447),SUMIFS(M$1:$M447,A$1:$A447,A447,F$1:$F447,F447,D$1:$D447,D447),"")</f>
        <v>60.28</v>
      </c>
      <c r="X447">
        <v>16.113058567047119</v>
      </c>
      <c r="Y447">
        <v>15.239529132843018</v>
      </c>
      <c r="Z447">
        <v>20.719327926635742</v>
      </c>
      <c r="AA447">
        <v>90.144676208496094</v>
      </c>
      <c r="AB447">
        <v>81.931694030761719</v>
      </c>
      <c r="AC447">
        <v>31.261835098266602</v>
      </c>
      <c r="AD447" s="2">
        <f t="shared" si="25"/>
        <v>0.05</v>
      </c>
      <c r="AE447">
        <v>0.05</v>
      </c>
      <c r="AG447">
        <v>13.109071044921876</v>
      </c>
      <c r="AM447" s="2">
        <f t="shared" si="28"/>
        <v>3.0139999999999998</v>
      </c>
      <c r="AN447" s="2">
        <f>IF(ISNUMBER(AM447),SUMIFS($AM$1:AM447,$A$1:A447,A447,$F$1:F447,F447,$D$1:D447,D447),"")</f>
        <v>3.0139999999999998</v>
      </c>
      <c r="AO447">
        <f t="shared" si="27"/>
        <v>14</v>
      </c>
    </row>
    <row r="448" spans="1:41" x14ac:dyDescent="0.25">
      <c r="A448" s="4" t="s">
        <v>28</v>
      </c>
      <c r="B448" t="s">
        <v>44</v>
      </c>
      <c r="C448" s="3">
        <v>42646</v>
      </c>
      <c r="D448">
        <v>1</v>
      </c>
      <c r="E448">
        <v>100</v>
      </c>
      <c r="F448" s="2" t="s">
        <v>84</v>
      </c>
      <c r="G448" s="2" t="s">
        <v>43</v>
      </c>
      <c r="H448">
        <v>3.1</v>
      </c>
      <c r="I448" s="2" t="s">
        <v>22</v>
      </c>
      <c r="J448" s="20"/>
      <c r="L448">
        <v>37.35</v>
      </c>
      <c r="M448">
        <v>37.35</v>
      </c>
      <c r="N448" s="2">
        <f>IF(ISNUMBER(M448),SUMIFS(M$1:$M448,A$1:$A448,A448,F$1:$F448,F448,D$1:$D448,D448),"")</f>
        <v>37.35</v>
      </c>
      <c r="X448">
        <v>16.99643611907959</v>
      </c>
      <c r="Y448">
        <v>15.120975494384766</v>
      </c>
      <c r="Z448">
        <v>21.493586540222168</v>
      </c>
      <c r="AA448">
        <v>90.054397583007813</v>
      </c>
      <c r="AB448">
        <v>80.785732269287109</v>
      </c>
      <c r="AC448">
        <v>28.874066352844238</v>
      </c>
      <c r="AD448" s="2">
        <f t="shared" si="25"/>
        <v>4.6199999999999998E-2</v>
      </c>
      <c r="AE448">
        <v>4.6199999999999998E-2</v>
      </c>
      <c r="AG448">
        <v>12.925717163085938</v>
      </c>
      <c r="AM448" s="2">
        <f t="shared" si="28"/>
        <v>1.726</v>
      </c>
      <c r="AN448" s="2">
        <f>IF(ISNUMBER(AM448),SUMIFS($AM$1:AM448,$A$1:A448,A448,$F$1:F448,F448,$D$1:D448,D448),"")</f>
        <v>1.726</v>
      </c>
      <c r="AO448">
        <f t="shared" si="27"/>
        <v>14</v>
      </c>
    </row>
    <row r="449" spans="1:41" x14ac:dyDescent="0.25">
      <c r="A449" s="4" t="s">
        <v>25</v>
      </c>
      <c r="B449" t="s">
        <v>44</v>
      </c>
      <c r="C449" s="3">
        <v>42646</v>
      </c>
      <c r="D449">
        <v>1</v>
      </c>
      <c r="E449">
        <v>200</v>
      </c>
      <c r="F449" s="2" t="s">
        <v>84</v>
      </c>
      <c r="G449" s="2" t="s">
        <v>43</v>
      </c>
      <c r="H449">
        <v>3.1</v>
      </c>
      <c r="I449" s="2" t="s">
        <v>22</v>
      </c>
      <c r="J449" s="20"/>
      <c r="L449">
        <v>38.479999999999997</v>
      </c>
      <c r="M449">
        <v>38.479999999999997</v>
      </c>
      <c r="N449" s="2">
        <f>IF(ISNUMBER(M449),SUMIFS(M$1:$M449,A$1:$A449,A449,F$1:$F449,F449,D$1:$D449,D449),"")</f>
        <v>38.479999999999997</v>
      </c>
      <c r="X449">
        <v>15.078874111175537</v>
      </c>
      <c r="Y449">
        <v>15.412075519561768</v>
      </c>
      <c r="Z449">
        <v>20.215853691101074</v>
      </c>
      <c r="AA449">
        <v>90.250675201416016</v>
      </c>
      <c r="AB449">
        <v>82.148086547851562</v>
      </c>
      <c r="AC449">
        <v>32.865850448608398</v>
      </c>
      <c r="AD449" s="2">
        <f t="shared" si="25"/>
        <v>5.2600000000000001E-2</v>
      </c>
      <c r="AE449">
        <v>5.2600000000000001E-2</v>
      </c>
      <c r="AG449">
        <v>13.14369384765625</v>
      </c>
      <c r="AM449" s="2">
        <f t="shared" si="28"/>
        <v>2.024</v>
      </c>
      <c r="AN449" s="2">
        <f>IF(ISNUMBER(AM449),SUMIFS($AM$1:AM449,$A$1:A449,A449,$F$1:F449,F449,$D$1:D449,D449),"")</f>
        <v>2.024</v>
      </c>
      <c r="AO449">
        <f t="shared" si="27"/>
        <v>14</v>
      </c>
    </row>
    <row r="450" spans="1:41" x14ac:dyDescent="0.25">
      <c r="A450" s="4" t="s">
        <v>29</v>
      </c>
      <c r="B450" t="s">
        <v>44</v>
      </c>
      <c r="C450" s="3">
        <v>42646</v>
      </c>
      <c r="D450">
        <v>1</v>
      </c>
      <c r="E450">
        <v>350</v>
      </c>
      <c r="F450" s="2" t="s">
        <v>84</v>
      </c>
      <c r="G450" s="2" t="s">
        <v>43</v>
      </c>
      <c r="H450">
        <v>3.1</v>
      </c>
      <c r="I450" s="2" t="s">
        <v>22</v>
      </c>
      <c r="J450" s="20"/>
      <c r="L450">
        <v>85.56</v>
      </c>
      <c r="M450">
        <v>85.56</v>
      </c>
      <c r="N450" s="2">
        <f>IF(ISNUMBER(M450),SUMIFS(M$1:$M450,A$1:$A450,A450,F$1:$F450,F450,D$1:$D450,D450),"")</f>
        <v>85.56</v>
      </c>
      <c r="X450">
        <v>16.748559474945068</v>
      </c>
      <c r="Y450">
        <v>15.248503684997559</v>
      </c>
      <c r="Z450">
        <v>21.465307235717773</v>
      </c>
      <c r="AA450">
        <v>90.012039184570313</v>
      </c>
      <c r="AB450">
        <v>81.206554412841797</v>
      </c>
      <c r="AC450">
        <v>30.79404354095459</v>
      </c>
      <c r="AD450" s="2">
        <f t="shared" si="25"/>
        <v>4.9299999999999997E-2</v>
      </c>
      <c r="AE450">
        <v>4.9299999999999997E-2</v>
      </c>
      <c r="AG450">
        <v>12.993048706054688</v>
      </c>
      <c r="AM450" s="2">
        <f t="shared" si="28"/>
        <v>4.218</v>
      </c>
      <c r="AN450" s="2">
        <f>IF(ISNUMBER(AM450),SUMIFS($AM$1:AM450,$A$1:A450,A450,$F$1:F450,F450,$D$1:D450,D450),"")</f>
        <v>4.218</v>
      </c>
      <c r="AO450">
        <f t="shared" ref="AO450:AO513" si="29">COUNT(K450:AN450)</f>
        <v>14</v>
      </c>
    </row>
    <row r="451" spans="1:41" x14ac:dyDescent="0.25">
      <c r="A451" s="4" t="s">
        <v>26</v>
      </c>
      <c r="B451" t="s">
        <v>44</v>
      </c>
      <c r="C451" s="3">
        <v>42646</v>
      </c>
      <c r="D451">
        <v>1</v>
      </c>
      <c r="E451">
        <v>500</v>
      </c>
      <c r="F451" s="2" t="s">
        <v>84</v>
      </c>
      <c r="G451" s="2" t="s">
        <v>43</v>
      </c>
      <c r="H451">
        <v>3.1</v>
      </c>
      <c r="I451" s="2" t="s">
        <v>22</v>
      </c>
      <c r="J451" s="20"/>
      <c r="L451">
        <v>101.05</v>
      </c>
      <c r="M451">
        <v>101.05</v>
      </c>
      <c r="N451" s="2">
        <f>IF(ISNUMBER(M451),SUMIFS(M$1:$M451,A$1:$A451,A451,F$1:$F451,F451,D$1:$D451,D451),"")</f>
        <v>101.05</v>
      </c>
      <c r="X451">
        <v>17.818819046020508</v>
      </c>
      <c r="Y451">
        <v>14.313234329223633</v>
      </c>
      <c r="Z451">
        <v>21.709600448608398</v>
      </c>
      <c r="AA451">
        <v>89.614986419677734</v>
      </c>
      <c r="AB451">
        <v>80.464248657226563</v>
      </c>
      <c r="AC451">
        <v>28.517712593078613</v>
      </c>
      <c r="AD451" s="2">
        <f t="shared" si="25"/>
        <v>4.5600000000000002E-2</v>
      </c>
      <c r="AE451">
        <v>4.5600000000000002E-2</v>
      </c>
      <c r="AG451">
        <v>12.874279785156251</v>
      </c>
      <c r="AM451" s="2">
        <f t="shared" si="28"/>
        <v>4.6079999999999997</v>
      </c>
      <c r="AN451" s="2">
        <f>IF(ISNUMBER(AM451),SUMIFS($AM$1:AM451,$A$1:A451,A451,$F$1:F451,F451,$D$1:D451,D451),"")</f>
        <v>4.6079999999999997</v>
      </c>
      <c r="AO451">
        <f t="shared" si="29"/>
        <v>14</v>
      </c>
    </row>
    <row r="452" spans="1:41" x14ac:dyDescent="0.25">
      <c r="A452" s="4" t="s">
        <v>27</v>
      </c>
      <c r="B452" t="s">
        <v>44</v>
      </c>
      <c r="C452" s="3">
        <v>42646</v>
      </c>
      <c r="D452">
        <v>2</v>
      </c>
      <c r="E452">
        <v>0</v>
      </c>
      <c r="F452" s="2" t="s">
        <v>84</v>
      </c>
      <c r="G452" s="2" t="s">
        <v>43</v>
      </c>
      <c r="H452">
        <v>3.1</v>
      </c>
      <c r="I452" s="2" t="s">
        <v>22</v>
      </c>
      <c r="J452" s="20"/>
      <c r="L452">
        <v>60.73</v>
      </c>
      <c r="M452">
        <v>60.73</v>
      </c>
      <c r="N452" s="2">
        <f>IF(ISNUMBER(M452),SUMIFS(M$1:$M452,A$1:$A452,A452,F$1:$F452,F452,D$1:$D452,D452),"")</f>
        <v>60.73</v>
      </c>
      <c r="X452">
        <v>15.857375144958496</v>
      </c>
      <c r="Y452">
        <v>14.595256805419922</v>
      </c>
      <c r="Z452">
        <v>21.018762588500977</v>
      </c>
      <c r="AA452">
        <v>90.432846069335937</v>
      </c>
      <c r="AB452">
        <v>81.490589141845703</v>
      </c>
      <c r="AC452">
        <v>32.294113159179688</v>
      </c>
      <c r="AD452" s="2">
        <f t="shared" si="25"/>
        <v>5.1700000000000003E-2</v>
      </c>
      <c r="AE452">
        <v>5.1700000000000003E-2</v>
      </c>
      <c r="AG452">
        <v>13.038494262695313</v>
      </c>
      <c r="AM452" s="2">
        <f t="shared" si="28"/>
        <v>3.14</v>
      </c>
      <c r="AN452" s="2">
        <f>IF(ISNUMBER(AM452),SUMIFS($AM$1:AM452,$A$1:A452,A452,$F$1:F452,F452,$D$1:D452,D452),"")</f>
        <v>3.14</v>
      </c>
      <c r="AO452">
        <f t="shared" si="29"/>
        <v>14</v>
      </c>
    </row>
    <row r="453" spans="1:41" x14ac:dyDescent="0.25">
      <c r="A453" s="4" t="s">
        <v>30</v>
      </c>
      <c r="B453" t="s">
        <v>44</v>
      </c>
      <c r="C453" s="3">
        <v>42646</v>
      </c>
      <c r="D453">
        <v>2</v>
      </c>
      <c r="E453">
        <v>50</v>
      </c>
      <c r="F453" s="2" t="s">
        <v>84</v>
      </c>
      <c r="G453" s="2" t="s">
        <v>43</v>
      </c>
      <c r="H453">
        <v>3.1</v>
      </c>
      <c r="I453" s="2" t="s">
        <v>22</v>
      </c>
      <c r="J453" s="20"/>
      <c r="L453">
        <v>80.66</v>
      </c>
      <c r="M453">
        <v>80.66</v>
      </c>
      <c r="N453" s="2">
        <f>IF(ISNUMBER(M453),SUMIFS(M$1:$M453,A$1:$A453,A453,F$1:$F453,F453,D$1:$D453,D453),"")</f>
        <v>80.66</v>
      </c>
      <c r="X453">
        <v>17.095488548278809</v>
      </c>
      <c r="Y453">
        <v>17.030967712402344</v>
      </c>
      <c r="Z453">
        <v>22.795764923095703</v>
      </c>
      <c r="AA453">
        <v>89.879714965820312</v>
      </c>
      <c r="AB453">
        <v>81.061439514160156</v>
      </c>
      <c r="AC453">
        <v>28.461799621582031</v>
      </c>
      <c r="AD453" s="2">
        <f t="shared" si="25"/>
        <v>4.5499999999999999E-2</v>
      </c>
      <c r="AE453">
        <v>4.5499999999999999E-2</v>
      </c>
      <c r="AG453">
        <v>12.969830322265626</v>
      </c>
      <c r="AM453" s="2">
        <f t="shared" si="28"/>
        <v>3.67</v>
      </c>
      <c r="AN453" s="2">
        <f>IF(ISNUMBER(AM453),SUMIFS($AM$1:AM453,$A$1:A453,A453,$F$1:F453,F453,$D$1:D453,D453),"")</f>
        <v>3.67</v>
      </c>
      <c r="AO453">
        <f t="shared" si="29"/>
        <v>14</v>
      </c>
    </row>
    <row r="454" spans="1:41" x14ac:dyDescent="0.25">
      <c r="A454" s="4" t="s">
        <v>28</v>
      </c>
      <c r="B454" t="s">
        <v>44</v>
      </c>
      <c r="C454" s="3">
        <v>42646</v>
      </c>
      <c r="D454">
        <v>2</v>
      </c>
      <c r="E454">
        <v>100</v>
      </c>
      <c r="F454" s="2" t="s">
        <v>84</v>
      </c>
      <c r="G454" s="2" t="s">
        <v>43</v>
      </c>
      <c r="H454">
        <v>3.1</v>
      </c>
      <c r="I454" s="2" t="s">
        <v>22</v>
      </c>
      <c r="J454" s="20"/>
      <c r="L454">
        <v>135.94999999999999</v>
      </c>
      <c r="M454">
        <v>135.94999999999999</v>
      </c>
      <c r="N454" s="2">
        <f>IF(ISNUMBER(M454),SUMIFS(M$1:$M454,A$1:$A454,A454,F$1:$F454,F454,D$1:$D454,D454),"")</f>
        <v>135.94999999999999</v>
      </c>
      <c r="X454">
        <v>17.220368385314941</v>
      </c>
      <c r="Y454">
        <v>14.821052074432373</v>
      </c>
      <c r="Z454">
        <v>21.631563186645508</v>
      </c>
      <c r="AA454">
        <v>89.738014221191406</v>
      </c>
      <c r="AB454">
        <v>80.463165283203125</v>
      </c>
      <c r="AC454">
        <v>31.007413864135742</v>
      </c>
      <c r="AD454" s="2">
        <f t="shared" si="25"/>
        <v>4.9599999999999998E-2</v>
      </c>
      <c r="AE454">
        <v>4.9599999999999998E-2</v>
      </c>
      <c r="AG454">
        <v>12.874106445312501</v>
      </c>
      <c r="AM454" s="2">
        <f t="shared" si="28"/>
        <v>6.7430000000000003</v>
      </c>
      <c r="AN454" s="2">
        <f>IF(ISNUMBER(AM454),SUMIFS($AM$1:AM454,$A$1:A454,A454,$F$1:F454,F454,$D$1:D454,D454),"")</f>
        <v>6.7430000000000003</v>
      </c>
      <c r="AO454">
        <f t="shared" si="29"/>
        <v>14</v>
      </c>
    </row>
    <row r="455" spans="1:41" x14ac:dyDescent="0.25">
      <c r="A455" s="4" t="s">
        <v>25</v>
      </c>
      <c r="B455" t="s">
        <v>44</v>
      </c>
      <c r="C455" s="3">
        <v>42646</v>
      </c>
      <c r="D455">
        <v>2</v>
      </c>
      <c r="E455">
        <v>200</v>
      </c>
      <c r="F455" s="2" t="s">
        <v>84</v>
      </c>
      <c r="G455" s="2" t="s">
        <v>43</v>
      </c>
      <c r="H455">
        <v>3.1</v>
      </c>
      <c r="I455" s="2" t="s">
        <v>22</v>
      </c>
      <c r="J455" s="20"/>
      <c r="L455">
        <v>47.38</v>
      </c>
      <c r="M455">
        <v>47.38</v>
      </c>
      <c r="N455" s="2">
        <f>IF(ISNUMBER(M455),SUMIFS(M$1:$M455,A$1:$A455,A455,F$1:$F455,F455,D$1:$D455,D455),"")</f>
        <v>47.38</v>
      </c>
      <c r="X455">
        <v>16.660585403442383</v>
      </c>
      <c r="Y455">
        <v>15.639793395996094</v>
      </c>
      <c r="Z455">
        <v>21.659845352172852</v>
      </c>
      <c r="AA455">
        <v>89.888652801513672</v>
      </c>
      <c r="AB455">
        <v>81.245059967041016</v>
      </c>
      <c r="AC455">
        <v>29.471639633178711</v>
      </c>
      <c r="AD455" s="2">
        <f t="shared" si="25"/>
        <v>4.7199999999999999E-2</v>
      </c>
      <c r="AE455">
        <v>4.7199999999999999E-2</v>
      </c>
      <c r="AG455">
        <v>12.999209594726564</v>
      </c>
      <c r="AM455" s="2">
        <f t="shared" si="28"/>
        <v>2.2360000000000002</v>
      </c>
      <c r="AN455" s="2">
        <f>IF(ISNUMBER(AM455),SUMIFS($AM$1:AM455,$A$1:A455,A455,$F$1:F455,F455,$D$1:D455,D455),"")</f>
        <v>2.2360000000000002</v>
      </c>
      <c r="AO455">
        <f t="shared" si="29"/>
        <v>14</v>
      </c>
    </row>
    <row r="456" spans="1:41" x14ac:dyDescent="0.25">
      <c r="A456" s="4" t="s">
        <v>29</v>
      </c>
      <c r="B456" t="s">
        <v>44</v>
      </c>
      <c r="C456" s="3">
        <v>42646</v>
      </c>
      <c r="D456">
        <v>2</v>
      </c>
      <c r="E456">
        <v>350</v>
      </c>
      <c r="F456" s="2" t="s">
        <v>84</v>
      </c>
      <c r="G456" s="2" t="s">
        <v>43</v>
      </c>
      <c r="H456">
        <v>3.1</v>
      </c>
      <c r="I456" s="2" t="s">
        <v>22</v>
      </c>
      <c r="J456" s="20"/>
      <c r="L456">
        <v>36.630000000000003</v>
      </c>
      <c r="M456">
        <v>36.630000000000003</v>
      </c>
      <c r="N456" s="2">
        <f>IF(ISNUMBER(M456),SUMIFS(M$1:$M456,A$1:$A456,A456,F$1:$F456,F456,D$1:$D456,D456),"")</f>
        <v>36.630000000000003</v>
      </c>
      <c r="X456">
        <v>15.649022102355957</v>
      </c>
      <c r="Y456">
        <v>15.919688701629639</v>
      </c>
      <c r="Z456">
        <v>20.551253318786621</v>
      </c>
      <c r="AA456">
        <v>89.869647979736328</v>
      </c>
      <c r="AB456">
        <v>81.680210113525391</v>
      </c>
      <c r="AC456">
        <v>31.127758979797363</v>
      </c>
      <c r="AD456" s="2">
        <f t="shared" si="25"/>
        <v>4.9799999999999997E-2</v>
      </c>
      <c r="AE456">
        <v>4.9799999999999997E-2</v>
      </c>
      <c r="AG456">
        <v>13.068833618164064</v>
      </c>
      <c r="AM456" s="2">
        <f t="shared" si="28"/>
        <v>1.8240000000000001</v>
      </c>
      <c r="AN456" s="2">
        <f>IF(ISNUMBER(AM456),SUMIFS($AM$1:AM456,$A$1:A456,A456,$F$1:F456,F456,$D$1:D456,D456),"")</f>
        <v>1.8240000000000001</v>
      </c>
      <c r="AO456">
        <f t="shared" si="29"/>
        <v>14</v>
      </c>
    </row>
    <row r="457" spans="1:41" x14ac:dyDescent="0.25">
      <c r="A457" s="4" t="s">
        <v>26</v>
      </c>
      <c r="B457" t="s">
        <v>44</v>
      </c>
      <c r="C457" s="3">
        <v>42646</v>
      </c>
      <c r="D457">
        <v>2</v>
      </c>
      <c r="E457">
        <v>500</v>
      </c>
      <c r="F457" s="2" t="s">
        <v>84</v>
      </c>
      <c r="G457" s="2" t="s">
        <v>43</v>
      </c>
      <c r="H457">
        <v>3.1</v>
      </c>
      <c r="I457" s="2" t="s">
        <v>22</v>
      </c>
      <c r="J457" s="20"/>
      <c r="L457">
        <v>73.86</v>
      </c>
      <c r="M457">
        <v>73.86</v>
      </c>
      <c r="N457" s="2">
        <f>IF(ISNUMBER(M457),SUMIFS(M$1:$M457,A$1:$A457,A457,F$1:$F457,F457,D$1:$D457,D457),"")</f>
        <v>73.86</v>
      </c>
      <c r="X457">
        <v>16.277483940124512</v>
      </c>
      <c r="Y457">
        <v>14.779465198516846</v>
      </c>
      <c r="Z457">
        <v>21.290913581848145</v>
      </c>
      <c r="AA457">
        <v>90.06982421875</v>
      </c>
      <c r="AB457">
        <v>81.394466400146484</v>
      </c>
      <c r="AC457">
        <v>31.549643516540527</v>
      </c>
      <c r="AD457" s="2">
        <f t="shared" si="25"/>
        <v>5.0500000000000003E-2</v>
      </c>
      <c r="AE457">
        <v>5.0500000000000003E-2</v>
      </c>
      <c r="AG457">
        <v>13.023114624023437</v>
      </c>
      <c r="AM457" s="2">
        <f t="shared" si="28"/>
        <v>3.73</v>
      </c>
      <c r="AN457" s="2">
        <f>IF(ISNUMBER(AM457),SUMIFS($AM$1:AM457,$A$1:A457,A457,$F$1:F457,F457,$D$1:D457,D457),"")</f>
        <v>3.73</v>
      </c>
      <c r="AO457">
        <f t="shared" si="29"/>
        <v>14</v>
      </c>
    </row>
    <row r="458" spans="1:41" x14ac:dyDescent="0.25">
      <c r="A458" s="4" t="s">
        <v>27</v>
      </c>
      <c r="B458" t="s">
        <v>44</v>
      </c>
      <c r="C458" s="3">
        <v>42646</v>
      </c>
      <c r="D458">
        <v>3</v>
      </c>
      <c r="E458">
        <v>0</v>
      </c>
      <c r="F458" s="2" t="s">
        <v>84</v>
      </c>
      <c r="G458" s="2" t="s">
        <v>43</v>
      </c>
      <c r="H458">
        <v>3.1</v>
      </c>
      <c r="I458" s="2" t="s">
        <v>22</v>
      </c>
      <c r="J458" s="20"/>
      <c r="L458">
        <v>78.12</v>
      </c>
      <c r="M458">
        <v>78.12</v>
      </c>
      <c r="N458" s="2">
        <f>IF(ISNUMBER(M458),SUMIFS(M$1:$M458,A$1:$A458,A458,F$1:$F458,F458,D$1:$D458,D458),"")</f>
        <v>78.12</v>
      </c>
      <c r="X458">
        <v>15.751079082489014</v>
      </c>
      <c r="Y458">
        <v>15.988938331604004</v>
      </c>
      <c r="Z458">
        <v>20.266640663146973</v>
      </c>
      <c r="AA458">
        <v>90.385272979736328</v>
      </c>
      <c r="AB458">
        <v>82.168365478515625</v>
      </c>
      <c r="AC458">
        <v>32.60725212097168</v>
      </c>
      <c r="AD458" s="2">
        <f t="shared" si="25"/>
        <v>5.2200000000000003E-2</v>
      </c>
      <c r="AE458">
        <v>5.2200000000000003E-2</v>
      </c>
      <c r="AG458">
        <v>13.1469384765625</v>
      </c>
      <c r="AM458" s="2">
        <f t="shared" si="28"/>
        <v>4.0780000000000003</v>
      </c>
      <c r="AN458" s="2">
        <f>IF(ISNUMBER(AM458),SUMIFS($AM$1:AM458,$A$1:A458,A458,$F$1:F458,F458,$D$1:D458,D458),"")</f>
        <v>4.0780000000000003</v>
      </c>
      <c r="AO458">
        <f t="shared" si="29"/>
        <v>14</v>
      </c>
    </row>
    <row r="459" spans="1:41" x14ac:dyDescent="0.25">
      <c r="A459" s="4" t="s">
        <v>30</v>
      </c>
      <c r="B459" t="s">
        <v>44</v>
      </c>
      <c r="C459" s="3">
        <v>42646</v>
      </c>
      <c r="D459">
        <v>3</v>
      </c>
      <c r="E459">
        <v>50</v>
      </c>
      <c r="F459" s="2" t="s">
        <v>84</v>
      </c>
      <c r="G459" s="2" t="s">
        <v>43</v>
      </c>
      <c r="H459">
        <v>3.1</v>
      </c>
      <c r="I459" s="2" t="s">
        <v>22</v>
      </c>
      <c r="J459" s="20"/>
      <c r="L459">
        <v>99.64</v>
      </c>
      <c r="M459">
        <v>99.64</v>
      </c>
      <c r="N459" s="2">
        <f>IF(ISNUMBER(M459),SUMIFS(M$1:$M459,A$1:$A459,A459,F$1:$F459,F459,D$1:$D459,D459),"")</f>
        <v>99.64</v>
      </c>
      <c r="X459">
        <v>19.080655097961426</v>
      </c>
      <c r="Y459">
        <v>14.75468921661377</v>
      </c>
      <c r="Z459">
        <v>23.776084899902344</v>
      </c>
      <c r="AA459">
        <v>89.898345947265625</v>
      </c>
      <c r="AB459">
        <v>79.522930145263672</v>
      </c>
      <c r="AC459">
        <v>26.35941219329834</v>
      </c>
      <c r="AD459" s="2">
        <f t="shared" si="25"/>
        <v>4.2200000000000001E-2</v>
      </c>
      <c r="AE459">
        <v>4.2200000000000001E-2</v>
      </c>
      <c r="AG459">
        <v>12.723668823242187</v>
      </c>
      <c r="AM459" s="2">
        <f t="shared" si="28"/>
        <v>4.2050000000000001</v>
      </c>
      <c r="AN459" s="2">
        <f>IF(ISNUMBER(AM459),SUMIFS($AM$1:AM459,$A$1:A459,A459,$F$1:F459,F459,$D$1:D459,D459),"")</f>
        <v>4.2050000000000001</v>
      </c>
      <c r="AO459">
        <f t="shared" si="29"/>
        <v>14</v>
      </c>
    </row>
    <row r="460" spans="1:41" x14ac:dyDescent="0.25">
      <c r="A460" s="4" t="s">
        <v>28</v>
      </c>
      <c r="B460" t="s">
        <v>44</v>
      </c>
      <c r="C460" s="3">
        <v>42646</v>
      </c>
      <c r="D460">
        <v>3</v>
      </c>
      <c r="E460">
        <v>100</v>
      </c>
      <c r="F460" s="2" t="s">
        <v>84</v>
      </c>
      <c r="G460" s="2" t="s">
        <v>43</v>
      </c>
      <c r="H460">
        <v>3.1</v>
      </c>
      <c r="I460" s="2" t="s">
        <v>22</v>
      </c>
      <c r="J460" s="20"/>
      <c r="L460">
        <v>48.96</v>
      </c>
      <c r="M460">
        <v>48.96</v>
      </c>
      <c r="N460" s="2">
        <f>IF(ISNUMBER(M460),SUMIFS(M$1:$M460,A$1:$A460,A460,F$1:$F460,F460,D$1:$D460,D460),"")</f>
        <v>48.96</v>
      </c>
      <c r="X460">
        <v>16.533073425292969</v>
      </c>
      <c r="Y460">
        <v>15.676392555236816</v>
      </c>
      <c r="Z460">
        <v>21.12808895111084</v>
      </c>
      <c r="AA460">
        <v>90.270023345947266</v>
      </c>
      <c r="AB460">
        <v>81.788459777832031</v>
      </c>
      <c r="AC460">
        <v>29.863986968994141</v>
      </c>
      <c r="AD460" s="2">
        <f t="shared" si="25"/>
        <v>4.7800000000000002E-2</v>
      </c>
      <c r="AE460">
        <v>4.7800000000000002E-2</v>
      </c>
      <c r="AG460">
        <v>13.086153564453125</v>
      </c>
      <c r="AM460" s="2">
        <f t="shared" si="28"/>
        <v>2.34</v>
      </c>
      <c r="AN460" s="2">
        <f>IF(ISNUMBER(AM460),SUMIFS($AM$1:AM460,$A$1:A460,A460,$F$1:F460,F460,$D$1:D460,D460),"")</f>
        <v>2.34</v>
      </c>
      <c r="AO460">
        <f t="shared" si="29"/>
        <v>14</v>
      </c>
    </row>
    <row r="461" spans="1:41" x14ac:dyDescent="0.25">
      <c r="A461" s="4" t="s">
        <v>25</v>
      </c>
      <c r="B461" t="s">
        <v>44</v>
      </c>
      <c r="C461" s="3">
        <v>42646</v>
      </c>
      <c r="D461">
        <v>3</v>
      </c>
      <c r="E461">
        <v>200</v>
      </c>
      <c r="F461" s="2" t="s">
        <v>84</v>
      </c>
      <c r="G461" s="2" t="s">
        <v>43</v>
      </c>
      <c r="H461">
        <v>3.1</v>
      </c>
      <c r="I461" s="2" t="s">
        <v>22</v>
      </c>
      <c r="J461" s="20"/>
      <c r="L461">
        <v>85.74</v>
      </c>
      <c r="M461">
        <v>85.74</v>
      </c>
      <c r="N461" s="2">
        <f>IF(ISNUMBER(M461),SUMIFS(M$1:$M461,A$1:$A461,A461,F$1:$F461,F461,D$1:$D461,D461),"")</f>
        <v>85.74</v>
      </c>
      <c r="X461">
        <v>16.035037040710449</v>
      </c>
      <c r="Y461">
        <v>15.439583301544189</v>
      </c>
      <c r="Z461">
        <v>20.686038970947266</v>
      </c>
      <c r="AA461">
        <v>90.432151794433594</v>
      </c>
      <c r="AB461">
        <v>82.330097198486328</v>
      </c>
      <c r="AC461">
        <v>32.174250602722168</v>
      </c>
      <c r="AD461" s="2">
        <f t="shared" si="25"/>
        <v>5.1499999999999997E-2</v>
      </c>
      <c r="AE461">
        <v>5.1499999999999997E-2</v>
      </c>
      <c r="AG461">
        <v>13.172815551757813</v>
      </c>
      <c r="AM461" s="2">
        <f t="shared" si="28"/>
        <v>4.4160000000000004</v>
      </c>
      <c r="AN461" s="2">
        <f>IF(ISNUMBER(AM461),SUMIFS($AM$1:AM461,$A$1:A461,A461,$F$1:F461,F461,$D$1:D461,D461),"")</f>
        <v>4.4160000000000004</v>
      </c>
      <c r="AO461">
        <f t="shared" si="29"/>
        <v>14</v>
      </c>
    </row>
    <row r="462" spans="1:41" x14ac:dyDescent="0.25">
      <c r="A462" s="4" t="s">
        <v>29</v>
      </c>
      <c r="B462" t="s">
        <v>44</v>
      </c>
      <c r="C462" s="3">
        <v>42646</v>
      </c>
      <c r="D462">
        <v>3</v>
      </c>
      <c r="E462">
        <v>350</v>
      </c>
      <c r="F462" s="2" t="s">
        <v>84</v>
      </c>
      <c r="G462" s="2" t="s">
        <v>43</v>
      </c>
      <c r="H462">
        <v>3.1</v>
      </c>
      <c r="I462" s="2" t="s">
        <v>22</v>
      </c>
      <c r="J462" s="20"/>
      <c r="L462">
        <v>40.76</v>
      </c>
      <c r="M462">
        <v>40.76</v>
      </c>
      <c r="N462" s="2">
        <f>IF(ISNUMBER(M462),SUMIFS(M$1:$M462,A$1:$A462,A462,F$1:$F462,F462,D$1:$D462,D462),"")</f>
        <v>40.76</v>
      </c>
      <c r="X462">
        <v>15.766247749328613</v>
      </c>
      <c r="Y462">
        <v>15.685301303863525</v>
      </c>
      <c r="Z462">
        <v>20.502172470092773</v>
      </c>
      <c r="AA462">
        <v>90.547710418701172</v>
      </c>
      <c r="AB462">
        <v>81.696357727050781</v>
      </c>
      <c r="AC462">
        <v>31.576887130737305</v>
      </c>
      <c r="AD462" s="2">
        <f t="shared" si="25"/>
        <v>5.0500000000000003E-2</v>
      </c>
      <c r="AE462">
        <v>5.0500000000000003E-2</v>
      </c>
      <c r="AG462">
        <v>13.071417236328125</v>
      </c>
      <c r="AM462" s="2">
        <f t="shared" si="28"/>
        <v>2.0579999999999998</v>
      </c>
      <c r="AN462" s="2">
        <f>IF(ISNUMBER(AM462),SUMIFS($AM$1:AM462,$A$1:A462,A462,$F$1:F462,F462,$D$1:D462,D462),"")</f>
        <v>2.0579999999999998</v>
      </c>
      <c r="AO462">
        <f t="shared" si="29"/>
        <v>14</v>
      </c>
    </row>
    <row r="463" spans="1:41" x14ac:dyDescent="0.25">
      <c r="A463" s="4" t="s">
        <v>26</v>
      </c>
      <c r="B463" t="s">
        <v>44</v>
      </c>
      <c r="C463" s="3">
        <v>42646</v>
      </c>
      <c r="D463">
        <v>3</v>
      </c>
      <c r="E463">
        <v>500</v>
      </c>
      <c r="F463" s="2" t="s">
        <v>84</v>
      </c>
      <c r="G463" s="2" t="s">
        <v>43</v>
      </c>
      <c r="H463">
        <v>3.1</v>
      </c>
      <c r="I463" s="2" t="s">
        <v>22</v>
      </c>
      <c r="J463" s="20"/>
      <c r="L463">
        <v>56.04</v>
      </c>
      <c r="M463">
        <v>56.04</v>
      </c>
      <c r="N463" s="2">
        <f>IF(ISNUMBER(M463),SUMIFS(M$1:$M463,A$1:$A463,A463,F$1:$F463,F463,D$1:$D463,D463),"")</f>
        <v>56.04</v>
      </c>
      <c r="X463">
        <v>15.151116847991943</v>
      </c>
      <c r="Y463">
        <v>15.14449405670166</v>
      </c>
      <c r="Z463">
        <v>20.087774276733398</v>
      </c>
      <c r="AA463">
        <v>90.524082183837891</v>
      </c>
      <c r="AB463">
        <v>82.812225341796875</v>
      </c>
      <c r="AC463">
        <v>33.047792434692383</v>
      </c>
      <c r="AD463" s="2">
        <f t="shared" si="25"/>
        <v>5.2900000000000003E-2</v>
      </c>
      <c r="AE463">
        <v>5.2900000000000003E-2</v>
      </c>
      <c r="AG463">
        <v>13.2499560546875</v>
      </c>
      <c r="AM463" s="2">
        <f t="shared" si="28"/>
        <v>2.9649999999999999</v>
      </c>
      <c r="AN463" s="2">
        <f>IF(ISNUMBER(AM463),SUMIFS($AM$1:AM463,$A$1:A463,A463,$F$1:F463,F463,$D$1:D463,D463),"")</f>
        <v>2.9649999999999999</v>
      </c>
      <c r="AO463">
        <f t="shared" si="29"/>
        <v>14</v>
      </c>
    </row>
    <row r="464" spans="1:41" x14ac:dyDescent="0.25">
      <c r="A464" s="4" t="s">
        <v>27</v>
      </c>
      <c r="B464" t="s">
        <v>44</v>
      </c>
      <c r="C464" s="3">
        <v>42646</v>
      </c>
      <c r="D464">
        <v>4</v>
      </c>
      <c r="E464">
        <v>0</v>
      </c>
      <c r="F464" s="2" t="s">
        <v>84</v>
      </c>
      <c r="G464" s="2" t="s">
        <v>43</v>
      </c>
      <c r="H464">
        <v>3.1</v>
      </c>
      <c r="I464" s="2" t="s">
        <v>22</v>
      </c>
      <c r="J464" s="20"/>
      <c r="L464">
        <v>38.4</v>
      </c>
      <c r="M464">
        <v>38.4</v>
      </c>
      <c r="N464" s="2">
        <f>IF(ISNUMBER(M464),SUMIFS(M$1:$M464,A$1:$A464,A464,F$1:$F464,F464,D$1:$D464,D464),"")</f>
        <v>38.4</v>
      </c>
      <c r="X464">
        <v>15.404842376708984</v>
      </c>
      <c r="Y464">
        <v>16.070570945739746</v>
      </c>
      <c r="Z464">
        <v>19.922573089599609</v>
      </c>
      <c r="AA464">
        <v>90.188594818115234</v>
      </c>
      <c r="AB464">
        <v>81.883712768554688</v>
      </c>
      <c r="AC464">
        <v>31.257806777954102</v>
      </c>
      <c r="AD464" s="2">
        <f t="shared" si="25"/>
        <v>0.05</v>
      </c>
      <c r="AE464">
        <v>0.05</v>
      </c>
      <c r="AG464">
        <v>13.101394042968749</v>
      </c>
      <c r="AM464" s="2">
        <f t="shared" si="28"/>
        <v>1.92</v>
      </c>
      <c r="AN464" s="2">
        <f>IF(ISNUMBER(AM464),SUMIFS($AM$1:AM464,$A$1:A464,A464,$F$1:F464,F464,$D$1:D464,D464),"")</f>
        <v>1.92</v>
      </c>
      <c r="AO464">
        <f t="shared" si="29"/>
        <v>14</v>
      </c>
    </row>
    <row r="465" spans="1:41" x14ac:dyDescent="0.25">
      <c r="A465" s="4" t="s">
        <v>30</v>
      </c>
      <c r="B465" t="s">
        <v>44</v>
      </c>
      <c r="C465" s="3">
        <v>42646</v>
      </c>
      <c r="D465">
        <v>4</v>
      </c>
      <c r="E465">
        <v>50</v>
      </c>
      <c r="F465" s="2" t="s">
        <v>84</v>
      </c>
      <c r="G465" s="2" t="s">
        <v>43</v>
      </c>
      <c r="H465">
        <v>3.1</v>
      </c>
      <c r="I465" s="2" t="s">
        <v>22</v>
      </c>
      <c r="J465" s="20"/>
      <c r="L465">
        <v>81.86</v>
      </c>
      <c r="M465">
        <v>81.86</v>
      </c>
      <c r="N465" s="2">
        <f>IF(ISNUMBER(M465),SUMIFS(M$1:$M465,A$1:$A465,A465,F$1:$F465,F465,D$1:$D465,D465),"")</f>
        <v>81.86</v>
      </c>
      <c r="X465">
        <v>15.386205196380615</v>
      </c>
      <c r="Y465">
        <v>15.534683227539063</v>
      </c>
      <c r="Z465">
        <v>20.564953804016113</v>
      </c>
      <c r="AA465">
        <v>89.932788848876953</v>
      </c>
      <c r="AB465">
        <v>81.901992797851563</v>
      </c>
      <c r="AC465">
        <v>32.280586242675781</v>
      </c>
      <c r="AD465" s="2">
        <f t="shared" si="25"/>
        <v>5.16E-2</v>
      </c>
      <c r="AE465">
        <v>5.16E-2</v>
      </c>
      <c r="AG465">
        <v>13.10431884765625</v>
      </c>
      <c r="AM465" s="2">
        <f t="shared" si="28"/>
        <v>4.2240000000000002</v>
      </c>
      <c r="AN465" s="2">
        <f>IF(ISNUMBER(AM465),SUMIFS($AM$1:AM465,$A$1:A465,A465,$F$1:F465,F465,$D$1:D465,D465),"")</f>
        <v>4.2240000000000002</v>
      </c>
      <c r="AO465">
        <f t="shared" si="29"/>
        <v>14</v>
      </c>
    </row>
    <row r="466" spans="1:41" x14ac:dyDescent="0.25">
      <c r="A466" s="4" t="s">
        <v>28</v>
      </c>
      <c r="B466" t="s">
        <v>44</v>
      </c>
      <c r="C466" s="3">
        <v>42646</v>
      </c>
      <c r="D466">
        <v>4</v>
      </c>
      <c r="E466">
        <v>100</v>
      </c>
      <c r="F466" s="2" t="s">
        <v>84</v>
      </c>
      <c r="G466" s="2" t="s">
        <v>43</v>
      </c>
      <c r="H466">
        <v>3.1</v>
      </c>
      <c r="I466" s="2" t="s">
        <v>22</v>
      </c>
      <c r="J466" s="20"/>
      <c r="L466">
        <v>106.73</v>
      </c>
      <c r="M466">
        <v>106.73</v>
      </c>
      <c r="N466" s="2">
        <f>IF(ISNUMBER(M466),SUMIFS(M$1:$M466,A$1:$A466,A466,F$1:$F466,F466,D$1:$D466,D466),"")</f>
        <v>106.73</v>
      </c>
      <c r="X466">
        <v>16.155208587646484</v>
      </c>
      <c r="Y466">
        <v>15.316003799438477</v>
      </c>
      <c r="Z466">
        <v>21.307875633239746</v>
      </c>
      <c r="AA466">
        <v>90.361030578613281</v>
      </c>
      <c r="AB466">
        <v>82.074447631835938</v>
      </c>
      <c r="AC466">
        <v>31.655479431152344</v>
      </c>
      <c r="AD466" s="2">
        <f t="shared" si="25"/>
        <v>5.0599999999999999E-2</v>
      </c>
      <c r="AE466">
        <v>5.0599999999999999E-2</v>
      </c>
      <c r="AG466">
        <v>13.131911621093749</v>
      </c>
      <c r="AM466" s="2">
        <f t="shared" si="28"/>
        <v>5.4009999999999998</v>
      </c>
      <c r="AN466" s="2">
        <f>IF(ISNUMBER(AM466),SUMIFS($AM$1:AM466,$A$1:A466,A466,$F$1:F466,F466,$D$1:D466,D466),"")</f>
        <v>5.4009999999999998</v>
      </c>
      <c r="AO466">
        <f t="shared" si="29"/>
        <v>14</v>
      </c>
    </row>
    <row r="467" spans="1:41" x14ac:dyDescent="0.25">
      <c r="A467" s="4" t="s">
        <v>25</v>
      </c>
      <c r="B467" t="s">
        <v>44</v>
      </c>
      <c r="C467" s="3">
        <v>42646</v>
      </c>
      <c r="D467">
        <v>4</v>
      </c>
      <c r="E467">
        <v>200</v>
      </c>
      <c r="F467" s="2" t="s">
        <v>84</v>
      </c>
      <c r="G467" s="2" t="s">
        <v>43</v>
      </c>
      <c r="H467">
        <v>3.1</v>
      </c>
      <c r="I467" s="2" t="s">
        <v>22</v>
      </c>
      <c r="J467" s="20"/>
      <c r="L467">
        <v>82.84</v>
      </c>
      <c r="M467">
        <v>82.84</v>
      </c>
      <c r="N467" s="2">
        <f>IF(ISNUMBER(M467),SUMIFS(M$1:$M467,A$1:$A467,A467,F$1:$F467,F467,D$1:$D467,D467),"")</f>
        <v>82.84</v>
      </c>
      <c r="X467">
        <v>15.838456630706787</v>
      </c>
      <c r="Y467">
        <v>15.937757015228271</v>
      </c>
      <c r="Z467">
        <v>20.797074317932129</v>
      </c>
      <c r="AA467">
        <v>90.624504089355469</v>
      </c>
      <c r="AB467">
        <v>82.395751953125</v>
      </c>
      <c r="AC467">
        <v>31.803715705871582</v>
      </c>
      <c r="AD467" s="2">
        <f t="shared" si="25"/>
        <v>5.0900000000000001E-2</v>
      </c>
      <c r="AE467">
        <v>5.0900000000000001E-2</v>
      </c>
      <c r="AG467">
        <v>13.183320312500001</v>
      </c>
      <c r="AM467" s="2">
        <f t="shared" si="28"/>
        <v>4.2169999999999996</v>
      </c>
      <c r="AN467" s="2">
        <f>IF(ISNUMBER(AM467),SUMIFS($AM$1:AM467,$A$1:A467,A467,$F$1:F467,F467,$D$1:D467,D467),"")</f>
        <v>4.2169999999999996</v>
      </c>
      <c r="AO467">
        <f t="shared" si="29"/>
        <v>14</v>
      </c>
    </row>
    <row r="468" spans="1:41" x14ac:dyDescent="0.25">
      <c r="A468" s="4" t="s">
        <v>29</v>
      </c>
      <c r="B468" t="s">
        <v>44</v>
      </c>
      <c r="C468" s="3">
        <v>42646</v>
      </c>
      <c r="D468">
        <v>4</v>
      </c>
      <c r="E468">
        <v>350</v>
      </c>
      <c r="F468" s="2" t="s">
        <v>84</v>
      </c>
      <c r="G468" s="2" t="s">
        <v>43</v>
      </c>
      <c r="H468">
        <v>3.1</v>
      </c>
      <c r="I468" s="2" t="s">
        <v>22</v>
      </c>
      <c r="J468" s="20"/>
      <c r="L468">
        <v>101.17</v>
      </c>
      <c r="M468">
        <v>101.17</v>
      </c>
      <c r="N468" s="2">
        <f>IF(ISNUMBER(M468),SUMIFS(M$1:$M468,A$1:$A468,A468,F$1:$F468,F468,D$1:$D468,D468),"")</f>
        <v>101.17</v>
      </c>
      <c r="X468">
        <v>16.246341228485107</v>
      </c>
      <c r="Y468">
        <v>14.883174419403076</v>
      </c>
      <c r="Z468">
        <v>21.413793563842773</v>
      </c>
      <c r="AA468">
        <v>90.184223175048828</v>
      </c>
      <c r="AB468">
        <v>81.281490325927734</v>
      </c>
      <c r="AC468">
        <v>31.725211143493652</v>
      </c>
      <c r="AD468" s="2">
        <f t="shared" si="25"/>
        <v>5.0799999999999998E-2</v>
      </c>
      <c r="AE468">
        <v>5.0799999999999998E-2</v>
      </c>
      <c r="AG468">
        <v>13.005038452148439</v>
      </c>
      <c r="AM468" s="2">
        <f t="shared" si="28"/>
        <v>5.1390000000000002</v>
      </c>
      <c r="AN468" s="2">
        <f>IF(ISNUMBER(AM468),SUMIFS($AM$1:AM468,$A$1:A468,A468,$F$1:F468,F468,$D$1:D468,D468),"")</f>
        <v>5.1390000000000002</v>
      </c>
      <c r="AO468">
        <f t="shared" si="29"/>
        <v>14</v>
      </c>
    </row>
    <row r="469" spans="1:41" x14ac:dyDescent="0.25">
      <c r="A469" s="4" t="s">
        <v>26</v>
      </c>
      <c r="B469" t="s">
        <v>44</v>
      </c>
      <c r="C469" s="3">
        <v>42646</v>
      </c>
      <c r="D469">
        <v>4</v>
      </c>
      <c r="E469">
        <v>500</v>
      </c>
      <c r="F469" s="2" t="s">
        <v>84</v>
      </c>
      <c r="G469" s="2" t="s">
        <v>43</v>
      </c>
      <c r="H469">
        <v>3.1</v>
      </c>
      <c r="I469" s="2" t="s">
        <v>22</v>
      </c>
      <c r="J469" s="20"/>
      <c r="L469">
        <v>124.83</v>
      </c>
      <c r="M469">
        <v>124.83</v>
      </c>
      <c r="N469" s="2">
        <f>IF(ISNUMBER(M469),SUMIFS(M$1:$M469,A$1:$A469,A469,F$1:$F469,F469,D$1:$D469,D469),"")</f>
        <v>124.83</v>
      </c>
      <c r="X469">
        <v>16.303653240203857</v>
      </c>
      <c r="Y469">
        <v>17.17711353302002</v>
      </c>
      <c r="Z469">
        <v>21.104632377624512</v>
      </c>
      <c r="AA469">
        <v>90.661769866943359</v>
      </c>
      <c r="AB469">
        <v>82.452129364013672</v>
      </c>
      <c r="AC469">
        <v>30.935320854187012</v>
      </c>
      <c r="AD469" s="2">
        <f t="shared" si="25"/>
        <v>4.9500000000000002E-2</v>
      </c>
      <c r="AE469">
        <v>4.9500000000000002E-2</v>
      </c>
      <c r="AG469">
        <v>13.192340698242187</v>
      </c>
      <c r="AM469" s="2">
        <f t="shared" si="28"/>
        <v>6.1790000000000003</v>
      </c>
      <c r="AN469" s="2">
        <f>IF(ISNUMBER(AM469),SUMIFS($AM$1:AM469,$A$1:A469,A469,$F$1:F469,F469,$D$1:D469,D469),"")</f>
        <v>6.1790000000000003</v>
      </c>
      <c r="AO469">
        <f t="shared" si="29"/>
        <v>14</v>
      </c>
    </row>
    <row r="470" spans="1:41" x14ac:dyDescent="0.25">
      <c r="A470" s="4" t="s">
        <v>27</v>
      </c>
      <c r="B470" t="s">
        <v>44</v>
      </c>
      <c r="C470" s="3">
        <v>42663</v>
      </c>
      <c r="D470">
        <v>1</v>
      </c>
      <c r="E470">
        <v>0</v>
      </c>
      <c r="F470" s="2" t="s">
        <v>84</v>
      </c>
      <c r="G470" s="2" t="s">
        <v>43</v>
      </c>
      <c r="I470" s="2" t="s">
        <v>39</v>
      </c>
      <c r="J470" s="20">
        <f t="shared" si="24"/>
        <v>959</v>
      </c>
      <c r="K470">
        <v>95.9</v>
      </c>
      <c r="N470" s="2" t="str">
        <f>IF(ISNUMBER(M470),SUMIFS(M$1:$M470,A$1:$A470,A470,F$1:$F470,F470,D$1:$D470,D470),"")</f>
        <v/>
      </c>
      <c r="X470">
        <v>16.225015640258789</v>
      </c>
      <c r="Y470">
        <v>18.526528358459473</v>
      </c>
      <c r="Z470">
        <v>18.372425079345703</v>
      </c>
      <c r="AA470">
        <v>90.204818725585937</v>
      </c>
      <c r="AB470">
        <v>82.676471710205078</v>
      </c>
      <c r="AC470">
        <v>30.377999305725098</v>
      </c>
      <c r="AD470" s="2">
        <f t="shared" si="25"/>
        <v>4.8599999999999997E-2</v>
      </c>
      <c r="AE470">
        <v>4.8599999999999997E-2</v>
      </c>
      <c r="AG470">
        <v>13.228235473632813</v>
      </c>
      <c r="AM470" s="2" t="str">
        <f t="shared" si="28"/>
        <v/>
      </c>
      <c r="AN470" s="2" t="str">
        <f>IF(ISNUMBER(AM470),SUMIFS($AM$1:AM470,$A$1:A470,A470,$F$1:F470,F470,$D$1:D470,D470),"")</f>
        <v/>
      </c>
      <c r="AO470">
        <f t="shared" si="29"/>
        <v>10</v>
      </c>
    </row>
    <row r="471" spans="1:41" x14ac:dyDescent="0.25">
      <c r="A471" s="4" t="s">
        <v>30</v>
      </c>
      <c r="B471" t="s">
        <v>44</v>
      </c>
      <c r="C471" s="3">
        <v>42663</v>
      </c>
      <c r="D471">
        <v>1</v>
      </c>
      <c r="E471">
        <v>50</v>
      </c>
      <c r="F471" s="2" t="s">
        <v>84</v>
      </c>
      <c r="G471" s="2" t="s">
        <v>43</v>
      </c>
      <c r="I471" s="2" t="s">
        <v>39</v>
      </c>
      <c r="J471" s="20">
        <f t="shared" si="24"/>
        <v>1016.5</v>
      </c>
      <c r="K471">
        <v>101.65</v>
      </c>
      <c r="N471" s="2" t="str">
        <f>IF(ISNUMBER(M471),SUMIFS(M$1:$M471,A$1:$A471,A471,F$1:$F471,F471,D$1:$D471,D471),"")</f>
        <v/>
      </c>
      <c r="X471">
        <v>15.502001285552979</v>
      </c>
      <c r="Y471">
        <v>17.052850723266602</v>
      </c>
      <c r="Z471">
        <v>17.908267021179199</v>
      </c>
      <c r="AA471">
        <v>89.956348419189453</v>
      </c>
      <c r="AB471">
        <v>83.106922149658203</v>
      </c>
      <c r="AC471">
        <v>31.16719913482666</v>
      </c>
      <c r="AD471" s="2">
        <f t="shared" si="25"/>
        <v>4.99E-2</v>
      </c>
      <c r="AE471">
        <v>4.99E-2</v>
      </c>
      <c r="AG471">
        <v>13.297107543945312</v>
      </c>
      <c r="AM471" s="2" t="str">
        <f t="shared" si="28"/>
        <v/>
      </c>
      <c r="AN471" s="2" t="str">
        <f>IF(ISNUMBER(AM471),SUMIFS($AM$1:AM471,$A$1:A471,A471,$F$1:F471,F471,$D$1:D471,D471),"")</f>
        <v/>
      </c>
      <c r="AO471">
        <f t="shared" si="29"/>
        <v>10</v>
      </c>
    </row>
    <row r="472" spans="1:41" x14ac:dyDescent="0.25">
      <c r="A472" s="4" t="s">
        <v>28</v>
      </c>
      <c r="B472" t="s">
        <v>44</v>
      </c>
      <c r="C472" s="3">
        <v>42663</v>
      </c>
      <c r="D472">
        <v>1</v>
      </c>
      <c r="E472">
        <v>100</v>
      </c>
      <c r="F472" s="2" t="s">
        <v>84</v>
      </c>
      <c r="G472" s="2" t="s">
        <v>43</v>
      </c>
      <c r="I472" s="2" t="s">
        <v>39</v>
      </c>
      <c r="J472" s="20">
        <f t="shared" si="24"/>
        <v>713.5</v>
      </c>
      <c r="K472">
        <v>71.349999999999994</v>
      </c>
      <c r="N472" s="2" t="str">
        <f>IF(ISNUMBER(M472),SUMIFS(M$1:$M472,A$1:$A472,A472,F$1:$F472,F472,D$1:$D472,D472),"")</f>
        <v/>
      </c>
      <c r="X472">
        <v>14.910775184631348</v>
      </c>
      <c r="Y472">
        <v>17.510835647583008</v>
      </c>
      <c r="Z472">
        <v>18.595210075378418</v>
      </c>
      <c r="AA472">
        <v>90.295982360839844</v>
      </c>
      <c r="AB472">
        <v>84.389293670654297</v>
      </c>
      <c r="AC472">
        <v>31.985013961791992</v>
      </c>
      <c r="AD472" s="2">
        <f t="shared" si="25"/>
        <v>5.1200000000000002E-2</v>
      </c>
      <c r="AE472">
        <v>5.1200000000000002E-2</v>
      </c>
      <c r="AG472">
        <v>13.502286987304688</v>
      </c>
      <c r="AM472" s="2" t="str">
        <f t="shared" si="28"/>
        <v/>
      </c>
      <c r="AN472" s="2" t="str">
        <f>IF(ISNUMBER(AM472),SUMIFS($AM$1:AM472,$A$1:A472,A472,$F$1:F472,F472,$D$1:D472,D472),"")</f>
        <v/>
      </c>
      <c r="AO472">
        <f t="shared" si="29"/>
        <v>10</v>
      </c>
    </row>
    <row r="473" spans="1:41" x14ac:dyDescent="0.25">
      <c r="A473" s="4" t="s">
        <v>25</v>
      </c>
      <c r="B473" t="s">
        <v>44</v>
      </c>
      <c r="C473" s="3">
        <v>42663</v>
      </c>
      <c r="D473">
        <v>1</v>
      </c>
      <c r="E473">
        <v>200</v>
      </c>
      <c r="F473" s="2" t="s">
        <v>84</v>
      </c>
      <c r="G473" s="2" t="s">
        <v>43</v>
      </c>
      <c r="I473" s="2" t="s">
        <v>39</v>
      </c>
      <c r="J473" s="20">
        <f t="shared" si="24"/>
        <v>929.5</v>
      </c>
      <c r="K473">
        <v>92.95</v>
      </c>
      <c r="N473" s="2" t="str">
        <f>IF(ISNUMBER(M473),SUMIFS(M$1:$M473,A$1:$A473,A473,F$1:$F473,F473,D$1:$D473,D473),"")</f>
        <v/>
      </c>
      <c r="X473">
        <v>14.835062503814697</v>
      </c>
      <c r="Y473">
        <v>15.846051692962646</v>
      </c>
      <c r="Z473">
        <v>16.919441223144531</v>
      </c>
      <c r="AA473">
        <v>89.729240417480469</v>
      </c>
      <c r="AB473">
        <v>83.964424133300781</v>
      </c>
      <c r="AC473">
        <v>32.909257888793945</v>
      </c>
      <c r="AD473" s="2">
        <f t="shared" si="25"/>
        <v>5.2699999999999997E-2</v>
      </c>
      <c r="AE473">
        <v>5.2699999999999997E-2</v>
      </c>
      <c r="AG473">
        <v>13.434307861328126</v>
      </c>
      <c r="AM473" s="2" t="str">
        <f t="shared" si="28"/>
        <v/>
      </c>
      <c r="AN473" s="2" t="str">
        <f>IF(ISNUMBER(AM473),SUMIFS($AM$1:AM473,$A$1:A473,A473,$F$1:F473,F473,$D$1:D473,D473),"")</f>
        <v/>
      </c>
      <c r="AO473">
        <f t="shared" si="29"/>
        <v>10</v>
      </c>
    </row>
    <row r="474" spans="1:41" x14ac:dyDescent="0.25">
      <c r="A474" s="4" t="s">
        <v>29</v>
      </c>
      <c r="B474" t="s">
        <v>44</v>
      </c>
      <c r="C474" s="3">
        <v>42663</v>
      </c>
      <c r="D474">
        <v>1</v>
      </c>
      <c r="E474">
        <v>350</v>
      </c>
      <c r="F474" s="2" t="s">
        <v>84</v>
      </c>
      <c r="G474" s="2" t="s">
        <v>43</v>
      </c>
      <c r="I474" s="2" t="s">
        <v>39</v>
      </c>
      <c r="J474" s="20">
        <f t="shared" ref="J474:J537" si="30">IF(ISNUMBER(K474),K474*10,"")</f>
        <v>1005.5</v>
      </c>
      <c r="K474">
        <v>100.55</v>
      </c>
      <c r="N474" s="2" t="str">
        <f>IF(ISNUMBER(M474),SUMIFS(M$1:$M474,A$1:$A474,A474,F$1:$F474,F474,D$1:$D474,D474),"")</f>
        <v/>
      </c>
      <c r="X474">
        <v>15.4559006690979</v>
      </c>
      <c r="Y474">
        <v>17.848682403564453</v>
      </c>
      <c r="Z474">
        <v>17.159244537353516</v>
      </c>
      <c r="AA474">
        <v>89.821311950683594</v>
      </c>
      <c r="AB474">
        <v>83.113140106201172</v>
      </c>
      <c r="AC474">
        <v>30.939875602722168</v>
      </c>
      <c r="AD474" s="2">
        <f t="shared" ref="AD474:AD585" si="31">IF(ISNUMBER(AE474),AE474,"")</f>
        <v>4.9500000000000002E-2</v>
      </c>
      <c r="AE474">
        <v>4.9500000000000002E-2</v>
      </c>
      <c r="AG474">
        <v>13.298102416992188</v>
      </c>
      <c r="AM474" s="2" t="str">
        <f t="shared" si="28"/>
        <v/>
      </c>
      <c r="AN474" s="2" t="str">
        <f>IF(ISNUMBER(AM474),SUMIFS($AM$1:AM474,$A$1:A474,A474,$F$1:F474,F474,$D$1:D474,D474),"")</f>
        <v/>
      </c>
      <c r="AO474">
        <f t="shared" si="29"/>
        <v>10</v>
      </c>
    </row>
    <row r="475" spans="1:41" x14ac:dyDescent="0.25">
      <c r="A475" s="4" t="s">
        <v>26</v>
      </c>
      <c r="B475" t="s">
        <v>44</v>
      </c>
      <c r="C475" s="3">
        <v>42663</v>
      </c>
      <c r="D475">
        <v>1</v>
      </c>
      <c r="E475">
        <v>500</v>
      </c>
      <c r="F475" s="2" t="s">
        <v>84</v>
      </c>
      <c r="G475" s="2" t="s">
        <v>43</v>
      </c>
      <c r="I475" s="2" t="s">
        <v>39</v>
      </c>
      <c r="J475" s="20">
        <f t="shared" si="30"/>
        <v>1159</v>
      </c>
      <c r="K475">
        <v>115.9</v>
      </c>
      <c r="N475" s="2" t="str">
        <f>IF(ISNUMBER(M475),SUMIFS(M$1:$M475,A$1:$A475,A475,F$1:$F475,F475,D$1:$D475,D475),"")</f>
        <v/>
      </c>
      <c r="X475">
        <v>14.938158512115479</v>
      </c>
      <c r="Y475">
        <v>18.7174072265625</v>
      </c>
      <c r="Z475">
        <v>17.355823516845703</v>
      </c>
      <c r="AA475">
        <v>90.530548095703125</v>
      </c>
      <c r="AB475">
        <v>84.384288787841797</v>
      </c>
      <c r="AC475">
        <v>30.773355484008789</v>
      </c>
      <c r="AD475" s="2">
        <f t="shared" si="31"/>
        <v>4.9200000000000001E-2</v>
      </c>
      <c r="AE475">
        <v>4.9200000000000001E-2</v>
      </c>
      <c r="AG475">
        <v>13.501486206054688</v>
      </c>
      <c r="AM475" s="2" t="str">
        <f t="shared" si="28"/>
        <v/>
      </c>
      <c r="AN475" s="2" t="str">
        <f>IF(ISNUMBER(AM475),SUMIFS($AM$1:AM475,$A$1:A475,A475,$F$1:F475,F475,$D$1:D475,D475),"")</f>
        <v/>
      </c>
      <c r="AO475">
        <f t="shared" si="29"/>
        <v>10</v>
      </c>
    </row>
    <row r="476" spans="1:41" x14ac:dyDescent="0.25">
      <c r="A476" s="4" t="s">
        <v>27</v>
      </c>
      <c r="B476" t="s">
        <v>44</v>
      </c>
      <c r="C476" s="3">
        <v>42663</v>
      </c>
      <c r="D476">
        <v>2</v>
      </c>
      <c r="E476">
        <v>0</v>
      </c>
      <c r="F476" s="2" t="s">
        <v>84</v>
      </c>
      <c r="G476" s="2" t="s">
        <v>43</v>
      </c>
      <c r="I476" s="2" t="s">
        <v>39</v>
      </c>
      <c r="J476" s="20">
        <f t="shared" si="30"/>
        <v>975.49999999999977</v>
      </c>
      <c r="K476">
        <v>97.549999999999983</v>
      </c>
      <c r="N476" s="2" t="str">
        <f>IF(ISNUMBER(M476),SUMIFS(M$1:$M476,A$1:$A476,A476,F$1:$F476,F476,D$1:$D476,D476),"")</f>
        <v/>
      </c>
      <c r="X476">
        <v>15.032937526702881</v>
      </c>
      <c r="Y476">
        <v>16.440773963928223</v>
      </c>
      <c r="Z476">
        <v>17.000725746154785</v>
      </c>
      <c r="AA476">
        <v>89.630928039550781</v>
      </c>
      <c r="AB476">
        <v>83.2596435546875</v>
      </c>
      <c r="AC476">
        <v>32.040857315063477</v>
      </c>
      <c r="AD476" s="2">
        <f t="shared" si="31"/>
        <v>5.1299999999999998E-2</v>
      </c>
      <c r="AE476">
        <v>5.1299999999999998E-2</v>
      </c>
      <c r="AG476">
        <v>13.32154296875</v>
      </c>
      <c r="AM476" s="2" t="str">
        <f t="shared" si="28"/>
        <v/>
      </c>
      <c r="AN476" s="2" t="str">
        <f>IF(ISNUMBER(AM476),SUMIFS($AM$1:AM476,$A$1:A476,A476,$F$1:F476,F476,$D$1:D476,D476),"")</f>
        <v/>
      </c>
      <c r="AO476">
        <f t="shared" si="29"/>
        <v>10</v>
      </c>
    </row>
    <row r="477" spans="1:41" x14ac:dyDescent="0.25">
      <c r="A477" s="4" t="s">
        <v>30</v>
      </c>
      <c r="B477" t="s">
        <v>44</v>
      </c>
      <c r="C477" s="3">
        <v>42663</v>
      </c>
      <c r="D477">
        <v>2</v>
      </c>
      <c r="E477">
        <v>50</v>
      </c>
      <c r="F477" s="2" t="s">
        <v>84</v>
      </c>
      <c r="G477" s="2" t="s">
        <v>43</v>
      </c>
      <c r="I477" s="2" t="s">
        <v>39</v>
      </c>
      <c r="J477" s="20">
        <f t="shared" si="30"/>
        <v>883</v>
      </c>
      <c r="K477">
        <v>88.3</v>
      </c>
      <c r="N477" s="2" t="str">
        <f>IF(ISNUMBER(M477),SUMIFS(M$1:$M477,A$1:$A477,A477,F$1:$F477,F477,D$1:$D477,D477),"")</f>
        <v/>
      </c>
      <c r="X477">
        <v>15.943873405456543</v>
      </c>
      <c r="Y477">
        <v>18.125137329101563</v>
      </c>
      <c r="Z477">
        <v>17.683134078979492</v>
      </c>
      <c r="AA477">
        <v>90.44598388671875</v>
      </c>
      <c r="AB477">
        <v>83.586906433105469</v>
      </c>
      <c r="AC477">
        <v>30.825372695922852</v>
      </c>
      <c r="AD477" s="2">
        <f t="shared" si="31"/>
        <v>4.9299999999999997E-2</v>
      </c>
      <c r="AE477">
        <v>4.9299999999999997E-2</v>
      </c>
      <c r="AG477">
        <v>13.373905029296875</v>
      </c>
      <c r="AM477" s="2" t="str">
        <f t="shared" si="28"/>
        <v/>
      </c>
      <c r="AN477" s="2" t="str">
        <f>IF(ISNUMBER(AM477),SUMIFS($AM$1:AM477,$A$1:A477,A477,$F$1:F477,F477,$D$1:D477,D477),"")</f>
        <v/>
      </c>
      <c r="AO477">
        <f t="shared" si="29"/>
        <v>10</v>
      </c>
    </row>
    <row r="478" spans="1:41" x14ac:dyDescent="0.25">
      <c r="A478" s="4" t="s">
        <v>28</v>
      </c>
      <c r="B478" t="s">
        <v>44</v>
      </c>
      <c r="C478" s="3">
        <v>42663</v>
      </c>
      <c r="D478">
        <v>2</v>
      </c>
      <c r="E478">
        <v>100</v>
      </c>
      <c r="F478" s="2" t="s">
        <v>84</v>
      </c>
      <c r="G478" s="2" t="s">
        <v>43</v>
      </c>
      <c r="I478" s="2" t="s">
        <v>39</v>
      </c>
      <c r="J478" s="20">
        <f t="shared" si="30"/>
        <v>1022.5</v>
      </c>
      <c r="K478">
        <v>102.25</v>
      </c>
      <c r="N478" s="2" t="str">
        <f>IF(ISNUMBER(M478),SUMIFS(M$1:$M478,A$1:$A478,A478,F$1:$F478,F478,D$1:$D478,D478),"")</f>
        <v/>
      </c>
      <c r="X478">
        <v>15.52588415145874</v>
      </c>
      <c r="Y478">
        <v>18.098628044128418</v>
      </c>
      <c r="Z478">
        <v>18.452143669128418</v>
      </c>
      <c r="AA478">
        <v>90.188808441162109</v>
      </c>
      <c r="AB478">
        <v>83.863254547119141</v>
      </c>
      <c r="AC478">
        <v>31.115408897399902</v>
      </c>
      <c r="AD478" s="2">
        <f t="shared" si="31"/>
        <v>4.9799999999999997E-2</v>
      </c>
      <c r="AE478">
        <v>4.9799999999999997E-2</v>
      </c>
      <c r="AG478">
        <v>13.418120727539062</v>
      </c>
      <c r="AM478" s="2" t="str">
        <f t="shared" si="28"/>
        <v/>
      </c>
      <c r="AN478" s="2" t="str">
        <f>IF(ISNUMBER(AM478),SUMIFS($AM$1:AM478,$A$1:A478,A478,$F$1:F478,F478,$D$1:D478,D478),"")</f>
        <v/>
      </c>
      <c r="AO478">
        <f t="shared" si="29"/>
        <v>10</v>
      </c>
    </row>
    <row r="479" spans="1:41" x14ac:dyDescent="0.25">
      <c r="A479" s="4" t="s">
        <v>25</v>
      </c>
      <c r="B479" t="s">
        <v>44</v>
      </c>
      <c r="C479" s="3">
        <v>42663</v>
      </c>
      <c r="D479">
        <v>2</v>
      </c>
      <c r="E479">
        <v>200</v>
      </c>
      <c r="F479" s="2" t="s">
        <v>84</v>
      </c>
      <c r="G479" s="2" t="s">
        <v>43</v>
      </c>
      <c r="I479" s="2" t="s">
        <v>39</v>
      </c>
      <c r="J479" s="20">
        <f t="shared" si="30"/>
        <v>835.50000000000011</v>
      </c>
      <c r="K479">
        <v>83.550000000000011</v>
      </c>
      <c r="N479" s="2" t="str">
        <f>IF(ISNUMBER(M479),SUMIFS(M$1:$M479,A$1:$A479,A479,F$1:$F479,F479,D$1:$D479,D479),"")</f>
        <v/>
      </c>
      <c r="X479">
        <v>15.93760347366333</v>
      </c>
      <c r="Y479">
        <v>17.248758316040039</v>
      </c>
      <c r="Z479">
        <v>18.427343368530273</v>
      </c>
      <c r="AA479">
        <v>90.727962493896484</v>
      </c>
      <c r="AB479">
        <v>84.37310791015625</v>
      </c>
      <c r="AC479">
        <v>31.391807556152344</v>
      </c>
      <c r="AD479" s="2">
        <f t="shared" si="31"/>
        <v>5.0200000000000002E-2</v>
      </c>
      <c r="AE479">
        <v>5.0200000000000002E-2</v>
      </c>
      <c r="AG479">
        <v>13.499697265625</v>
      </c>
      <c r="AM479" s="2" t="str">
        <f t="shared" si="28"/>
        <v/>
      </c>
      <c r="AN479" s="2" t="str">
        <f>IF(ISNUMBER(AM479),SUMIFS($AM$1:AM479,$A$1:A479,A479,$F$1:F479,F479,$D$1:D479,D479),"")</f>
        <v/>
      </c>
      <c r="AO479">
        <f t="shared" si="29"/>
        <v>10</v>
      </c>
    </row>
    <row r="480" spans="1:41" x14ac:dyDescent="0.25">
      <c r="A480" s="4" t="s">
        <v>29</v>
      </c>
      <c r="B480" t="s">
        <v>44</v>
      </c>
      <c r="C480" s="3">
        <v>42663</v>
      </c>
      <c r="D480">
        <v>2</v>
      </c>
      <c r="E480">
        <v>350</v>
      </c>
      <c r="F480" s="2" t="s">
        <v>84</v>
      </c>
      <c r="G480" s="2" t="s">
        <v>43</v>
      </c>
      <c r="I480" s="2" t="s">
        <v>39</v>
      </c>
      <c r="J480" s="20">
        <f t="shared" si="30"/>
        <v>965.49999999999977</v>
      </c>
      <c r="K480">
        <v>96.549999999999983</v>
      </c>
      <c r="N480" s="2" t="str">
        <f>IF(ISNUMBER(M480),SUMIFS(M$1:$M480,A$1:$A480,A480,F$1:$F480,F480,D$1:$D480,D480),"")</f>
        <v/>
      </c>
      <c r="X480">
        <v>14.964138507843018</v>
      </c>
      <c r="Y480">
        <v>17.557985305786133</v>
      </c>
      <c r="Z480">
        <v>15.643122673034668</v>
      </c>
      <c r="AA480">
        <v>90.549110412597656</v>
      </c>
      <c r="AB480">
        <v>84.738990783691406</v>
      </c>
      <c r="AC480">
        <v>32.004496574401855</v>
      </c>
      <c r="AD480" s="2">
        <f t="shared" si="31"/>
        <v>5.1200000000000002E-2</v>
      </c>
      <c r="AE480">
        <v>5.1200000000000002E-2</v>
      </c>
      <c r="AG480">
        <v>13.558238525390625</v>
      </c>
      <c r="AM480" s="2" t="str">
        <f t="shared" si="28"/>
        <v/>
      </c>
      <c r="AN480" s="2" t="str">
        <f>IF(ISNUMBER(AM480),SUMIFS($AM$1:AM480,$A$1:A480,A480,$F$1:F480,F480,$D$1:D480,D480),"")</f>
        <v/>
      </c>
      <c r="AO480">
        <f t="shared" si="29"/>
        <v>10</v>
      </c>
    </row>
    <row r="481" spans="1:41" x14ac:dyDescent="0.25">
      <c r="A481" s="4" t="s">
        <v>26</v>
      </c>
      <c r="B481" t="s">
        <v>44</v>
      </c>
      <c r="C481" s="3">
        <v>42663</v>
      </c>
      <c r="D481">
        <v>2</v>
      </c>
      <c r="E481">
        <v>500</v>
      </c>
      <c r="F481" s="2" t="s">
        <v>84</v>
      </c>
      <c r="G481" s="2" t="s">
        <v>43</v>
      </c>
      <c r="I481" s="2" t="s">
        <v>39</v>
      </c>
      <c r="J481" s="20">
        <f t="shared" si="30"/>
        <v>967.49999999999989</v>
      </c>
      <c r="K481">
        <v>96.749999999999986</v>
      </c>
      <c r="N481" s="2" t="str">
        <f>IF(ISNUMBER(M481),SUMIFS(M$1:$M481,A$1:$A481,A481,F$1:$F481,F481,D$1:$D481,D481),"")</f>
        <v/>
      </c>
      <c r="X481">
        <v>14.612033843994141</v>
      </c>
      <c r="Y481">
        <v>17.149813652038574</v>
      </c>
      <c r="Z481">
        <v>15.210285186767578</v>
      </c>
      <c r="AA481">
        <v>90.031055450439453</v>
      </c>
      <c r="AB481">
        <v>84.478130340576172</v>
      </c>
      <c r="AC481">
        <v>32.089262008666992</v>
      </c>
      <c r="AD481" s="2">
        <f t="shared" si="31"/>
        <v>5.1299999999999998E-2</v>
      </c>
      <c r="AE481">
        <v>5.1299999999999998E-2</v>
      </c>
      <c r="AG481">
        <v>13.516500854492188</v>
      </c>
      <c r="AM481" s="2" t="str">
        <f t="shared" si="28"/>
        <v/>
      </c>
      <c r="AN481" s="2" t="str">
        <f>IF(ISNUMBER(AM481),SUMIFS($AM$1:AM481,$A$1:A481,A481,$F$1:F481,F481,$D$1:D481,D481),"")</f>
        <v/>
      </c>
      <c r="AO481">
        <f t="shared" si="29"/>
        <v>10</v>
      </c>
    </row>
    <row r="482" spans="1:41" x14ac:dyDescent="0.25">
      <c r="A482" s="4" t="s">
        <v>27</v>
      </c>
      <c r="B482" t="s">
        <v>44</v>
      </c>
      <c r="C482" s="3">
        <v>42663</v>
      </c>
      <c r="D482">
        <v>3</v>
      </c>
      <c r="E482">
        <v>0</v>
      </c>
      <c r="F482" s="2" t="s">
        <v>84</v>
      </c>
      <c r="G482" s="2" t="s">
        <v>43</v>
      </c>
      <c r="I482" s="2" t="s">
        <v>39</v>
      </c>
      <c r="J482" s="20">
        <f t="shared" si="30"/>
        <v>1065.5</v>
      </c>
      <c r="K482">
        <v>106.55</v>
      </c>
      <c r="N482" s="2" t="str">
        <f>IF(ISNUMBER(M482),SUMIFS(M$1:$M482,A$1:$A482,A482,F$1:$F482,F482,D$1:$D482,D482),"")</f>
        <v/>
      </c>
      <c r="X482">
        <v>15.640960216522217</v>
      </c>
      <c r="Y482">
        <v>14.664876937866211</v>
      </c>
      <c r="Z482">
        <v>16.647188186645508</v>
      </c>
      <c r="AA482">
        <v>89.3482666015625</v>
      </c>
      <c r="AB482">
        <v>82.693061828613281</v>
      </c>
      <c r="AC482">
        <v>32.60599422454834</v>
      </c>
      <c r="AD482" s="2">
        <f t="shared" si="31"/>
        <v>5.2200000000000003E-2</v>
      </c>
      <c r="AE482">
        <v>5.2200000000000003E-2</v>
      </c>
      <c r="AG482">
        <v>13.230889892578125</v>
      </c>
      <c r="AM482" s="2" t="str">
        <f t="shared" si="28"/>
        <v/>
      </c>
      <c r="AN482" s="2" t="str">
        <f>IF(ISNUMBER(AM482),SUMIFS($AM$1:AM482,$A$1:A482,A482,$F$1:F482,F482,$D$1:D482,D482),"")</f>
        <v/>
      </c>
      <c r="AO482">
        <f t="shared" si="29"/>
        <v>10</v>
      </c>
    </row>
    <row r="483" spans="1:41" x14ac:dyDescent="0.25">
      <c r="A483" s="4" t="s">
        <v>30</v>
      </c>
      <c r="B483" t="s">
        <v>44</v>
      </c>
      <c r="C483" s="3">
        <v>42663</v>
      </c>
      <c r="D483">
        <v>3</v>
      </c>
      <c r="E483">
        <v>50</v>
      </c>
      <c r="F483" s="2" t="s">
        <v>84</v>
      </c>
      <c r="G483" s="2" t="s">
        <v>43</v>
      </c>
      <c r="I483" s="2" t="s">
        <v>39</v>
      </c>
      <c r="J483" s="20">
        <f t="shared" si="30"/>
        <v>1031.5</v>
      </c>
      <c r="K483">
        <v>103.15</v>
      </c>
      <c r="N483" s="2" t="str">
        <f>IF(ISNUMBER(M483),SUMIFS(M$1:$M483,A$1:$A483,A483,F$1:$F483,F483,D$1:$D483,D483),"")</f>
        <v/>
      </c>
      <c r="X483">
        <v>15.687312126159668</v>
      </c>
      <c r="Y483">
        <v>16.604113578796387</v>
      </c>
      <c r="Z483">
        <v>15.422277450561523</v>
      </c>
      <c r="AA483">
        <v>88.316974639892578</v>
      </c>
      <c r="AB483">
        <v>80.906101226806641</v>
      </c>
      <c r="AC483">
        <v>30.460691452026367</v>
      </c>
      <c r="AD483" s="2">
        <f t="shared" si="31"/>
        <v>4.87E-2</v>
      </c>
      <c r="AE483">
        <v>4.87E-2</v>
      </c>
      <c r="AG483">
        <v>12.944976196289062</v>
      </c>
      <c r="AM483" s="2" t="str">
        <f t="shared" si="28"/>
        <v/>
      </c>
      <c r="AN483" s="2" t="str">
        <f>IF(ISNUMBER(AM483),SUMIFS($AM$1:AM483,$A$1:A483,A483,$F$1:F483,F483,$D$1:D483,D483),"")</f>
        <v/>
      </c>
      <c r="AO483">
        <f t="shared" si="29"/>
        <v>10</v>
      </c>
    </row>
    <row r="484" spans="1:41" x14ac:dyDescent="0.25">
      <c r="A484" s="4" t="s">
        <v>28</v>
      </c>
      <c r="B484" t="s">
        <v>44</v>
      </c>
      <c r="C484" s="3">
        <v>42663</v>
      </c>
      <c r="D484">
        <v>3</v>
      </c>
      <c r="E484">
        <v>100</v>
      </c>
      <c r="F484" s="2" t="s">
        <v>84</v>
      </c>
      <c r="G484" s="2" t="s">
        <v>43</v>
      </c>
      <c r="I484" s="2" t="s">
        <v>39</v>
      </c>
      <c r="J484" s="20">
        <f t="shared" si="30"/>
        <v>1082</v>
      </c>
      <c r="K484">
        <v>108.2</v>
      </c>
      <c r="N484" s="2" t="str">
        <f>IF(ISNUMBER(M484),SUMIFS(M$1:$M484,A$1:$A484,A484,F$1:$F484,F484,D$1:$D484,D484),"")</f>
        <v/>
      </c>
      <c r="X484">
        <v>16.332365036010742</v>
      </c>
      <c r="Y484">
        <v>16.62082576751709</v>
      </c>
      <c r="Z484">
        <v>17.831082344055176</v>
      </c>
      <c r="AA484">
        <v>90.179412841796875</v>
      </c>
      <c r="AB484">
        <v>82.664848327636719</v>
      </c>
      <c r="AC484">
        <v>29.333304405212402</v>
      </c>
      <c r="AD484" s="2">
        <f t="shared" si="31"/>
        <v>4.6899999999999997E-2</v>
      </c>
      <c r="AE484">
        <v>4.6899999999999997E-2</v>
      </c>
      <c r="AG484">
        <v>13.226375732421875</v>
      </c>
      <c r="AM484" s="2" t="str">
        <f t="shared" si="28"/>
        <v/>
      </c>
      <c r="AN484" s="2" t="str">
        <f>IF(ISNUMBER(AM484),SUMIFS($AM$1:AM484,$A$1:A484,A484,$F$1:F484,F484,$D$1:D484,D484),"")</f>
        <v/>
      </c>
      <c r="AO484">
        <f t="shared" si="29"/>
        <v>10</v>
      </c>
    </row>
    <row r="485" spans="1:41" x14ac:dyDescent="0.25">
      <c r="A485" s="4" t="s">
        <v>25</v>
      </c>
      <c r="B485" t="s">
        <v>44</v>
      </c>
      <c r="C485" s="3">
        <v>42663</v>
      </c>
      <c r="D485">
        <v>3</v>
      </c>
      <c r="E485">
        <v>200</v>
      </c>
      <c r="F485" s="2" t="s">
        <v>84</v>
      </c>
      <c r="G485" s="2" t="s">
        <v>43</v>
      </c>
      <c r="I485" s="2" t="s">
        <v>39</v>
      </c>
      <c r="J485" s="20">
        <f t="shared" si="30"/>
        <v>1133</v>
      </c>
      <c r="K485">
        <v>113.3</v>
      </c>
      <c r="N485" s="2" t="str">
        <f>IF(ISNUMBER(M485),SUMIFS(M$1:$M485,A$1:$A485,A485,F$1:$F485,F485,D$1:$D485,D485),"")</f>
        <v/>
      </c>
      <c r="X485">
        <v>15.948440551757812</v>
      </c>
      <c r="Y485">
        <v>15.078107833862305</v>
      </c>
      <c r="Z485">
        <v>17.196846008300781</v>
      </c>
      <c r="AA485">
        <v>89.164196014404297</v>
      </c>
      <c r="AB485">
        <v>82.452568054199219</v>
      </c>
      <c r="AC485">
        <v>32.01087760925293</v>
      </c>
      <c r="AD485" s="2">
        <f t="shared" si="31"/>
        <v>5.1200000000000002E-2</v>
      </c>
      <c r="AE485">
        <v>5.1200000000000002E-2</v>
      </c>
      <c r="AG485">
        <v>13.192410888671875</v>
      </c>
      <c r="AM485" s="2" t="str">
        <f t="shared" si="28"/>
        <v/>
      </c>
      <c r="AN485" s="2" t="str">
        <f>IF(ISNUMBER(AM485),SUMIFS($AM$1:AM485,$A$1:A485,A485,$F$1:F485,F485,$D$1:D485,D485),"")</f>
        <v/>
      </c>
      <c r="AO485">
        <f t="shared" si="29"/>
        <v>10</v>
      </c>
    </row>
    <row r="486" spans="1:41" x14ac:dyDescent="0.25">
      <c r="A486" s="4" t="s">
        <v>29</v>
      </c>
      <c r="B486" t="s">
        <v>44</v>
      </c>
      <c r="C486" s="3">
        <v>42663</v>
      </c>
      <c r="D486">
        <v>3</v>
      </c>
      <c r="E486">
        <v>350</v>
      </c>
      <c r="F486" s="2" t="s">
        <v>84</v>
      </c>
      <c r="G486" s="2" t="s">
        <v>43</v>
      </c>
      <c r="I486" s="2" t="s">
        <v>39</v>
      </c>
      <c r="J486" s="20">
        <f t="shared" si="30"/>
        <v>906</v>
      </c>
      <c r="K486">
        <v>90.6</v>
      </c>
      <c r="N486" s="2" t="str">
        <f>IF(ISNUMBER(M486),SUMIFS(M$1:$M486,A$1:$A486,A486,F$1:$F486,F486,D$1:$D486,D486),"")</f>
        <v/>
      </c>
      <c r="X486">
        <v>16.108506202697754</v>
      </c>
      <c r="Y486">
        <v>16.517736434936523</v>
      </c>
      <c r="Z486">
        <v>17.81538200378418</v>
      </c>
      <c r="AA486">
        <v>89.396102905273437</v>
      </c>
      <c r="AB486">
        <v>81.590305328369141</v>
      </c>
      <c r="AC486">
        <v>31.997325897216797</v>
      </c>
      <c r="AD486" s="2">
        <f t="shared" si="31"/>
        <v>5.1200000000000002E-2</v>
      </c>
      <c r="AE486">
        <v>5.1200000000000002E-2</v>
      </c>
      <c r="AG486">
        <v>13.054448852539062</v>
      </c>
      <c r="AM486" s="2" t="str">
        <f t="shared" si="28"/>
        <v/>
      </c>
      <c r="AN486" s="2" t="str">
        <f>IF(ISNUMBER(AM486),SUMIFS($AM$1:AM486,$A$1:A486,A486,$F$1:F486,F486,$D$1:D486,D486),"")</f>
        <v/>
      </c>
      <c r="AO486">
        <f t="shared" si="29"/>
        <v>10</v>
      </c>
    </row>
    <row r="487" spans="1:41" x14ac:dyDescent="0.25">
      <c r="A487" s="4" t="s">
        <v>26</v>
      </c>
      <c r="B487" t="s">
        <v>44</v>
      </c>
      <c r="C487" s="3">
        <v>42663</v>
      </c>
      <c r="D487">
        <v>3</v>
      </c>
      <c r="E487">
        <v>500</v>
      </c>
      <c r="F487" s="2" t="s">
        <v>84</v>
      </c>
      <c r="G487" s="2" t="s">
        <v>43</v>
      </c>
      <c r="I487" s="2" t="s">
        <v>39</v>
      </c>
      <c r="J487" s="20">
        <f t="shared" si="30"/>
        <v>962</v>
      </c>
      <c r="K487">
        <v>96.2</v>
      </c>
      <c r="N487" s="2" t="str">
        <f>IF(ISNUMBER(M487),SUMIFS(M$1:$M487,A$1:$A487,A487,F$1:$F487,F487,D$1:$D487,D487),"")</f>
        <v/>
      </c>
      <c r="X487">
        <v>15.584147453308105</v>
      </c>
      <c r="Y487">
        <v>15.728714466094971</v>
      </c>
      <c r="Z487">
        <v>17.224348068237305</v>
      </c>
      <c r="AA487">
        <v>88.890754699707031</v>
      </c>
      <c r="AB487">
        <v>82.463363647460937</v>
      </c>
      <c r="AC487">
        <v>32.32331371307373</v>
      </c>
      <c r="AD487" s="2">
        <f t="shared" si="31"/>
        <v>5.1700000000000003E-2</v>
      </c>
      <c r="AE487">
        <v>5.1700000000000003E-2</v>
      </c>
      <c r="AG487">
        <v>13.194138183593751</v>
      </c>
      <c r="AM487" s="2" t="str">
        <f t="shared" si="28"/>
        <v/>
      </c>
      <c r="AN487" s="2" t="str">
        <f>IF(ISNUMBER(AM487),SUMIFS($AM$1:AM487,$A$1:A487,A487,$F$1:F487,F487,$D$1:D487,D487),"")</f>
        <v/>
      </c>
      <c r="AO487">
        <f t="shared" si="29"/>
        <v>10</v>
      </c>
    </row>
    <row r="488" spans="1:41" x14ac:dyDescent="0.25">
      <c r="A488" s="4" t="s">
        <v>27</v>
      </c>
      <c r="B488" t="s">
        <v>44</v>
      </c>
      <c r="C488" s="3">
        <v>42677</v>
      </c>
      <c r="D488">
        <v>1</v>
      </c>
      <c r="E488">
        <v>0</v>
      </c>
      <c r="F488" s="2" t="s">
        <v>84</v>
      </c>
      <c r="G488" s="2" t="s">
        <v>43</v>
      </c>
      <c r="I488" s="2" t="s">
        <v>41</v>
      </c>
      <c r="J488" s="20">
        <f t="shared" si="30"/>
        <v>1880</v>
      </c>
      <c r="K488">
        <v>188</v>
      </c>
      <c r="N488" s="2" t="str">
        <f>IF(ISNUMBER(M488),SUMIFS(M$1:$M488,A$1:$A488,A488,F$1:$F488,F488,D$1:$D488,D488),"")</f>
        <v/>
      </c>
      <c r="X488">
        <v>17.369902610778809</v>
      </c>
      <c r="Y488">
        <v>17.257400512695313</v>
      </c>
      <c r="Z488">
        <v>20.143797874450684</v>
      </c>
      <c r="AA488">
        <v>90.850955963134766</v>
      </c>
      <c r="AB488">
        <v>81.576915740966797</v>
      </c>
      <c r="AC488">
        <v>29.01203727722168</v>
      </c>
      <c r="AD488" s="2">
        <f t="shared" si="31"/>
        <v>4.6399999999999997E-2</v>
      </c>
      <c r="AE488">
        <v>4.6399999999999997E-2</v>
      </c>
      <c r="AG488">
        <v>13.052306518554687</v>
      </c>
      <c r="AM488" s="2" t="str">
        <f t="shared" si="28"/>
        <v/>
      </c>
      <c r="AN488" s="2" t="str">
        <f>IF(ISNUMBER(AM488),SUMIFS($AM$1:AM488,$A$1:A488,A488,$F$1:F488,F488,$D$1:D488,D488),"")</f>
        <v/>
      </c>
      <c r="AO488">
        <f t="shared" si="29"/>
        <v>10</v>
      </c>
    </row>
    <row r="489" spans="1:41" x14ac:dyDescent="0.25">
      <c r="A489" s="4" t="s">
        <v>30</v>
      </c>
      <c r="B489" t="s">
        <v>44</v>
      </c>
      <c r="C489" s="3">
        <v>42677</v>
      </c>
      <c r="D489">
        <v>1</v>
      </c>
      <c r="E489">
        <v>50</v>
      </c>
      <c r="F489" s="2" t="s">
        <v>84</v>
      </c>
      <c r="G489" s="2" t="s">
        <v>43</v>
      </c>
      <c r="I489" s="2" t="s">
        <v>41</v>
      </c>
      <c r="J489" s="20">
        <f t="shared" si="30"/>
        <v>1770</v>
      </c>
      <c r="K489">
        <v>177</v>
      </c>
      <c r="N489" s="2" t="str">
        <f>IF(ISNUMBER(M489),SUMIFS(M$1:$M489,A$1:$A489,A489,F$1:$F489,F489,D$1:$D489,D489),"")</f>
        <v/>
      </c>
      <c r="X489">
        <v>17.244477272033691</v>
      </c>
      <c r="Y489">
        <v>16.501359939575195</v>
      </c>
      <c r="Z489">
        <v>20.828375816345215</v>
      </c>
      <c r="AA489">
        <v>90.703437805175781</v>
      </c>
      <c r="AB489">
        <v>81.765285491943359</v>
      </c>
      <c r="AC489">
        <v>30.44054126739502</v>
      </c>
      <c r="AD489" s="2">
        <f t="shared" si="31"/>
        <v>4.87E-2</v>
      </c>
      <c r="AE489">
        <v>4.87E-2</v>
      </c>
      <c r="AG489">
        <v>13.082445678710938</v>
      </c>
      <c r="AM489" s="2" t="str">
        <f t="shared" si="28"/>
        <v/>
      </c>
      <c r="AN489" s="2" t="str">
        <f>IF(ISNUMBER(AM489),SUMIFS($AM$1:AM489,$A$1:A489,A489,$F$1:F489,F489,$D$1:D489,D489),"")</f>
        <v/>
      </c>
      <c r="AO489">
        <f t="shared" si="29"/>
        <v>10</v>
      </c>
    </row>
    <row r="490" spans="1:41" x14ac:dyDescent="0.25">
      <c r="A490" s="4" t="s">
        <v>28</v>
      </c>
      <c r="B490" t="s">
        <v>44</v>
      </c>
      <c r="C490" s="3">
        <v>42677</v>
      </c>
      <c r="D490">
        <v>1</v>
      </c>
      <c r="E490">
        <v>100</v>
      </c>
      <c r="F490" s="2" t="s">
        <v>84</v>
      </c>
      <c r="G490" s="2" t="s">
        <v>43</v>
      </c>
      <c r="I490" s="2" t="s">
        <v>41</v>
      </c>
      <c r="J490" s="20">
        <f t="shared" si="30"/>
        <v>1605</v>
      </c>
      <c r="K490">
        <v>160.5</v>
      </c>
      <c r="N490" s="2" t="str">
        <f>IF(ISNUMBER(M490),SUMIFS(M$1:$M490,A$1:$A490,A490,F$1:$F490,F490,D$1:$D490,D490),"")</f>
        <v/>
      </c>
      <c r="X490">
        <v>16.766754150390625</v>
      </c>
      <c r="Y490">
        <v>18.872959136962891</v>
      </c>
      <c r="Z490">
        <v>17.825398445129395</v>
      </c>
      <c r="AA490">
        <v>90.526103973388672</v>
      </c>
      <c r="AB490">
        <v>82.684886932373047</v>
      </c>
      <c r="AC490">
        <v>28.790806770324707</v>
      </c>
      <c r="AD490" s="2">
        <f t="shared" si="31"/>
        <v>4.6100000000000002E-2</v>
      </c>
      <c r="AE490">
        <v>4.6100000000000002E-2</v>
      </c>
      <c r="AG490">
        <v>13.229581909179688</v>
      </c>
      <c r="AM490" s="2" t="str">
        <f t="shared" si="28"/>
        <v/>
      </c>
      <c r="AN490" s="2" t="str">
        <f>IF(ISNUMBER(AM490),SUMIFS($AM$1:AM490,$A$1:A490,A490,$F$1:F490,F490,$D$1:D490,D490),"")</f>
        <v/>
      </c>
      <c r="AO490">
        <f t="shared" si="29"/>
        <v>10</v>
      </c>
    </row>
    <row r="491" spans="1:41" x14ac:dyDescent="0.25">
      <c r="A491" s="4" t="s">
        <v>25</v>
      </c>
      <c r="B491" t="s">
        <v>44</v>
      </c>
      <c r="C491" s="3">
        <v>42677</v>
      </c>
      <c r="D491">
        <v>1</v>
      </c>
      <c r="E491">
        <v>200</v>
      </c>
      <c r="F491" s="2" t="s">
        <v>84</v>
      </c>
      <c r="G491" s="2" t="s">
        <v>43</v>
      </c>
      <c r="I491" s="2" t="s">
        <v>41</v>
      </c>
      <c r="J491" s="20">
        <f t="shared" si="30"/>
        <v>2230</v>
      </c>
      <c r="K491">
        <v>223</v>
      </c>
      <c r="N491" s="2" t="str">
        <f>IF(ISNUMBER(M491),SUMIFS(M$1:$M491,A$1:$A491,A491,F$1:$F491,F491,D$1:$D491,D491),"")</f>
        <v/>
      </c>
      <c r="X491">
        <v>17.19831371307373</v>
      </c>
      <c r="Y491">
        <v>17.379154205322266</v>
      </c>
      <c r="Z491">
        <v>19.070387840270996</v>
      </c>
      <c r="AA491">
        <v>90.523307800292969</v>
      </c>
      <c r="AB491">
        <v>81.5511474609375</v>
      </c>
      <c r="AC491">
        <v>29.933700561523437</v>
      </c>
      <c r="AD491" s="2">
        <f t="shared" si="31"/>
        <v>4.7899999999999998E-2</v>
      </c>
      <c r="AE491">
        <v>4.7899999999999998E-2</v>
      </c>
      <c r="AG491">
        <v>13.04818359375</v>
      </c>
      <c r="AM491" s="2" t="str">
        <f t="shared" si="28"/>
        <v/>
      </c>
      <c r="AN491" s="2" t="str">
        <f>IF(ISNUMBER(AM491),SUMIFS($AM$1:AM491,$A$1:A491,A491,$F$1:F491,F491,$D$1:D491,D491),"")</f>
        <v/>
      </c>
      <c r="AO491">
        <f t="shared" si="29"/>
        <v>10</v>
      </c>
    </row>
    <row r="492" spans="1:41" x14ac:dyDescent="0.25">
      <c r="A492" s="4" t="s">
        <v>29</v>
      </c>
      <c r="B492" t="s">
        <v>44</v>
      </c>
      <c r="C492" s="3">
        <v>42677</v>
      </c>
      <c r="D492">
        <v>1</v>
      </c>
      <c r="E492">
        <v>350</v>
      </c>
      <c r="F492" s="2" t="s">
        <v>84</v>
      </c>
      <c r="G492" s="2" t="s">
        <v>43</v>
      </c>
      <c r="I492" s="2" t="s">
        <v>41</v>
      </c>
      <c r="J492" s="20">
        <f t="shared" si="30"/>
        <v>1585</v>
      </c>
      <c r="K492">
        <v>158.5</v>
      </c>
      <c r="N492" s="2" t="str">
        <f>IF(ISNUMBER(M492),SUMIFS(M$1:$M492,A$1:$A492,A492,F$1:$F492,F492,D$1:$D492,D492),"")</f>
        <v/>
      </c>
      <c r="X492">
        <v>17.437503814697266</v>
      </c>
      <c r="Y492">
        <v>17.039568901062012</v>
      </c>
      <c r="Z492">
        <v>18.546728134155273</v>
      </c>
      <c r="AA492">
        <v>90.095130920410156</v>
      </c>
      <c r="AB492">
        <v>81.024787902832031</v>
      </c>
      <c r="AC492">
        <v>29.289050102233887</v>
      </c>
      <c r="AD492" s="2">
        <f t="shared" si="31"/>
        <v>4.6899999999999997E-2</v>
      </c>
      <c r="AE492">
        <v>4.6899999999999997E-2</v>
      </c>
      <c r="AG492">
        <v>12.963966064453125</v>
      </c>
      <c r="AM492" s="2" t="str">
        <f t="shared" si="28"/>
        <v/>
      </c>
      <c r="AN492" s="2" t="str">
        <f>IF(ISNUMBER(AM492),SUMIFS($AM$1:AM492,$A$1:A492,A492,$F$1:F492,F492,$D$1:D492,D492),"")</f>
        <v/>
      </c>
      <c r="AO492">
        <f t="shared" si="29"/>
        <v>10</v>
      </c>
    </row>
    <row r="493" spans="1:41" x14ac:dyDescent="0.25">
      <c r="A493" s="4" t="s">
        <v>26</v>
      </c>
      <c r="B493" t="s">
        <v>44</v>
      </c>
      <c r="C493" s="3">
        <v>42677</v>
      </c>
      <c r="D493">
        <v>1</v>
      </c>
      <c r="E493">
        <v>500</v>
      </c>
      <c r="F493" s="2" t="s">
        <v>84</v>
      </c>
      <c r="G493" s="2" t="s">
        <v>43</v>
      </c>
      <c r="I493" s="2" t="s">
        <v>41</v>
      </c>
      <c r="J493" s="20">
        <f t="shared" si="30"/>
        <v>1585</v>
      </c>
      <c r="K493">
        <v>158.5</v>
      </c>
      <c r="N493" s="2" t="str">
        <f>IF(ISNUMBER(M493),SUMIFS(M$1:$M493,A$1:$A493,A493,F$1:$F493,F493,D$1:$D493,D493),"")</f>
        <v/>
      </c>
      <c r="X493">
        <v>17.545395851135254</v>
      </c>
      <c r="Y493">
        <v>17.44013500213623</v>
      </c>
      <c r="Z493">
        <v>18.945634841918945</v>
      </c>
      <c r="AA493">
        <v>90.003299713134766</v>
      </c>
      <c r="AB493">
        <v>80.913703918457031</v>
      </c>
      <c r="AC493">
        <v>30.120590209960938</v>
      </c>
      <c r="AD493" s="2">
        <f t="shared" si="31"/>
        <v>4.82E-2</v>
      </c>
      <c r="AE493">
        <v>4.82E-2</v>
      </c>
      <c r="AG493">
        <v>12.946192626953126</v>
      </c>
      <c r="AM493" s="2" t="str">
        <f t="shared" si="28"/>
        <v/>
      </c>
      <c r="AN493" s="2" t="str">
        <f>IF(ISNUMBER(AM493),SUMIFS($AM$1:AM493,$A$1:A493,A493,$F$1:F493,F493,$D$1:D493,D493),"")</f>
        <v/>
      </c>
      <c r="AO493">
        <f t="shared" si="29"/>
        <v>10</v>
      </c>
    </row>
    <row r="494" spans="1:41" x14ac:dyDescent="0.25">
      <c r="A494" s="4" t="s">
        <v>27</v>
      </c>
      <c r="B494" t="s">
        <v>44</v>
      </c>
      <c r="C494" s="3">
        <v>42677</v>
      </c>
      <c r="D494">
        <v>2</v>
      </c>
      <c r="E494">
        <v>0</v>
      </c>
      <c r="F494" s="2" t="s">
        <v>84</v>
      </c>
      <c r="G494" s="2" t="s">
        <v>43</v>
      </c>
      <c r="I494" s="2" t="s">
        <v>41</v>
      </c>
      <c r="J494" s="20">
        <f t="shared" si="30"/>
        <v>1996.5</v>
      </c>
      <c r="K494">
        <v>199.65</v>
      </c>
      <c r="N494" s="2" t="str">
        <f>IF(ISNUMBER(M494),SUMIFS(M$1:$M494,A$1:$A494,A494,F$1:$F494,F494,D$1:$D494,D494),"")</f>
        <v/>
      </c>
      <c r="X494">
        <v>16.715852737426758</v>
      </c>
      <c r="Y494">
        <v>20.188706398010254</v>
      </c>
      <c r="Z494">
        <v>17.845573425292969</v>
      </c>
      <c r="AA494">
        <v>90.675437927246094</v>
      </c>
      <c r="AB494">
        <v>82.638633728027344</v>
      </c>
      <c r="AC494">
        <v>28.567033767700195</v>
      </c>
      <c r="AD494" s="2">
        <f t="shared" si="31"/>
        <v>4.5699999999999998E-2</v>
      </c>
      <c r="AE494">
        <v>4.5699999999999998E-2</v>
      </c>
      <c r="AG494">
        <v>13.222181396484375</v>
      </c>
      <c r="AM494" s="2" t="str">
        <f t="shared" si="28"/>
        <v/>
      </c>
      <c r="AN494" s="2" t="str">
        <f>IF(ISNUMBER(AM494),SUMIFS($AM$1:AM494,$A$1:A494,A494,$F$1:F494,F494,$D$1:D494,D494),"")</f>
        <v/>
      </c>
      <c r="AO494">
        <f t="shared" si="29"/>
        <v>10</v>
      </c>
    </row>
    <row r="495" spans="1:41" x14ac:dyDescent="0.25">
      <c r="A495" s="4" t="s">
        <v>30</v>
      </c>
      <c r="B495" t="s">
        <v>44</v>
      </c>
      <c r="C495" s="3">
        <v>42677</v>
      </c>
      <c r="D495">
        <v>2</v>
      </c>
      <c r="E495">
        <v>50</v>
      </c>
      <c r="F495" s="2" t="s">
        <v>84</v>
      </c>
      <c r="G495" s="2" t="s">
        <v>43</v>
      </c>
      <c r="I495" s="2" t="s">
        <v>41</v>
      </c>
      <c r="J495" s="20">
        <f t="shared" si="30"/>
        <v>1797</v>
      </c>
      <c r="K495">
        <v>179.7</v>
      </c>
      <c r="N495" s="2" t="str">
        <f>IF(ISNUMBER(M495),SUMIFS(M$1:$M495,A$1:$A495,A495,F$1:$F495,F495,D$1:$D495,D495),"")</f>
        <v/>
      </c>
      <c r="X495">
        <v>16.578750610351562</v>
      </c>
      <c r="Y495">
        <v>20.038423538208008</v>
      </c>
      <c r="Z495">
        <v>17.945499420166016</v>
      </c>
      <c r="AA495">
        <v>91.014610290527344</v>
      </c>
      <c r="AB495">
        <v>82.759540557861328</v>
      </c>
      <c r="AC495">
        <v>28.789880752563477</v>
      </c>
      <c r="AD495" s="2">
        <f t="shared" si="31"/>
        <v>4.6100000000000002E-2</v>
      </c>
      <c r="AE495">
        <v>4.6100000000000002E-2</v>
      </c>
      <c r="AG495">
        <v>13.241526489257813</v>
      </c>
      <c r="AM495" s="2" t="str">
        <f t="shared" si="28"/>
        <v/>
      </c>
      <c r="AN495" s="2" t="str">
        <f>IF(ISNUMBER(AM495),SUMIFS($AM$1:AM495,$A$1:A495,A495,$F$1:F495,F495,$D$1:D495,D495),"")</f>
        <v/>
      </c>
      <c r="AO495">
        <f t="shared" si="29"/>
        <v>10</v>
      </c>
    </row>
    <row r="496" spans="1:41" x14ac:dyDescent="0.25">
      <c r="A496" s="4" t="s">
        <v>28</v>
      </c>
      <c r="B496" t="s">
        <v>44</v>
      </c>
      <c r="C496" s="3">
        <v>42677</v>
      </c>
      <c r="D496">
        <v>2</v>
      </c>
      <c r="E496">
        <v>100</v>
      </c>
      <c r="F496" s="2" t="s">
        <v>84</v>
      </c>
      <c r="G496" s="2" t="s">
        <v>43</v>
      </c>
      <c r="I496" s="2" t="s">
        <v>41</v>
      </c>
      <c r="J496" s="20">
        <f t="shared" si="30"/>
        <v>1839</v>
      </c>
      <c r="K496">
        <v>183.9</v>
      </c>
      <c r="N496" s="2" t="str">
        <f>IF(ISNUMBER(M496),SUMIFS(M$1:$M496,A$1:$A496,A496,F$1:$F496,F496,D$1:$D496,D496),"")</f>
        <v/>
      </c>
      <c r="X496">
        <v>16.293903350830078</v>
      </c>
      <c r="Y496">
        <v>20.130058288574219</v>
      </c>
      <c r="Z496">
        <v>18.304971694946289</v>
      </c>
      <c r="AA496">
        <v>90.817535400390625</v>
      </c>
      <c r="AB496">
        <v>82.848690032958984</v>
      </c>
      <c r="AC496">
        <v>28.738231658935547</v>
      </c>
      <c r="AD496" s="2">
        <f t="shared" si="31"/>
        <v>4.5999999999999999E-2</v>
      </c>
      <c r="AE496">
        <v>4.5999999999999999E-2</v>
      </c>
      <c r="AG496">
        <v>13.255790405273437</v>
      </c>
      <c r="AM496" s="2" t="str">
        <f t="shared" si="28"/>
        <v/>
      </c>
      <c r="AN496" s="2" t="str">
        <f>IF(ISNUMBER(AM496),SUMIFS($AM$1:AM496,$A$1:A496,A496,$F$1:F496,F496,$D$1:D496,D496),"")</f>
        <v/>
      </c>
      <c r="AO496">
        <f t="shared" si="29"/>
        <v>10</v>
      </c>
    </row>
    <row r="497" spans="1:41" x14ac:dyDescent="0.25">
      <c r="A497" s="4" t="s">
        <v>25</v>
      </c>
      <c r="B497" t="s">
        <v>44</v>
      </c>
      <c r="C497" s="3">
        <v>42677</v>
      </c>
      <c r="D497">
        <v>2</v>
      </c>
      <c r="E497">
        <v>200</v>
      </c>
      <c r="F497" s="2" t="s">
        <v>84</v>
      </c>
      <c r="G497" s="2" t="s">
        <v>43</v>
      </c>
      <c r="I497" s="2" t="s">
        <v>41</v>
      </c>
      <c r="J497" s="20">
        <f t="shared" si="30"/>
        <v>1728.5</v>
      </c>
      <c r="K497">
        <v>172.85</v>
      </c>
      <c r="N497" s="2" t="str">
        <f>IF(ISNUMBER(M497),SUMIFS(M$1:$M497,A$1:$A497,A497,F$1:$F497,F497,D$1:$D497,D497),"")</f>
        <v/>
      </c>
      <c r="X497">
        <v>16.213189125061035</v>
      </c>
      <c r="Y497">
        <v>20.924393653869629</v>
      </c>
      <c r="Z497">
        <v>16.382264137268066</v>
      </c>
      <c r="AA497">
        <v>90.776790618896484</v>
      </c>
      <c r="AB497">
        <v>82.869380950927734</v>
      </c>
      <c r="AC497">
        <v>29.180234909057617</v>
      </c>
      <c r="AD497" s="2">
        <f t="shared" si="31"/>
        <v>4.6699999999999998E-2</v>
      </c>
      <c r="AE497">
        <v>4.6699999999999998E-2</v>
      </c>
      <c r="AG497">
        <v>13.259100952148438</v>
      </c>
      <c r="AM497" s="2" t="str">
        <f t="shared" si="28"/>
        <v/>
      </c>
      <c r="AN497" s="2" t="str">
        <f>IF(ISNUMBER(AM497),SUMIFS($AM$1:AM497,$A$1:A497,A497,$F$1:F497,F497,$D$1:D497,D497),"")</f>
        <v/>
      </c>
      <c r="AO497">
        <f t="shared" si="29"/>
        <v>10</v>
      </c>
    </row>
    <row r="498" spans="1:41" x14ac:dyDescent="0.25">
      <c r="A498" s="4" t="s">
        <v>29</v>
      </c>
      <c r="B498" t="s">
        <v>44</v>
      </c>
      <c r="C498" s="3">
        <v>42677</v>
      </c>
      <c r="D498">
        <v>2</v>
      </c>
      <c r="E498">
        <v>350</v>
      </c>
      <c r="F498" s="2" t="s">
        <v>84</v>
      </c>
      <c r="G498" s="2" t="s">
        <v>43</v>
      </c>
      <c r="I498" s="2" t="s">
        <v>41</v>
      </c>
      <c r="J498" s="20">
        <f t="shared" si="30"/>
        <v>2041</v>
      </c>
      <c r="K498">
        <v>204.1</v>
      </c>
      <c r="N498" s="2" t="str">
        <f>IF(ISNUMBER(M498),SUMIFS(M$1:$M498,A$1:$A498,A498,F$1:$F498,F498,D$1:$D498,D498),"")</f>
        <v/>
      </c>
      <c r="X498">
        <v>17.012170791625977</v>
      </c>
      <c r="Y498">
        <v>17.758486747741699</v>
      </c>
      <c r="Z498">
        <v>18.300080299377441</v>
      </c>
      <c r="AA498">
        <v>90.249027252197266</v>
      </c>
      <c r="AB498">
        <v>81.916702270507813</v>
      </c>
      <c r="AC498">
        <v>29.191726684570313</v>
      </c>
      <c r="AD498" s="2">
        <f t="shared" si="31"/>
        <v>4.6699999999999998E-2</v>
      </c>
      <c r="AE498">
        <v>4.6699999999999998E-2</v>
      </c>
      <c r="AG498">
        <v>13.10667236328125</v>
      </c>
      <c r="AM498" s="2" t="str">
        <f t="shared" si="28"/>
        <v/>
      </c>
      <c r="AN498" s="2" t="str">
        <f>IF(ISNUMBER(AM498),SUMIFS($AM$1:AM498,$A$1:A498,A498,$F$1:F498,F498,$D$1:D498,D498),"")</f>
        <v/>
      </c>
      <c r="AO498">
        <f t="shared" si="29"/>
        <v>10</v>
      </c>
    </row>
    <row r="499" spans="1:41" x14ac:dyDescent="0.25">
      <c r="A499" s="4" t="s">
        <v>26</v>
      </c>
      <c r="B499" t="s">
        <v>44</v>
      </c>
      <c r="C499" s="3">
        <v>42677</v>
      </c>
      <c r="D499">
        <v>2</v>
      </c>
      <c r="E499">
        <v>500</v>
      </c>
      <c r="F499" s="2" t="s">
        <v>84</v>
      </c>
      <c r="G499" s="2" t="s">
        <v>43</v>
      </c>
      <c r="I499" s="2" t="s">
        <v>41</v>
      </c>
      <c r="J499" s="20">
        <f t="shared" si="30"/>
        <v>1893.5</v>
      </c>
      <c r="K499">
        <v>189.35</v>
      </c>
      <c r="N499" s="2" t="str">
        <f>IF(ISNUMBER(M499),SUMIFS(M$1:$M499,A$1:$A499,A499,F$1:$F499,F499,D$1:$D499,D499),"")</f>
        <v/>
      </c>
      <c r="X499">
        <v>16.075045108795166</v>
      </c>
      <c r="Y499">
        <v>20.7633056640625</v>
      </c>
      <c r="Z499">
        <v>15.641323566436768</v>
      </c>
      <c r="AA499">
        <v>90.080539703369141</v>
      </c>
      <c r="AB499">
        <v>83.120265960693359</v>
      </c>
      <c r="AC499">
        <v>29.684069633483887</v>
      </c>
      <c r="AD499" s="2">
        <f t="shared" si="31"/>
        <v>4.7500000000000001E-2</v>
      </c>
      <c r="AE499">
        <v>4.7500000000000001E-2</v>
      </c>
      <c r="AG499">
        <v>13.299242553710938</v>
      </c>
      <c r="AM499" s="2" t="str">
        <f t="shared" si="28"/>
        <v/>
      </c>
      <c r="AN499" s="2" t="str">
        <f>IF(ISNUMBER(AM499),SUMIFS($AM$1:AM499,$A$1:A499,A499,$F$1:F499,F499,$D$1:D499,D499),"")</f>
        <v/>
      </c>
      <c r="AO499">
        <f t="shared" si="29"/>
        <v>10</v>
      </c>
    </row>
    <row r="500" spans="1:41" x14ac:dyDescent="0.25">
      <c r="A500" s="4" t="s">
        <v>27</v>
      </c>
      <c r="B500" t="s">
        <v>44</v>
      </c>
      <c r="C500" s="3">
        <v>42677</v>
      </c>
      <c r="D500">
        <v>3</v>
      </c>
      <c r="E500">
        <v>0</v>
      </c>
      <c r="F500" s="2" t="s">
        <v>84</v>
      </c>
      <c r="G500" s="2" t="s">
        <v>43</v>
      </c>
      <c r="I500" s="2" t="s">
        <v>41</v>
      </c>
      <c r="J500" s="20">
        <f t="shared" si="30"/>
        <v>3127</v>
      </c>
      <c r="K500">
        <v>312.7</v>
      </c>
      <c r="N500" s="2" t="str">
        <f>IF(ISNUMBER(M500),SUMIFS(M$1:$M500,A$1:$A500,A500,F$1:$F500,F500,D$1:$D500,D500),"")</f>
        <v/>
      </c>
      <c r="X500">
        <v>17.587621688842773</v>
      </c>
      <c r="Y500">
        <v>19.692882537841797</v>
      </c>
      <c r="Z500">
        <v>19.666730880737305</v>
      </c>
      <c r="AA500">
        <v>89.576145172119141</v>
      </c>
      <c r="AB500">
        <v>82.186618804931641</v>
      </c>
      <c r="AC500">
        <v>27.183768272399902</v>
      </c>
      <c r="AD500" s="2">
        <f t="shared" si="31"/>
        <v>4.3499999999999997E-2</v>
      </c>
      <c r="AE500">
        <v>4.3499999999999997E-2</v>
      </c>
      <c r="AG500">
        <v>13.149859008789063</v>
      </c>
      <c r="AM500" s="2" t="str">
        <f t="shared" si="28"/>
        <v/>
      </c>
      <c r="AN500" s="2" t="str">
        <f>IF(ISNUMBER(AM500),SUMIFS($AM$1:AM500,$A$1:A500,A500,$F$1:F500,F500,$D$1:D500,D500),"")</f>
        <v/>
      </c>
      <c r="AO500">
        <f t="shared" si="29"/>
        <v>10</v>
      </c>
    </row>
    <row r="501" spans="1:41" x14ac:dyDescent="0.25">
      <c r="A501" s="4" t="s">
        <v>30</v>
      </c>
      <c r="B501" t="s">
        <v>44</v>
      </c>
      <c r="C501" s="3">
        <v>42677</v>
      </c>
      <c r="D501">
        <v>3</v>
      </c>
      <c r="E501">
        <v>50</v>
      </c>
      <c r="F501" s="2" t="s">
        <v>84</v>
      </c>
      <c r="G501" s="2" t="s">
        <v>43</v>
      </c>
      <c r="I501" s="2" t="s">
        <v>41</v>
      </c>
      <c r="J501" s="20">
        <f t="shared" si="30"/>
        <v>2823</v>
      </c>
      <c r="K501">
        <v>282.3</v>
      </c>
      <c r="N501" s="2" t="str">
        <f>IF(ISNUMBER(M501),SUMIFS(M$1:$M501,A$1:$A501,A501,F$1:$F501,F501,D$1:$D501,D501),"")</f>
        <v/>
      </c>
      <c r="X501">
        <v>17.160188674926758</v>
      </c>
      <c r="Y501">
        <v>21.601036071777344</v>
      </c>
      <c r="Z501">
        <v>19.967118263244629</v>
      </c>
      <c r="AA501">
        <v>89.883121490478516</v>
      </c>
      <c r="AB501">
        <v>82.673927307128906</v>
      </c>
      <c r="AC501">
        <v>28.208526611328125</v>
      </c>
      <c r="AD501" s="2">
        <f t="shared" si="31"/>
        <v>4.5100000000000001E-2</v>
      </c>
      <c r="AE501">
        <v>4.5100000000000001E-2</v>
      </c>
      <c r="AG501">
        <v>13.227828369140624</v>
      </c>
      <c r="AM501" s="2" t="str">
        <f t="shared" si="28"/>
        <v/>
      </c>
      <c r="AN501" s="2" t="str">
        <f>IF(ISNUMBER(AM501),SUMIFS($AM$1:AM501,$A$1:A501,A501,$F$1:F501,F501,$D$1:D501,D501),"")</f>
        <v/>
      </c>
      <c r="AO501">
        <f t="shared" si="29"/>
        <v>10</v>
      </c>
    </row>
    <row r="502" spans="1:41" x14ac:dyDescent="0.25">
      <c r="A502" s="4" t="s">
        <v>28</v>
      </c>
      <c r="B502" t="s">
        <v>44</v>
      </c>
      <c r="C502" s="3">
        <v>42677</v>
      </c>
      <c r="D502">
        <v>3</v>
      </c>
      <c r="E502">
        <v>100</v>
      </c>
      <c r="F502" s="2" t="s">
        <v>84</v>
      </c>
      <c r="G502" s="2" t="s">
        <v>43</v>
      </c>
      <c r="I502" s="2" t="s">
        <v>41</v>
      </c>
      <c r="J502" s="20">
        <f t="shared" si="30"/>
        <v>2510</v>
      </c>
      <c r="K502">
        <v>251</v>
      </c>
      <c r="N502" s="2" t="str">
        <f>IF(ISNUMBER(M502),SUMIFS(M$1:$M502,A$1:$A502,A502,F$1:$F502,F502,D$1:$D502,D502),"")</f>
        <v/>
      </c>
      <c r="X502">
        <v>16.462215423583984</v>
      </c>
      <c r="Y502">
        <v>22.290426254272461</v>
      </c>
      <c r="Z502">
        <v>19.879096031188965</v>
      </c>
      <c r="AA502">
        <v>91.000190734863281</v>
      </c>
      <c r="AB502">
        <v>83.958267211914062</v>
      </c>
      <c r="AC502">
        <v>27.853053092956543</v>
      </c>
      <c r="AD502" s="2">
        <f t="shared" si="31"/>
        <v>4.4600000000000001E-2</v>
      </c>
      <c r="AE502">
        <v>4.4600000000000001E-2</v>
      </c>
      <c r="AG502">
        <v>13.43332275390625</v>
      </c>
      <c r="AM502" s="2" t="str">
        <f t="shared" si="28"/>
        <v/>
      </c>
      <c r="AN502" s="2" t="str">
        <f>IF(ISNUMBER(AM502),SUMIFS($AM$1:AM502,$A$1:A502,A502,$F$1:F502,F502,$D$1:D502,D502),"")</f>
        <v/>
      </c>
      <c r="AO502">
        <f t="shared" si="29"/>
        <v>10</v>
      </c>
    </row>
    <row r="503" spans="1:41" x14ac:dyDescent="0.25">
      <c r="A503" s="4" t="s">
        <v>25</v>
      </c>
      <c r="B503" t="s">
        <v>44</v>
      </c>
      <c r="C503" s="3">
        <v>42677</v>
      </c>
      <c r="D503">
        <v>3</v>
      </c>
      <c r="E503">
        <v>200</v>
      </c>
      <c r="F503" s="2" t="s">
        <v>84</v>
      </c>
      <c r="G503" s="2" t="s">
        <v>43</v>
      </c>
      <c r="I503" s="2" t="s">
        <v>41</v>
      </c>
      <c r="J503" s="20">
        <f t="shared" si="30"/>
        <v>3106</v>
      </c>
      <c r="K503">
        <v>310.60000000000002</v>
      </c>
      <c r="N503" s="2" t="str">
        <f>IF(ISNUMBER(M503),SUMIFS(M$1:$M503,A$1:$A503,A503,F$1:$F503,F503,D$1:$D503,D503),"")</f>
        <v/>
      </c>
      <c r="X503">
        <v>16.202084541320801</v>
      </c>
      <c r="Y503">
        <v>22.550057411193848</v>
      </c>
      <c r="Z503">
        <v>18.569856643676758</v>
      </c>
      <c r="AA503">
        <v>89.996566772460938</v>
      </c>
      <c r="AB503">
        <v>83.72100830078125</v>
      </c>
      <c r="AC503">
        <v>27.714862823486328</v>
      </c>
      <c r="AD503" s="2">
        <f t="shared" si="31"/>
        <v>4.4299999999999999E-2</v>
      </c>
      <c r="AE503">
        <v>4.4299999999999999E-2</v>
      </c>
      <c r="AG503">
        <v>13.395361328125</v>
      </c>
      <c r="AM503" s="2" t="str">
        <f t="shared" si="28"/>
        <v/>
      </c>
      <c r="AN503" s="2" t="str">
        <f>IF(ISNUMBER(AM503),SUMIFS($AM$1:AM503,$A$1:A503,A503,$F$1:F503,F503,$D$1:D503,D503),"")</f>
        <v/>
      </c>
      <c r="AO503">
        <f t="shared" si="29"/>
        <v>10</v>
      </c>
    </row>
    <row r="504" spans="1:41" x14ac:dyDescent="0.25">
      <c r="A504" s="4" t="s">
        <v>29</v>
      </c>
      <c r="B504" t="s">
        <v>44</v>
      </c>
      <c r="C504" s="3">
        <v>42677</v>
      </c>
      <c r="D504">
        <v>3</v>
      </c>
      <c r="E504">
        <v>350</v>
      </c>
      <c r="F504" s="2" t="s">
        <v>84</v>
      </c>
      <c r="G504" s="2" t="s">
        <v>43</v>
      </c>
      <c r="I504" s="2" t="s">
        <v>41</v>
      </c>
      <c r="J504" s="20">
        <f t="shared" si="30"/>
        <v>2746</v>
      </c>
      <c r="K504">
        <v>274.60000000000002</v>
      </c>
      <c r="N504" s="2" t="str">
        <f>IF(ISNUMBER(M504),SUMIFS(M$1:$M504,A$1:$A504,A504,F$1:$F504,F504,D$1:$D504,D504),"")</f>
        <v/>
      </c>
      <c r="X504">
        <v>16.297840118408203</v>
      </c>
      <c r="Y504">
        <v>22.954822540283203</v>
      </c>
      <c r="Z504">
        <v>19.668442726135254</v>
      </c>
      <c r="AA504">
        <v>90.376125335693359</v>
      </c>
      <c r="AB504">
        <v>83.450675964355469</v>
      </c>
      <c r="AC504">
        <v>28.888561248779297</v>
      </c>
      <c r="AD504" s="2">
        <f t="shared" si="31"/>
        <v>4.6199999999999998E-2</v>
      </c>
      <c r="AE504">
        <v>4.6199999999999998E-2</v>
      </c>
      <c r="AG504">
        <v>13.352108154296875</v>
      </c>
      <c r="AM504" s="2" t="str">
        <f t="shared" si="28"/>
        <v/>
      </c>
      <c r="AN504" s="2" t="str">
        <f>IF(ISNUMBER(AM504),SUMIFS($AM$1:AM504,$A$1:A504,A504,$F$1:F504,F504,$D$1:D504,D504),"")</f>
        <v/>
      </c>
      <c r="AO504">
        <f t="shared" si="29"/>
        <v>10</v>
      </c>
    </row>
    <row r="505" spans="1:41" x14ac:dyDescent="0.25">
      <c r="A505" s="4" t="s">
        <v>26</v>
      </c>
      <c r="B505" t="s">
        <v>44</v>
      </c>
      <c r="C505" s="3">
        <v>42677</v>
      </c>
      <c r="D505">
        <v>3</v>
      </c>
      <c r="E505">
        <v>500</v>
      </c>
      <c r="F505" s="2" t="s">
        <v>84</v>
      </c>
      <c r="G505" s="2" t="s">
        <v>43</v>
      </c>
      <c r="I505" s="2" t="s">
        <v>41</v>
      </c>
      <c r="J505" s="20">
        <f t="shared" si="30"/>
        <v>3131.5</v>
      </c>
      <c r="K505">
        <v>313.14999999999998</v>
      </c>
      <c r="N505" s="2" t="str">
        <f>IF(ISNUMBER(M505),SUMIFS(M$1:$M505,A$1:$A505,A505,F$1:$F505,F505,D$1:$D505,D505),"")</f>
        <v/>
      </c>
      <c r="X505">
        <v>16.965188980102539</v>
      </c>
      <c r="Y505">
        <v>22.45401668548584</v>
      </c>
      <c r="Z505">
        <v>20.526281356811523</v>
      </c>
      <c r="AA505">
        <v>90.567913055419922</v>
      </c>
      <c r="AB505">
        <v>83.059463500976563</v>
      </c>
      <c r="AC505">
        <v>28.278301239013672</v>
      </c>
      <c r="AD505" s="2">
        <f t="shared" si="31"/>
        <v>4.5199999999999997E-2</v>
      </c>
      <c r="AE505">
        <v>4.5199999999999997E-2</v>
      </c>
      <c r="AG505">
        <v>13.28951416015625</v>
      </c>
      <c r="AM505" s="2" t="str">
        <f t="shared" si="28"/>
        <v/>
      </c>
      <c r="AN505" s="2" t="str">
        <f>IF(ISNUMBER(AM505),SUMIFS($AM$1:AM505,$A$1:A505,A505,$F$1:F505,F505,$D$1:D505,D505),"")</f>
        <v/>
      </c>
      <c r="AO505">
        <f t="shared" si="29"/>
        <v>10</v>
      </c>
    </row>
    <row r="506" spans="1:41" x14ac:dyDescent="0.25">
      <c r="A506" s="4" t="s">
        <v>27</v>
      </c>
      <c r="B506" t="s">
        <v>44</v>
      </c>
      <c r="C506" s="3">
        <v>42683</v>
      </c>
      <c r="D506">
        <v>1</v>
      </c>
      <c r="E506">
        <v>0</v>
      </c>
      <c r="F506" s="2" t="s">
        <v>84</v>
      </c>
      <c r="G506" s="2" t="s">
        <v>43</v>
      </c>
      <c r="I506" s="2" t="s">
        <v>59</v>
      </c>
      <c r="J506" s="20">
        <f t="shared" si="30"/>
        <v>2583</v>
      </c>
      <c r="K506">
        <v>258.3</v>
      </c>
      <c r="N506" s="2" t="str">
        <f>IF(ISNUMBER(M506),SUMIFS(M$1:$M506,A$1:$A506,A506,F$1:$F506,F506,D$1:$D506,D506),"")</f>
        <v/>
      </c>
      <c r="X506">
        <v>19.971170425415039</v>
      </c>
      <c r="Y506">
        <v>15.447616577148438</v>
      </c>
      <c r="Z506">
        <v>23.988450050354004</v>
      </c>
      <c r="AA506">
        <v>89.769851684570313</v>
      </c>
      <c r="AB506">
        <v>79.346153259277344</v>
      </c>
      <c r="AC506">
        <v>27.35765266418457</v>
      </c>
      <c r="AD506" s="2">
        <f t="shared" si="31"/>
        <v>4.3799999999999999E-2</v>
      </c>
      <c r="AE506">
        <v>4.3799999999999999E-2</v>
      </c>
      <c r="AG506">
        <v>12.695384521484375</v>
      </c>
      <c r="AM506" s="2" t="str">
        <f t="shared" si="28"/>
        <v/>
      </c>
      <c r="AN506" s="2" t="str">
        <f>IF(ISNUMBER(AM506),SUMIFS($AM$1:AM506,$A$1:A506,A506,$F$1:F506,F506,$D$1:D506,D506),"")</f>
        <v/>
      </c>
      <c r="AO506">
        <f t="shared" si="29"/>
        <v>10</v>
      </c>
    </row>
    <row r="507" spans="1:41" x14ac:dyDescent="0.25">
      <c r="A507" s="4" t="s">
        <v>30</v>
      </c>
      <c r="B507" t="s">
        <v>44</v>
      </c>
      <c r="C507" s="3">
        <v>42683</v>
      </c>
      <c r="D507">
        <v>1</v>
      </c>
      <c r="E507">
        <v>50</v>
      </c>
      <c r="F507" s="2" t="s">
        <v>84</v>
      </c>
      <c r="G507" s="2" t="s">
        <v>43</v>
      </c>
      <c r="I507" s="2" t="s">
        <v>59</v>
      </c>
      <c r="J507" s="20">
        <f t="shared" si="30"/>
        <v>2353.5</v>
      </c>
      <c r="K507">
        <v>235.35</v>
      </c>
      <c r="N507" s="2" t="str">
        <f>IF(ISNUMBER(M507),SUMIFS(M$1:$M507,A$1:$A507,A507,F$1:$F507,F507,D$1:$D507,D507),"")</f>
        <v/>
      </c>
      <c r="X507">
        <v>19.586166381835938</v>
      </c>
      <c r="Y507">
        <v>19.516780853271484</v>
      </c>
      <c r="Z507">
        <v>22.43126106262207</v>
      </c>
      <c r="AA507">
        <v>90.1875</v>
      </c>
      <c r="AB507">
        <v>79.935806274414063</v>
      </c>
      <c r="AC507">
        <v>26.221674919128418</v>
      </c>
      <c r="AD507" s="2">
        <f t="shared" si="31"/>
        <v>4.2000000000000003E-2</v>
      </c>
      <c r="AE507">
        <v>4.2000000000000003E-2</v>
      </c>
      <c r="AG507">
        <v>12.789729003906251</v>
      </c>
      <c r="AM507" s="2" t="str">
        <f t="shared" si="28"/>
        <v/>
      </c>
      <c r="AN507" s="2" t="str">
        <f>IF(ISNUMBER(AM507),SUMIFS($AM$1:AM507,$A$1:A507,A507,$F$1:F507,F507,$D$1:D507,D507),"")</f>
        <v/>
      </c>
      <c r="AO507">
        <f t="shared" si="29"/>
        <v>10</v>
      </c>
    </row>
    <row r="508" spans="1:41" x14ac:dyDescent="0.25">
      <c r="A508" s="4" t="s">
        <v>28</v>
      </c>
      <c r="B508" t="s">
        <v>44</v>
      </c>
      <c r="C508" s="3">
        <v>42683</v>
      </c>
      <c r="D508">
        <v>1</v>
      </c>
      <c r="E508">
        <v>100</v>
      </c>
      <c r="F508" s="2" t="s">
        <v>84</v>
      </c>
      <c r="G508" s="2" t="s">
        <v>43</v>
      </c>
      <c r="I508" s="2" t="s">
        <v>59</v>
      </c>
      <c r="J508" s="20">
        <f t="shared" si="30"/>
        <v>2309.5</v>
      </c>
      <c r="K508">
        <v>230.95</v>
      </c>
      <c r="N508" s="2" t="str">
        <f>IF(ISNUMBER(M508),SUMIFS(M$1:$M508,A$1:$A508,A508,F$1:$F508,F508,D$1:$D508,D508),"")</f>
        <v/>
      </c>
      <c r="X508">
        <v>18.680519104003906</v>
      </c>
      <c r="Y508">
        <v>19.995079040527344</v>
      </c>
      <c r="Z508">
        <v>21.551111221313477</v>
      </c>
      <c r="AA508">
        <v>90.631568908691406</v>
      </c>
      <c r="AB508">
        <v>81.399890899658203</v>
      </c>
      <c r="AC508">
        <v>26.137686729431152</v>
      </c>
      <c r="AD508" s="2">
        <f t="shared" si="31"/>
        <v>4.1799999999999997E-2</v>
      </c>
      <c r="AE508">
        <v>4.1799999999999997E-2</v>
      </c>
      <c r="AG508">
        <v>13.023982543945312</v>
      </c>
      <c r="AM508" s="2" t="str">
        <f t="shared" si="28"/>
        <v/>
      </c>
      <c r="AN508" s="2" t="str">
        <f>IF(ISNUMBER(AM508),SUMIFS($AM$1:AM508,$A$1:A508,A508,$F$1:F508,F508,$D$1:D508,D508),"")</f>
        <v/>
      </c>
      <c r="AO508">
        <f t="shared" si="29"/>
        <v>10</v>
      </c>
    </row>
    <row r="509" spans="1:41" x14ac:dyDescent="0.25">
      <c r="A509" s="4" t="s">
        <v>25</v>
      </c>
      <c r="B509" t="s">
        <v>44</v>
      </c>
      <c r="C509" s="3">
        <v>42683</v>
      </c>
      <c r="D509">
        <v>1</v>
      </c>
      <c r="E509">
        <v>200</v>
      </c>
      <c r="F509" s="2" t="s">
        <v>84</v>
      </c>
      <c r="G509" s="2" t="s">
        <v>43</v>
      </c>
      <c r="I509" s="2" t="s">
        <v>59</v>
      </c>
      <c r="J509" s="20">
        <f t="shared" si="30"/>
        <v>2567.5</v>
      </c>
      <c r="K509">
        <v>256.75</v>
      </c>
      <c r="N509" s="2" t="str">
        <f>IF(ISNUMBER(M509),SUMIFS(M$1:$M509,A$1:$A509,A509,F$1:$F509,F509,D$1:$D509,D509),"")</f>
        <v/>
      </c>
      <c r="X509">
        <v>18.359142303466797</v>
      </c>
      <c r="Y509">
        <v>17.095433235168457</v>
      </c>
      <c r="Z509">
        <v>21.968111038208008</v>
      </c>
      <c r="AA509">
        <v>89.904537200927734</v>
      </c>
      <c r="AB509">
        <v>80.687156677246094</v>
      </c>
      <c r="AC509">
        <v>27.547430038452148</v>
      </c>
      <c r="AD509" s="2">
        <f t="shared" si="31"/>
        <v>4.41E-2</v>
      </c>
      <c r="AE509">
        <v>4.41E-2</v>
      </c>
      <c r="AG509">
        <v>12.909945068359375</v>
      </c>
      <c r="AM509" s="2" t="str">
        <f t="shared" si="28"/>
        <v/>
      </c>
      <c r="AN509" s="2" t="str">
        <f>IF(ISNUMBER(AM509),SUMIFS($AM$1:AM509,$A$1:A509,A509,$F$1:F509,F509,$D$1:D509,D509),"")</f>
        <v/>
      </c>
      <c r="AO509">
        <f t="shared" si="29"/>
        <v>10</v>
      </c>
    </row>
    <row r="510" spans="1:41" x14ac:dyDescent="0.25">
      <c r="A510" s="4" t="s">
        <v>29</v>
      </c>
      <c r="B510" t="s">
        <v>44</v>
      </c>
      <c r="C510" s="3">
        <v>42683</v>
      </c>
      <c r="D510">
        <v>1</v>
      </c>
      <c r="E510">
        <v>350</v>
      </c>
      <c r="F510" s="2" t="s">
        <v>84</v>
      </c>
      <c r="G510" s="2" t="s">
        <v>43</v>
      </c>
      <c r="I510" s="2" t="s">
        <v>59</v>
      </c>
      <c r="J510" s="20">
        <f t="shared" si="30"/>
        <v>2315.5</v>
      </c>
      <c r="K510">
        <v>231.55</v>
      </c>
      <c r="N510" s="2" t="str">
        <f>IF(ISNUMBER(M510),SUMIFS(M$1:$M510,A$1:$A510,A510,F$1:$F510,F510,D$1:$D510,D510),"")</f>
        <v/>
      </c>
      <c r="X510">
        <v>17.980031967163086</v>
      </c>
      <c r="Y510">
        <v>15.064657688140869</v>
      </c>
      <c r="Z510">
        <v>21.114588737487793</v>
      </c>
      <c r="AA510">
        <v>89.428592681884766</v>
      </c>
      <c r="AB510">
        <v>80.678165435791016</v>
      </c>
      <c r="AC510">
        <v>28.775906562805176</v>
      </c>
      <c r="AD510" s="2">
        <f t="shared" si="31"/>
        <v>4.5999999999999999E-2</v>
      </c>
      <c r="AE510">
        <v>4.5999999999999999E-2</v>
      </c>
      <c r="AG510">
        <v>12.908506469726563</v>
      </c>
      <c r="AM510" s="2" t="str">
        <f t="shared" ref="AM510:AM571" si="32">IF(AND(ISNUMBER(AE510),ISNUMBER(M510)),ROUND(M510*AE510,3),"")</f>
        <v/>
      </c>
      <c r="AN510" s="2" t="str">
        <f>IF(ISNUMBER(AM510),SUMIFS($AM$1:AM510,$A$1:A510,A510,$F$1:F510,F510,$D$1:D510,D510),"")</f>
        <v/>
      </c>
      <c r="AO510">
        <f t="shared" si="29"/>
        <v>10</v>
      </c>
    </row>
    <row r="511" spans="1:41" x14ac:dyDescent="0.25">
      <c r="A511" s="4" t="s">
        <v>26</v>
      </c>
      <c r="B511" t="s">
        <v>44</v>
      </c>
      <c r="C511" s="3">
        <v>42683</v>
      </c>
      <c r="D511">
        <v>1</v>
      </c>
      <c r="E511">
        <v>500</v>
      </c>
      <c r="F511" s="2" t="s">
        <v>84</v>
      </c>
      <c r="G511" s="2" t="s">
        <v>43</v>
      </c>
      <c r="I511" s="2" t="s">
        <v>59</v>
      </c>
      <c r="J511" s="20">
        <f t="shared" si="30"/>
        <v>2301</v>
      </c>
      <c r="K511">
        <v>230.10000000000002</v>
      </c>
      <c r="N511" s="2" t="str">
        <f>IF(ISNUMBER(M511),SUMIFS(M$1:$M511,A$1:$A511,A511,F$1:$F511,F511,D$1:$D511,D511),"")</f>
        <v/>
      </c>
      <c r="X511">
        <v>17.702458381652832</v>
      </c>
      <c r="Y511">
        <v>18.897502899169922</v>
      </c>
      <c r="Z511">
        <v>21.152398109436035</v>
      </c>
      <c r="AA511">
        <v>89.549861907958984</v>
      </c>
      <c r="AB511">
        <v>80.056995391845703</v>
      </c>
      <c r="AC511">
        <v>26.405752182006836</v>
      </c>
      <c r="AD511" s="2">
        <f t="shared" si="31"/>
        <v>4.2200000000000001E-2</v>
      </c>
      <c r="AE511">
        <v>4.2200000000000001E-2</v>
      </c>
      <c r="AG511">
        <v>12.809119262695313</v>
      </c>
      <c r="AM511" s="2" t="str">
        <f t="shared" si="32"/>
        <v/>
      </c>
      <c r="AN511" s="2" t="str">
        <f>IF(ISNUMBER(AM511),SUMIFS($AM$1:AM511,$A$1:A511,A511,$F$1:F511,F511,$D$1:D511,D511),"")</f>
        <v/>
      </c>
      <c r="AO511">
        <f t="shared" si="29"/>
        <v>10</v>
      </c>
    </row>
    <row r="512" spans="1:41" x14ac:dyDescent="0.25">
      <c r="A512" s="4" t="s">
        <v>27</v>
      </c>
      <c r="B512" t="s">
        <v>44</v>
      </c>
      <c r="C512" s="3">
        <v>42683</v>
      </c>
      <c r="D512">
        <v>2</v>
      </c>
      <c r="E512">
        <v>0</v>
      </c>
      <c r="F512" s="2" t="s">
        <v>84</v>
      </c>
      <c r="G512" s="2" t="s">
        <v>43</v>
      </c>
      <c r="I512" s="2" t="s">
        <v>59</v>
      </c>
      <c r="J512" s="20">
        <f t="shared" si="30"/>
        <v>2453</v>
      </c>
      <c r="K512">
        <v>245.3</v>
      </c>
      <c r="N512" s="2" t="str">
        <f>IF(ISNUMBER(M512),SUMIFS(M$1:$M512,A$1:$A512,A512,F$1:$F512,F512,D$1:$D512,D512),"")</f>
        <v/>
      </c>
      <c r="X512">
        <v>18.161253929138184</v>
      </c>
      <c r="Y512">
        <v>18.882331848144531</v>
      </c>
      <c r="Z512">
        <v>20.314945220947266</v>
      </c>
      <c r="AA512">
        <v>90.756870269775391</v>
      </c>
      <c r="AB512">
        <v>80.735443115234375</v>
      </c>
      <c r="AC512">
        <v>27.892335891723633</v>
      </c>
      <c r="AD512" s="2">
        <f t="shared" si="31"/>
        <v>4.4600000000000001E-2</v>
      </c>
      <c r="AE512">
        <v>4.4600000000000001E-2</v>
      </c>
      <c r="AG512">
        <v>12.9176708984375</v>
      </c>
      <c r="AM512" s="2" t="str">
        <f t="shared" si="32"/>
        <v/>
      </c>
      <c r="AN512" s="2" t="str">
        <f>IF(ISNUMBER(AM512),SUMIFS($AM$1:AM512,$A$1:A512,A512,$F$1:F512,F512,$D$1:D512,D512),"")</f>
        <v/>
      </c>
      <c r="AO512">
        <f t="shared" si="29"/>
        <v>10</v>
      </c>
    </row>
    <row r="513" spans="1:41" x14ac:dyDescent="0.25">
      <c r="A513" s="4" t="s">
        <v>30</v>
      </c>
      <c r="B513" t="s">
        <v>44</v>
      </c>
      <c r="C513" s="3">
        <v>42683</v>
      </c>
      <c r="D513">
        <v>2</v>
      </c>
      <c r="E513">
        <v>50</v>
      </c>
      <c r="F513" s="2" t="s">
        <v>84</v>
      </c>
      <c r="G513" s="2" t="s">
        <v>43</v>
      </c>
      <c r="I513" s="2" t="s">
        <v>59</v>
      </c>
      <c r="J513" s="20">
        <f t="shared" si="30"/>
        <v>2507</v>
      </c>
      <c r="K513">
        <v>250.7</v>
      </c>
      <c r="N513" s="2" t="str">
        <f>IF(ISNUMBER(M513),SUMIFS(M$1:$M513,A$1:$A513,A513,F$1:$F513,F513,D$1:$D513,D513),"")</f>
        <v/>
      </c>
      <c r="X513">
        <v>18.727487564086914</v>
      </c>
      <c r="Y513">
        <v>20.986129760742187</v>
      </c>
      <c r="Z513">
        <v>22.206545829772949</v>
      </c>
      <c r="AA513">
        <v>90.661365509033203</v>
      </c>
      <c r="AB513">
        <v>80.731010437011719</v>
      </c>
      <c r="AC513">
        <v>26.289464950561523</v>
      </c>
      <c r="AD513" s="2">
        <f t="shared" si="31"/>
        <v>4.2099999999999999E-2</v>
      </c>
      <c r="AE513">
        <v>4.2099999999999999E-2</v>
      </c>
      <c r="AG513">
        <v>12.916961669921875</v>
      </c>
      <c r="AM513" s="2" t="str">
        <f t="shared" si="32"/>
        <v/>
      </c>
      <c r="AN513" s="2" t="str">
        <f>IF(ISNUMBER(AM513),SUMIFS($AM$1:AM513,$A$1:A513,A513,$F$1:F513,F513,$D$1:D513,D513),"")</f>
        <v/>
      </c>
      <c r="AO513">
        <f t="shared" si="29"/>
        <v>10</v>
      </c>
    </row>
    <row r="514" spans="1:41" x14ac:dyDescent="0.25">
      <c r="A514" s="4" t="s">
        <v>28</v>
      </c>
      <c r="B514" t="s">
        <v>44</v>
      </c>
      <c r="C514" s="3">
        <v>42683</v>
      </c>
      <c r="D514">
        <v>2</v>
      </c>
      <c r="E514">
        <v>100</v>
      </c>
      <c r="F514" s="2" t="s">
        <v>84</v>
      </c>
      <c r="G514" s="2" t="s">
        <v>43</v>
      </c>
      <c r="I514" s="2" t="s">
        <v>59</v>
      </c>
      <c r="J514" s="20">
        <f t="shared" si="30"/>
        <v>2548</v>
      </c>
      <c r="K514">
        <v>254.8</v>
      </c>
      <c r="N514" s="2" t="str">
        <f>IF(ISNUMBER(M514),SUMIFS(M$1:$M514,A$1:$A514,A514,F$1:$F514,F514,D$1:$D514,D514),"")</f>
        <v/>
      </c>
      <c r="X514">
        <v>19.436723709106445</v>
      </c>
      <c r="Y514">
        <v>18.204732894897461</v>
      </c>
      <c r="Z514">
        <v>22.123831748962402</v>
      </c>
      <c r="AA514">
        <v>90.156837463378906</v>
      </c>
      <c r="AB514">
        <v>79.450904846191406</v>
      </c>
      <c r="AC514">
        <v>26.414119720458984</v>
      </c>
      <c r="AD514" s="2">
        <f t="shared" si="31"/>
        <v>4.2299999999999997E-2</v>
      </c>
      <c r="AE514">
        <v>4.2299999999999997E-2</v>
      </c>
      <c r="AG514">
        <v>12.712144775390625</v>
      </c>
      <c r="AM514" s="2" t="str">
        <f t="shared" si="32"/>
        <v/>
      </c>
      <c r="AN514" s="2" t="str">
        <f>IF(ISNUMBER(AM514),SUMIFS($AM$1:AM514,$A$1:A514,A514,$F$1:F514,F514,$D$1:D514,D514),"")</f>
        <v/>
      </c>
      <c r="AO514">
        <f t="shared" ref="AO514:AO571" si="33">COUNT(K514:AN514)</f>
        <v>10</v>
      </c>
    </row>
    <row r="515" spans="1:41" x14ac:dyDescent="0.25">
      <c r="A515" s="4" t="s">
        <v>25</v>
      </c>
      <c r="B515" t="s">
        <v>44</v>
      </c>
      <c r="C515" s="3">
        <v>42683</v>
      </c>
      <c r="D515">
        <v>2</v>
      </c>
      <c r="E515">
        <v>200</v>
      </c>
      <c r="F515" s="2" t="s">
        <v>84</v>
      </c>
      <c r="G515" s="2" t="s">
        <v>43</v>
      </c>
      <c r="I515" s="2" t="s">
        <v>59</v>
      </c>
      <c r="J515" s="20">
        <f t="shared" si="30"/>
        <v>2402.4999999999995</v>
      </c>
      <c r="K515">
        <v>240.24999999999997</v>
      </c>
      <c r="N515" s="2" t="str">
        <f>IF(ISNUMBER(M515),SUMIFS(M$1:$M515,A$1:$A515,A515,F$1:$F515,F515,D$1:$D515,D515),"")</f>
        <v/>
      </c>
      <c r="X515">
        <v>18.036680221557617</v>
      </c>
      <c r="Y515">
        <v>20.378802299499512</v>
      </c>
      <c r="Z515">
        <v>20.680033683776855</v>
      </c>
      <c r="AA515">
        <v>90.595920562744141</v>
      </c>
      <c r="AB515">
        <v>81.660652160644531</v>
      </c>
      <c r="AC515">
        <v>26.575394630432129</v>
      </c>
      <c r="AD515" s="2">
        <f t="shared" si="31"/>
        <v>4.2500000000000003E-2</v>
      </c>
      <c r="AE515">
        <v>4.2500000000000003E-2</v>
      </c>
      <c r="AG515">
        <v>13.065704345703125</v>
      </c>
      <c r="AM515" s="2" t="str">
        <f t="shared" si="32"/>
        <v/>
      </c>
      <c r="AN515" s="2" t="str">
        <f>IF(ISNUMBER(AM515),SUMIFS($AM$1:AM515,$A$1:A515,A515,$F$1:F515,F515,$D$1:D515,D515),"")</f>
        <v/>
      </c>
      <c r="AO515">
        <f t="shared" si="33"/>
        <v>10</v>
      </c>
    </row>
    <row r="516" spans="1:41" x14ac:dyDescent="0.25">
      <c r="A516" s="4" t="s">
        <v>29</v>
      </c>
      <c r="B516" t="s">
        <v>44</v>
      </c>
      <c r="C516" s="3">
        <v>42683</v>
      </c>
      <c r="D516">
        <v>2</v>
      </c>
      <c r="E516">
        <v>350</v>
      </c>
      <c r="F516" s="2" t="s">
        <v>84</v>
      </c>
      <c r="G516" s="2" t="s">
        <v>43</v>
      </c>
      <c r="I516" s="2" t="s">
        <v>59</v>
      </c>
      <c r="J516" s="20">
        <f t="shared" si="30"/>
        <v>2777.5</v>
      </c>
      <c r="K516">
        <v>277.75</v>
      </c>
      <c r="N516" s="2" t="str">
        <f>IF(ISNUMBER(M516),SUMIFS(M$1:$M516,A$1:$A516,A516,F$1:$F516,F516,D$1:$D516,D516),"")</f>
        <v/>
      </c>
      <c r="X516">
        <v>18.906403541564941</v>
      </c>
      <c r="Y516">
        <v>22.39600658416748</v>
      </c>
      <c r="Z516">
        <v>22.154544830322266</v>
      </c>
      <c r="AA516">
        <v>91.239364624023437</v>
      </c>
      <c r="AB516">
        <v>81.394229888916016</v>
      </c>
      <c r="AC516">
        <v>25.889695167541504</v>
      </c>
      <c r="AD516" s="2">
        <f t="shared" si="31"/>
        <v>4.1399999999999999E-2</v>
      </c>
      <c r="AE516">
        <v>4.1399999999999999E-2</v>
      </c>
      <c r="AG516">
        <v>13.023076782226562</v>
      </c>
      <c r="AM516" s="2" t="str">
        <f t="shared" si="32"/>
        <v/>
      </c>
      <c r="AN516" s="2" t="str">
        <f>IF(ISNUMBER(AM516),SUMIFS($AM$1:AM516,$A$1:A516,A516,$F$1:F516,F516,$D$1:D516,D516),"")</f>
        <v/>
      </c>
      <c r="AO516">
        <f t="shared" si="33"/>
        <v>10</v>
      </c>
    </row>
    <row r="517" spans="1:41" x14ac:dyDescent="0.25">
      <c r="A517" s="4" t="s">
        <v>26</v>
      </c>
      <c r="B517" t="s">
        <v>44</v>
      </c>
      <c r="C517" s="3">
        <v>42683</v>
      </c>
      <c r="D517">
        <v>2</v>
      </c>
      <c r="E517">
        <v>500</v>
      </c>
      <c r="F517" s="2" t="s">
        <v>84</v>
      </c>
      <c r="G517" s="2" t="s">
        <v>43</v>
      </c>
      <c r="I517" s="2" t="s">
        <v>59</v>
      </c>
      <c r="J517" s="20">
        <f t="shared" si="30"/>
        <v>2939</v>
      </c>
      <c r="K517">
        <v>293.89999999999998</v>
      </c>
      <c r="N517" s="2" t="str">
        <f>IF(ISNUMBER(M517),SUMIFS(M$1:$M517,A$1:$A517,A517,F$1:$F517,F517,D$1:$D517,D517),"")</f>
        <v/>
      </c>
      <c r="X517">
        <v>18.15484619140625</v>
      </c>
      <c r="Y517">
        <v>20.094425201416016</v>
      </c>
      <c r="Z517">
        <v>21.212717056274414</v>
      </c>
      <c r="AA517">
        <v>90.867450714111328</v>
      </c>
      <c r="AB517">
        <v>81.091876983642578</v>
      </c>
      <c r="AC517">
        <v>27.499210357666016</v>
      </c>
      <c r="AD517" s="2">
        <f t="shared" si="31"/>
        <v>4.3999999999999997E-2</v>
      </c>
      <c r="AE517">
        <v>4.3999999999999997E-2</v>
      </c>
      <c r="AG517">
        <v>12.974700317382812</v>
      </c>
      <c r="AM517" s="2" t="str">
        <f t="shared" si="32"/>
        <v/>
      </c>
      <c r="AN517" s="2" t="str">
        <f>IF(ISNUMBER(AM517),SUMIFS($AM$1:AM517,$A$1:A517,A517,$F$1:F517,F517,$D$1:D517,D517),"")</f>
        <v/>
      </c>
      <c r="AO517">
        <f t="shared" si="33"/>
        <v>10</v>
      </c>
    </row>
    <row r="518" spans="1:41" x14ac:dyDescent="0.25">
      <c r="A518" s="4" t="s">
        <v>27</v>
      </c>
      <c r="B518" t="s">
        <v>44</v>
      </c>
      <c r="C518" s="3">
        <v>42683</v>
      </c>
      <c r="D518">
        <v>3</v>
      </c>
      <c r="E518">
        <v>0</v>
      </c>
      <c r="F518" s="2" t="s">
        <v>84</v>
      </c>
      <c r="G518" s="2" t="s">
        <v>43</v>
      </c>
      <c r="I518" s="2" t="s">
        <v>59</v>
      </c>
      <c r="J518" s="20">
        <f t="shared" si="30"/>
        <v>2135.5</v>
      </c>
      <c r="K518">
        <v>213.55</v>
      </c>
      <c r="N518" s="2" t="str">
        <f>IF(ISNUMBER(M518),SUMIFS(M$1:$M518,A$1:$A518,A518,F$1:$F518,F518,D$1:$D518,D518),"")</f>
        <v/>
      </c>
      <c r="X518">
        <v>17.586277008056641</v>
      </c>
      <c r="Y518">
        <v>18.57717227935791</v>
      </c>
      <c r="Z518">
        <v>19.673776626586914</v>
      </c>
      <c r="AA518">
        <v>90.186515808105469</v>
      </c>
      <c r="AB518">
        <v>81.566825866699219</v>
      </c>
      <c r="AC518">
        <v>27.520194053649902</v>
      </c>
      <c r="AD518" s="2">
        <f t="shared" si="31"/>
        <v>4.3999999999999997E-2</v>
      </c>
      <c r="AE518">
        <v>4.3999999999999997E-2</v>
      </c>
      <c r="AG518">
        <v>13.050692138671875</v>
      </c>
      <c r="AM518" s="2" t="str">
        <f t="shared" si="32"/>
        <v/>
      </c>
      <c r="AN518" s="2" t="str">
        <f>IF(ISNUMBER(AM518),SUMIFS($AM$1:AM518,$A$1:A518,A518,$F$1:F518,F518,$D$1:D518,D518),"")</f>
        <v/>
      </c>
      <c r="AO518">
        <f t="shared" si="33"/>
        <v>10</v>
      </c>
    </row>
    <row r="519" spans="1:41" x14ac:dyDescent="0.25">
      <c r="A519" s="4" t="s">
        <v>30</v>
      </c>
      <c r="B519" t="s">
        <v>44</v>
      </c>
      <c r="C519" s="3">
        <v>42683</v>
      </c>
      <c r="D519">
        <v>3</v>
      </c>
      <c r="E519">
        <v>50</v>
      </c>
      <c r="F519" s="2" t="s">
        <v>84</v>
      </c>
      <c r="G519" s="2" t="s">
        <v>43</v>
      </c>
      <c r="I519" s="2" t="s">
        <v>59</v>
      </c>
      <c r="J519" s="20">
        <f t="shared" si="30"/>
        <v>2224</v>
      </c>
      <c r="K519">
        <v>222.39999999999998</v>
      </c>
      <c r="N519" s="2" t="str">
        <f>IF(ISNUMBER(M519),SUMIFS(M$1:$M519,A$1:$A519,A519,F$1:$F519,F519,D$1:$D519,D519),"")</f>
        <v/>
      </c>
      <c r="X519">
        <v>19.532130241394043</v>
      </c>
      <c r="Y519">
        <v>18.109103202819824</v>
      </c>
      <c r="Z519">
        <v>22.088136672973633</v>
      </c>
      <c r="AA519">
        <v>90.732738494873047</v>
      </c>
      <c r="AB519">
        <v>79.758304595947266</v>
      </c>
      <c r="AC519">
        <v>25.43333911895752</v>
      </c>
      <c r="AD519" s="2">
        <f t="shared" si="31"/>
        <v>4.07E-2</v>
      </c>
      <c r="AE519">
        <v>4.07E-2</v>
      </c>
      <c r="AG519">
        <v>12.761328735351563</v>
      </c>
      <c r="AM519" s="2" t="str">
        <f t="shared" si="32"/>
        <v/>
      </c>
      <c r="AN519" s="2" t="str">
        <f>IF(ISNUMBER(AM519),SUMIFS($AM$1:AM519,$A$1:A519,A519,$F$1:F519,F519,$D$1:D519,D519),"")</f>
        <v/>
      </c>
      <c r="AO519">
        <f t="shared" si="33"/>
        <v>10</v>
      </c>
    </row>
    <row r="520" spans="1:41" x14ac:dyDescent="0.25">
      <c r="A520" s="4" t="s">
        <v>28</v>
      </c>
      <c r="B520" t="s">
        <v>44</v>
      </c>
      <c r="C520" s="3">
        <v>42683</v>
      </c>
      <c r="D520">
        <v>3</v>
      </c>
      <c r="E520">
        <v>100</v>
      </c>
      <c r="F520" s="2" t="s">
        <v>84</v>
      </c>
      <c r="G520" s="2" t="s">
        <v>43</v>
      </c>
      <c r="I520" s="2" t="s">
        <v>59</v>
      </c>
      <c r="J520" s="20">
        <f t="shared" si="30"/>
        <v>1547</v>
      </c>
      <c r="K520">
        <v>154.69999999999999</v>
      </c>
      <c r="N520" s="2" t="str">
        <f>IF(ISNUMBER(M520),SUMIFS(M$1:$M520,A$1:$A520,A520,F$1:$F520,F520,D$1:$D520,D520),"")</f>
        <v/>
      </c>
      <c r="X520">
        <v>16.878056526184082</v>
      </c>
      <c r="Y520">
        <v>20.288935661315918</v>
      </c>
      <c r="Z520">
        <v>18.748446464538574</v>
      </c>
      <c r="AA520">
        <v>90.223834991455078</v>
      </c>
      <c r="AB520">
        <v>82.829109191894531</v>
      </c>
      <c r="AC520">
        <v>27.54053783416748</v>
      </c>
      <c r="AD520" s="2">
        <f t="shared" si="31"/>
        <v>4.41E-2</v>
      </c>
      <c r="AE520">
        <v>4.41E-2</v>
      </c>
      <c r="AG520">
        <v>13.252657470703125</v>
      </c>
      <c r="AM520" s="2" t="str">
        <f t="shared" si="32"/>
        <v/>
      </c>
      <c r="AN520" s="2" t="str">
        <f>IF(ISNUMBER(AM520),SUMIFS($AM$1:AM520,$A$1:A520,A520,$F$1:F520,F520,$D$1:D520,D520),"")</f>
        <v/>
      </c>
      <c r="AO520">
        <f t="shared" si="33"/>
        <v>10</v>
      </c>
    </row>
    <row r="521" spans="1:41" x14ac:dyDescent="0.25">
      <c r="A521" s="4" t="s">
        <v>25</v>
      </c>
      <c r="B521" t="s">
        <v>44</v>
      </c>
      <c r="C521" s="3">
        <v>42683</v>
      </c>
      <c r="D521">
        <v>3</v>
      </c>
      <c r="E521">
        <v>200</v>
      </c>
      <c r="F521" s="2" t="s">
        <v>84</v>
      </c>
      <c r="G521" s="2" t="s">
        <v>43</v>
      </c>
      <c r="I521" s="2" t="s">
        <v>59</v>
      </c>
      <c r="J521" s="20">
        <f t="shared" si="30"/>
        <v>2192.5</v>
      </c>
      <c r="K521">
        <v>219.25</v>
      </c>
      <c r="N521" s="2" t="str">
        <f>IF(ISNUMBER(M521),SUMIFS(M$1:$M521,A$1:$A521,A521,F$1:$F521,F521,D$1:$D521,D521),"")</f>
        <v/>
      </c>
      <c r="X521">
        <v>18.176517486572266</v>
      </c>
      <c r="Y521">
        <v>19.69047737121582</v>
      </c>
      <c r="Z521">
        <v>20.449620246887207</v>
      </c>
      <c r="AA521">
        <v>90.336891174316406</v>
      </c>
      <c r="AB521">
        <v>80.841411590576172</v>
      </c>
      <c r="AC521">
        <v>26.284906387329102</v>
      </c>
      <c r="AD521" s="2">
        <f t="shared" si="31"/>
        <v>4.2099999999999999E-2</v>
      </c>
      <c r="AE521">
        <v>4.2099999999999999E-2</v>
      </c>
      <c r="AG521">
        <v>12.934625854492188</v>
      </c>
      <c r="AM521" s="2" t="str">
        <f t="shared" si="32"/>
        <v/>
      </c>
      <c r="AN521" s="2" t="str">
        <f>IF(ISNUMBER(AM521),SUMIFS($AM$1:AM521,$A$1:A521,A521,$F$1:F521,F521,$D$1:D521,D521),"")</f>
        <v/>
      </c>
      <c r="AO521">
        <f t="shared" si="33"/>
        <v>10</v>
      </c>
    </row>
    <row r="522" spans="1:41" x14ac:dyDescent="0.25">
      <c r="A522" s="4" t="s">
        <v>29</v>
      </c>
      <c r="B522" t="s">
        <v>44</v>
      </c>
      <c r="C522" s="3">
        <v>42683</v>
      </c>
      <c r="D522">
        <v>3</v>
      </c>
      <c r="E522">
        <v>350</v>
      </c>
      <c r="F522" s="2" t="s">
        <v>84</v>
      </c>
      <c r="G522" s="2" t="s">
        <v>43</v>
      </c>
      <c r="I522" s="2" t="s">
        <v>59</v>
      </c>
      <c r="J522" s="20">
        <f t="shared" si="30"/>
        <v>1889</v>
      </c>
      <c r="K522">
        <v>188.9</v>
      </c>
      <c r="N522" s="2" t="str">
        <f>IF(ISNUMBER(M522),SUMIFS(M$1:$M522,A$1:$A522,A522,F$1:$F522,F522,D$1:$D522,D522),"")</f>
        <v/>
      </c>
      <c r="X522">
        <v>17.957976341247559</v>
      </c>
      <c r="Y522">
        <v>21.536596298217773</v>
      </c>
      <c r="Z522">
        <v>21.764804840087891</v>
      </c>
      <c r="AA522">
        <v>90.340419769287109</v>
      </c>
      <c r="AB522">
        <v>80.762001037597656</v>
      </c>
      <c r="AC522">
        <v>25.974958419799805</v>
      </c>
      <c r="AD522" s="2">
        <f t="shared" si="31"/>
        <v>4.1599999999999998E-2</v>
      </c>
      <c r="AE522">
        <v>4.1599999999999998E-2</v>
      </c>
      <c r="AG522">
        <v>12.921920166015624</v>
      </c>
      <c r="AM522" s="2" t="str">
        <f t="shared" si="32"/>
        <v/>
      </c>
      <c r="AN522" s="2" t="str">
        <f>IF(ISNUMBER(AM522),SUMIFS($AM$1:AM522,$A$1:A522,A522,$F$1:F522,F522,$D$1:D522,D522),"")</f>
        <v/>
      </c>
      <c r="AO522">
        <f t="shared" si="33"/>
        <v>10</v>
      </c>
    </row>
    <row r="523" spans="1:41" x14ac:dyDescent="0.25">
      <c r="A523" s="4" t="s">
        <v>26</v>
      </c>
      <c r="B523" t="s">
        <v>44</v>
      </c>
      <c r="C523" s="3">
        <v>42683</v>
      </c>
      <c r="D523">
        <v>3</v>
      </c>
      <c r="E523">
        <v>500</v>
      </c>
      <c r="F523" s="2" t="s">
        <v>84</v>
      </c>
      <c r="G523" s="2" t="s">
        <v>43</v>
      </c>
      <c r="I523" s="2" t="s">
        <v>59</v>
      </c>
      <c r="J523" s="20">
        <f t="shared" si="30"/>
        <v>2025</v>
      </c>
      <c r="K523">
        <v>202.5</v>
      </c>
      <c r="N523" s="2" t="str">
        <f>IF(ISNUMBER(M523),SUMIFS(M$1:$M523,A$1:$A523,A523,F$1:$F523,F523,D$1:$D523,D523),"")</f>
        <v/>
      </c>
      <c r="X523">
        <v>18.23842716217041</v>
      </c>
      <c r="Y523">
        <v>18.671820640563965</v>
      </c>
      <c r="Z523">
        <v>20.559654235839844</v>
      </c>
      <c r="AA523">
        <v>90.238231658935547</v>
      </c>
      <c r="AB523">
        <v>79.752674102783203</v>
      </c>
      <c r="AC523">
        <v>26.602077484130859</v>
      </c>
      <c r="AD523" s="2">
        <f t="shared" si="31"/>
        <v>4.2599999999999999E-2</v>
      </c>
      <c r="AE523">
        <v>4.2599999999999999E-2</v>
      </c>
      <c r="AG523">
        <v>12.760427856445313</v>
      </c>
      <c r="AM523" s="2" t="str">
        <f t="shared" si="32"/>
        <v/>
      </c>
      <c r="AN523" s="2" t="str">
        <f>IF(ISNUMBER(AM523),SUMIFS($AM$1:AM523,$A$1:A523,A523,$F$1:F523,F523,$D$1:D523,D523),"")</f>
        <v/>
      </c>
      <c r="AO523">
        <f t="shared" si="33"/>
        <v>10</v>
      </c>
    </row>
    <row r="524" spans="1:41" x14ac:dyDescent="0.25">
      <c r="A524" s="4" t="s">
        <v>27</v>
      </c>
      <c r="B524" t="s">
        <v>44</v>
      </c>
      <c r="C524" s="3">
        <v>42684</v>
      </c>
      <c r="D524">
        <v>1</v>
      </c>
      <c r="E524">
        <v>0</v>
      </c>
      <c r="F524" s="2" t="s">
        <v>84</v>
      </c>
      <c r="G524" s="2" t="s">
        <v>43</v>
      </c>
      <c r="H524">
        <v>3.2</v>
      </c>
      <c r="I524" s="2" t="s">
        <v>22</v>
      </c>
      <c r="J524" s="20" t="str">
        <f t="shared" si="30"/>
        <v/>
      </c>
      <c r="L524">
        <v>169.2</v>
      </c>
      <c r="M524">
        <v>169.2</v>
      </c>
      <c r="N524" s="2">
        <f>IF(ISNUMBER(M524),SUMIFS(M$1:$M524,A$1:$A524,A524,F$1:$F524,F524,D$1:$D524,D524),"")</f>
        <v>254.19</v>
      </c>
      <c r="X524">
        <v>19.191096305847168</v>
      </c>
      <c r="Y524">
        <v>14.35888147354126</v>
      </c>
      <c r="Z524">
        <v>23.726841926574707</v>
      </c>
      <c r="AA524">
        <v>89.680835723876953</v>
      </c>
      <c r="AB524">
        <v>78.239734649658203</v>
      </c>
      <c r="AC524">
        <v>25.396745681762695</v>
      </c>
      <c r="AD524" s="2">
        <f t="shared" si="31"/>
        <v>4.0599999999999997E-2</v>
      </c>
      <c r="AE524">
        <v>4.0599999999999997E-2</v>
      </c>
      <c r="AG524">
        <v>12.518357543945314</v>
      </c>
      <c r="AM524" s="2">
        <f t="shared" si="32"/>
        <v>6.87</v>
      </c>
      <c r="AN524" s="2">
        <f>IF(ISNUMBER(AM524),SUMIFS($AM$1:AM524,$A$1:A524,A524,$F$1:F524,F524,$D$1:D524,D524),"")</f>
        <v>11.052</v>
      </c>
      <c r="AO524">
        <f t="shared" si="33"/>
        <v>14</v>
      </c>
    </row>
    <row r="525" spans="1:41" x14ac:dyDescent="0.25">
      <c r="A525" s="4" t="s">
        <v>30</v>
      </c>
      <c r="B525" t="s">
        <v>44</v>
      </c>
      <c r="C525" s="3">
        <v>42684</v>
      </c>
      <c r="D525">
        <v>1</v>
      </c>
      <c r="E525">
        <v>50</v>
      </c>
      <c r="F525" s="2" t="s">
        <v>84</v>
      </c>
      <c r="G525" s="2" t="s">
        <v>43</v>
      </c>
      <c r="H525">
        <v>3.2</v>
      </c>
      <c r="I525" s="2" t="s">
        <v>22</v>
      </c>
      <c r="J525" s="20" t="str">
        <f t="shared" si="30"/>
        <v/>
      </c>
      <c r="L525">
        <v>129.28</v>
      </c>
      <c r="M525">
        <v>129.28</v>
      </c>
      <c r="N525" s="2">
        <f>IF(ISNUMBER(M525),SUMIFS(M$1:$M525,A$1:$A525,A525,F$1:$F525,F525,D$1:$D525,D525),"")</f>
        <v>189.56</v>
      </c>
      <c r="X525">
        <v>17.987392425537109</v>
      </c>
      <c r="Y525">
        <v>16.112312793731689</v>
      </c>
      <c r="Z525">
        <v>21.614408493041992</v>
      </c>
      <c r="AA525">
        <v>90.543437957763672</v>
      </c>
      <c r="AB525">
        <v>78.799564361572266</v>
      </c>
      <c r="AC525">
        <v>25.024065971374512</v>
      </c>
      <c r="AD525" s="2">
        <f t="shared" si="31"/>
        <v>0.04</v>
      </c>
      <c r="AE525">
        <v>0.04</v>
      </c>
      <c r="AG525">
        <v>12.607930297851563</v>
      </c>
      <c r="AM525" s="2">
        <f t="shared" si="32"/>
        <v>5.1710000000000003</v>
      </c>
      <c r="AN525" s="2">
        <f>IF(ISNUMBER(AM525),SUMIFS($AM$1:AM525,$A$1:A525,A525,$F$1:F525,F525,$D$1:D525,D525),"")</f>
        <v>8.1850000000000005</v>
      </c>
      <c r="AO525">
        <f t="shared" si="33"/>
        <v>14</v>
      </c>
    </row>
    <row r="526" spans="1:41" x14ac:dyDescent="0.25">
      <c r="A526" s="4" t="s">
        <v>28</v>
      </c>
      <c r="B526" t="s">
        <v>44</v>
      </c>
      <c r="C526" s="3">
        <v>42684</v>
      </c>
      <c r="D526">
        <v>1</v>
      </c>
      <c r="E526">
        <v>100</v>
      </c>
      <c r="F526" s="2" t="s">
        <v>84</v>
      </c>
      <c r="G526" s="2" t="s">
        <v>43</v>
      </c>
      <c r="H526">
        <v>3.2</v>
      </c>
      <c r="I526" s="2" t="s">
        <v>22</v>
      </c>
      <c r="J526" s="20" t="str">
        <f t="shared" si="30"/>
        <v/>
      </c>
      <c r="L526">
        <v>157.87</v>
      </c>
      <c r="M526">
        <v>157.87</v>
      </c>
      <c r="N526" s="2">
        <f>IF(ISNUMBER(M526),SUMIFS(M$1:$M526,A$1:$A526,A526,F$1:$F526,F526,D$1:$D526,D526),"")</f>
        <v>195.22</v>
      </c>
      <c r="X526">
        <v>20.656197547912598</v>
      </c>
      <c r="Y526">
        <v>13.938958168029785</v>
      </c>
      <c r="Z526">
        <v>25.706478118896484</v>
      </c>
      <c r="AA526">
        <v>90.614799499511719</v>
      </c>
      <c r="AB526">
        <v>76.118606567382813</v>
      </c>
      <c r="AC526">
        <v>24.506740570068359</v>
      </c>
      <c r="AD526" s="2">
        <f t="shared" si="31"/>
        <v>3.9199999999999999E-2</v>
      </c>
      <c r="AE526">
        <v>3.9199999999999999E-2</v>
      </c>
      <c r="AG526">
        <v>12.178977050781251</v>
      </c>
      <c r="AM526" s="2">
        <f t="shared" si="32"/>
        <v>6.1890000000000001</v>
      </c>
      <c r="AN526" s="2">
        <f>IF(ISNUMBER(AM526),SUMIFS($AM$1:AM526,$A$1:A526,A526,$F$1:F526,F526,$D$1:D526,D526),"")</f>
        <v>7.915</v>
      </c>
      <c r="AO526">
        <f t="shared" si="33"/>
        <v>14</v>
      </c>
    </row>
    <row r="527" spans="1:41" x14ac:dyDescent="0.25">
      <c r="A527" s="4" t="s">
        <v>25</v>
      </c>
      <c r="B527" t="s">
        <v>44</v>
      </c>
      <c r="C527" s="3">
        <v>42684</v>
      </c>
      <c r="D527">
        <v>1</v>
      </c>
      <c r="E527">
        <v>200</v>
      </c>
      <c r="F527" s="2" t="s">
        <v>84</v>
      </c>
      <c r="G527" s="2" t="s">
        <v>43</v>
      </c>
      <c r="H527">
        <v>3.2</v>
      </c>
      <c r="I527" s="2" t="s">
        <v>22</v>
      </c>
      <c r="J527" s="20" t="str">
        <f t="shared" si="30"/>
        <v/>
      </c>
      <c r="L527">
        <v>141.51</v>
      </c>
      <c r="M527">
        <v>141.51</v>
      </c>
      <c r="N527" s="2">
        <f>IF(ISNUMBER(M527),SUMIFS(M$1:$M527,A$1:$A527,A527,F$1:$F527,F527,D$1:$D527,D527),"")</f>
        <v>179.98999999999998</v>
      </c>
      <c r="X527">
        <v>17.325984001159668</v>
      </c>
      <c r="Y527">
        <v>16.508018493652344</v>
      </c>
      <c r="Z527">
        <v>22.142553329467773</v>
      </c>
      <c r="AA527">
        <v>91.068172454833984</v>
      </c>
      <c r="AB527">
        <v>79.904808044433594</v>
      </c>
      <c r="AC527">
        <v>27.147451400756836</v>
      </c>
      <c r="AD527" s="2">
        <f t="shared" si="31"/>
        <v>4.3400000000000001E-2</v>
      </c>
      <c r="AE527">
        <v>4.3400000000000001E-2</v>
      </c>
      <c r="AG527">
        <v>12.784769287109375</v>
      </c>
      <c r="AM527" s="2">
        <f t="shared" si="32"/>
        <v>6.1420000000000003</v>
      </c>
      <c r="AN527" s="2">
        <f>IF(ISNUMBER(AM527),SUMIFS($AM$1:AM527,$A$1:A527,A527,$F$1:F527,F527,$D$1:D527,D527),"")</f>
        <v>8.1660000000000004</v>
      </c>
      <c r="AO527">
        <f t="shared" si="33"/>
        <v>14</v>
      </c>
    </row>
    <row r="528" spans="1:41" x14ac:dyDescent="0.25">
      <c r="A528" s="4" t="s">
        <v>29</v>
      </c>
      <c r="B528" t="s">
        <v>44</v>
      </c>
      <c r="C528" s="3">
        <v>42684</v>
      </c>
      <c r="D528">
        <v>1</v>
      </c>
      <c r="E528">
        <v>350</v>
      </c>
      <c r="F528" s="2" t="s">
        <v>84</v>
      </c>
      <c r="G528" s="2" t="s">
        <v>43</v>
      </c>
      <c r="H528">
        <v>3.2</v>
      </c>
      <c r="I528" s="2" t="s">
        <v>22</v>
      </c>
      <c r="J528" s="20" t="str">
        <f t="shared" si="30"/>
        <v/>
      </c>
      <c r="L528">
        <v>125.82</v>
      </c>
      <c r="M528">
        <v>125.82</v>
      </c>
      <c r="N528" s="2">
        <f>IF(ISNUMBER(M528),SUMIFS(M$1:$M528,A$1:$A528,A528,F$1:$F528,F528,D$1:$D528,D528),"")</f>
        <v>211.38</v>
      </c>
      <c r="X528">
        <v>18.013370513916016</v>
      </c>
      <c r="Y528">
        <v>16.713322639465332</v>
      </c>
      <c r="Z528">
        <v>22.254363059997559</v>
      </c>
      <c r="AA528">
        <v>90.546607971191406</v>
      </c>
      <c r="AB528">
        <v>78.937004089355469</v>
      </c>
      <c r="AC528">
        <v>25.402811050415039</v>
      </c>
      <c r="AD528" s="2">
        <f t="shared" si="31"/>
        <v>4.0599999999999997E-2</v>
      </c>
      <c r="AE528">
        <v>4.0599999999999997E-2</v>
      </c>
      <c r="AG528">
        <v>12.629920654296875</v>
      </c>
      <c r="AM528" s="2">
        <f t="shared" si="32"/>
        <v>5.1079999999999997</v>
      </c>
      <c r="AN528" s="2">
        <f>IF(ISNUMBER(AM528),SUMIFS($AM$1:AM528,$A$1:A528,A528,$F$1:F528,F528,$D$1:D528,D528),"")</f>
        <v>9.3260000000000005</v>
      </c>
      <c r="AO528">
        <f t="shared" si="33"/>
        <v>14</v>
      </c>
    </row>
    <row r="529" spans="1:41" x14ac:dyDescent="0.25">
      <c r="A529" s="4" t="s">
        <v>26</v>
      </c>
      <c r="B529" t="s">
        <v>44</v>
      </c>
      <c r="C529" s="3">
        <v>42684</v>
      </c>
      <c r="D529">
        <v>1</v>
      </c>
      <c r="E529">
        <v>500</v>
      </c>
      <c r="F529" s="2" t="s">
        <v>84</v>
      </c>
      <c r="G529" s="2" t="s">
        <v>43</v>
      </c>
      <c r="H529">
        <v>3.2</v>
      </c>
      <c r="I529" s="2" t="s">
        <v>22</v>
      </c>
      <c r="J529" s="20" t="str">
        <f t="shared" si="30"/>
        <v/>
      </c>
      <c r="L529">
        <v>152.66999999999999</v>
      </c>
      <c r="M529">
        <v>152.66999999999999</v>
      </c>
      <c r="N529" s="2">
        <f>IF(ISNUMBER(M529),SUMIFS(M$1:$M529,A$1:$A529,A529,F$1:$F529,F529,D$1:$D529,D529),"")</f>
        <v>253.71999999999997</v>
      </c>
      <c r="X529">
        <v>18.324966430664063</v>
      </c>
      <c r="Y529">
        <v>14.617266178131104</v>
      </c>
      <c r="Z529">
        <v>24.083662033081055</v>
      </c>
      <c r="AA529">
        <v>90.350440979003906</v>
      </c>
      <c r="AB529">
        <v>79.356277465820313</v>
      </c>
      <c r="AC529">
        <v>26.141433715820313</v>
      </c>
      <c r="AD529" s="2">
        <f t="shared" si="31"/>
        <v>4.1799999999999997E-2</v>
      </c>
      <c r="AE529">
        <v>4.1799999999999997E-2</v>
      </c>
      <c r="AG529">
        <v>12.69700439453125</v>
      </c>
      <c r="AM529" s="2">
        <f t="shared" si="32"/>
        <v>6.3819999999999997</v>
      </c>
      <c r="AN529" s="2">
        <f>IF(ISNUMBER(AM529),SUMIFS($AM$1:AM529,$A$1:A529,A529,$F$1:F529,F529,$D$1:D529,D529),"")</f>
        <v>10.989999999999998</v>
      </c>
      <c r="AO529">
        <f t="shared" si="33"/>
        <v>14</v>
      </c>
    </row>
    <row r="530" spans="1:41" x14ac:dyDescent="0.25">
      <c r="A530" s="4" t="s">
        <v>27</v>
      </c>
      <c r="B530" t="s">
        <v>44</v>
      </c>
      <c r="C530" s="3">
        <v>42684</v>
      </c>
      <c r="D530">
        <v>2</v>
      </c>
      <c r="E530">
        <v>0</v>
      </c>
      <c r="F530" s="2" t="s">
        <v>84</v>
      </c>
      <c r="G530" s="2" t="s">
        <v>43</v>
      </c>
      <c r="H530">
        <v>3.2</v>
      </c>
      <c r="I530" s="2" t="s">
        <v>22</v>
      </c>
      <c r="J530" s="20" t="str">
        <f t="shared" si="30"/>
        <v/>
      </c>
      <c r="L530">
        <v>120.99</v>
      </c>
      <c r="M530">
        <v>120.99</v>
      </c>
      <c r="N530" s="2">
        <f>IF(ISNUMBER(M530),SUMIFS(M$1:$M530,A$1:$A530,A530,F$1:$F530,F530,D$1:$D530,D530),"")</f>
        <v>181.72</v>
      </c>
      <c r="X530">
        <v>16.858861923217773</v>
      </c>
      <c r="Y530">
        <v>16.326659679412842</v>
      </c>
      <c r="Z530">
        <v>21.472318649291992</v>
      </c>
      <c r="AA530">
        <v>91.234325408935547</v>
      </c>
      <c r="AB530">
        <v>79.896621704101563</v>
      </c>
      <c r="AC530">
        <v>27.516018867492676</v>
      </c>
      <c r="AD530" s="2">
        <f t="shared" si="31"/>
        <v>4.3999999999999997E-2</v>
      </c>
      <c r="AE530">
        <v>4.3999999999999997E-2</v>
      </c>
      <c r="AG530">
        <v>12.783459472656251</v>
      </c>
      <c r="AM530" s="2">
        <f t="shared" si="32"/>
        <v>5.3239999999999998</v>
      </c>
      <c r="AN530" s="2">
        <f>IF(ISNUMBER(AM530),SUMIFS($AM$1:AM530,$A$1:A530,A530,$F$1:F530,F530,$D$1:D530,D530),"")</f>
        <v>8.4640000000000004</v>
      </c>
      <c r="AO530">
        <f t="shared" si="33"/>
        <v>14</v>
      </c>
    </row>
    <row r="531" spans="1:41" x14ac:dyDescent="0.25">
      <c r="A531" s="4" t="s">
        <v>30</v>
      </c>
      <c r="B531" t="s">
        <v>44</v>
      </c>
      <c r="C531" s="3">
        <v>42684</v>
      </c>
      <c r="D531">
        <v>2</v>
      </c>
      <c r="E531">
        <v>50</v>
      </c>
      <c r="F531" s="2" t="s">
        <v>84</v>
      </c>
      <c r="G531" s="2" t="s">
        <v>43</v>
      </c>
      <c r="H531">
        <v>3.2</v>
      </c>
      <c r="I531" s="2" t="s">
        <v>22</v>
      </c>
      <c r="J531" s="20" t="str">
        <f t="shared" si="30"/>
        <v/>
      </c>
      <c r="L531">
        <v>125.96</v>
      </c>
      <c r="M531">
        <v>125.96</v>
      </c>
      <c r="N531" s="2">
        <f>IF(ISNUMBER(M531),SUMIFS(M$1:$M531,A$1:$A531,A531,F$1:$F531,F531,D$1:$D531,D531),"")</f>
        <v>206.62</v>
      </c>
      <c r="X531">
        <v>18.806740760803223</v>
      </c>
      <c r="Y531">
        <v>15.965955257415771</v>
      </c>
      <c r="Z531">
        <v>24.429119110107422</v>
      </c>
      <c r="AA531">
        <v>90.678783416748047</v>
      </c>
      <c r="AB531">
        <v>78.814140319824219</v>
      </c>
      <c r="AC531">
        <v>25.196824073791504</v>
      </c>
      <c r="AD531" s="2">
        <f t="shared" si="31"/>
        <v>4.0300000000000002E-2</v>
      </c>
      <c r="AE531">
        <v>4.0300000000000002E-2</v>
      </c>
      <c r="AG531">
        <v>12.610262451171875</v>
      </c>
      <c r="AM531" s="2">
        <f t="shared" si="32"/>
        <v>5.0759999999999996</v>
      </c>
      <c r="AN531" s="2">
        <f>IF(ISNUMBER(AM531),SUMIFS($AM$1:AM531,$A$1:A531,A531,$F$1:F531,F531,$D$1:D531,D531),"")</f>
        <v>8.7459999999999987</v>
      </c>
      <c r="AO531">
        <f t="shared" si="33"/>
        <v>14</v>
      </c>
    </row>
    <row r="532" spans="1:41" x14ac:dyDescent="0.25">
      <c r="A532" s="4" t="s">
        <v>28</v>
      </c>
      <c r="B532" t="s">
        <v>44</v>
      </c>
      <c r="C532" s="3">
        <v>42684</v>
      </c>
      <c r="D532">
        <v>2</v>
      </c>
      <c r="E532">
        <v>100</v>
      </c>
      <c r="F532" s="2" t="s">
        <v>84</v>
      </c>
      <c r="G532" s="2" t="s">
        <v>43</v>
      </c>
      <c r="H532">
        <v>3.2</v>
      </c>
      <c r="I532" s="2" t="s">
        <v>22</v>
      </c>
      <c r="J532" s="20" t="str">
        <f t="shared" si="30"/>
        <v/>
      </c>
      <c r="L532">
        <v>175.95</v>
      </c>
      <c r="M532">
        <v>175.95</v>
      </c>
      <c r="N532" s="2">
        <f>IF(ISNUMBER(M532),SUMIFS(M$1:$M532,A$1:$A532,A532,F$1:$F532,F532,D$1:$D532,D532),"")</f>
        <v>311.89999999999998</v>
      </c>
      <c r="X532">
        <v>19.003679275512695</v>
      </c>
      <c r="Y532">
        <v>17.354559898376465</v>
      </c>
      <c r="Z532">
        <v>24.013813018798828</v>
      </c>
      <c r="AA532">
        <v>91.263931274414063</v>
      </c>
      <c r="AB532">
        <v>78.737007141113281</v>
      </c>
      <c r="AC532">
        <v>25.611701011657715</v>
      </c>
      <c r="AD532" s="2">
        <f t="shared" si="31"/>
        <v>4.1000000000000002E-2</v>
      </c>
      <c r="AE532">
        <v>4.1000000000000002E-2</v>
      </c>
      <c r="AG532">
        <v>12.597921142578125</v>
      </c>
      <c r="AM532" s="2">
        <f t="shared" si="32"/>
        <v>7.2140000000000004</v>
      </c>
      <c r="AN532" s="2">
        <f>IF(ISNUMBER(AM532),SUMIFS($AM$1:AM532,$A$1:A532,A532,$F$1:F532,F532,$D$1:D532,D532),"")</f>
        <v>13.957000000000001</v>
      </c>
      <c r="AO532">
        <f t="shared" si="33"/>
        <v>14</v>
      </c>
    </row>
    <row r="533" spans="1:41" x14ac:dyDescent="0.25">
      <c r="A533" s="4" t="s">
        <v>25</v>
      </c>
      <c r="B533" t="s">
        <v>44</v>
      </c>
      <c r="C533" s="3">
        <v>42684</v>
      </c>
      <c r="D533">
        <v>2</v>
      </c>
      <c r="E533">
        <v>200</v>
      </c>
      <c r="F533" s="2" t="s">
        <v>84</v>
      </c>
      <c r="G533" s="2" t="s">
        <v>43</v>
      </c>
      <c r="H533">
        <v>3.2</v>
      </c>
      <c r="I533" s="2" t="s">
        <v>22</v>
      </c>
      <c r="J533" s="20" t="str">
        <f t="shared" si="30"/>
        <v/>
      </c>
      <c r="L533">
        <v>146.08000000000001</v>
      </c>
      <c r="M533">
        <v>146.08000000000001</v>
      </c>
      <c r="N533" s="2">
        <f>IF(ISNUMBER(M533),SUMIFS(M$1:$M533,A$1:$A533,A533,F$1:$F533,F533,D$1:$D533,D533),"")</f>
        <v>193.46</v>
      </c>
      <c r="X533">
        <v>19.460978507995605</v>
      </c>
      <c r="Y533">
        <v>13.900857448577881</v>
      </c>
      <c r="Z533">
        <v>24.838605880737305</v>
      </c>
      <c r="AA533">
        <v>90.049545288085938</v>
      </c>
      <c r="AB533">
        <v>77.072986602783203</v>
      </c>
      <c r="AC533">
        <v>24.794300079345703</v>
      </c>
      <c r="AD533" s="2">
        <f t="shared" si="31"/>
        <v>3.9699999999999999E-2</v>
      </c>
      <c r="AE533">
        <v>3.9699999999999999E-2</v>
      </c>
      <c r="AG533">
        <v>12.331677856445312</v>
      </c>
      <c r="AM533" s="2">
        <f t="shared" si="32"/>
        <v>5.7990000000000004</v>
      </c>
      <c r="AN533" s="2">
        <f>IF(ISNUMBER(AM533),SUMIFS($AM$1:AM533,$A$1:A533,A533,$F$1:F533,F533,$D$1:D533,D533),"")</f>
        <v>8.0350000000000001</v>
      </c>
      <c r="AO533">
        <f t="shared" si="33"/>
        <v>14</v>
      </c>
    </row>
    <row r="534" spans="1:41" x14ac:dyDescent="0.25">
      <c r="A534" s="4" t="s">
        <v>29</v>
      </c>
      <c r="B534" t="s">
        <v>44</v>
      </c>
      <c r="C534" s="3">
        <v>42684</v>
      </c>
      <c r="D534">
        <v>2</v>
      </c>
      <c r="E534">
        <v>350</v>
      </c>
      <c r="F534" s="2" t="s">
        <v>84</v>
      </c>
      <c r="G534" s="2" t="s">
        <v>43</v>
      </c>
      <c r="H534">
        <v>3.2</v>
      </c>
      <c r="I534" s="2" t="s">
        <v>22</v>
      </c>
      <c r="J534" s="20" t="str">
        <f t="shared" si="30"/>
        <v/>
      </c>
      <c r="L534">
        <v>123.27</v>
      </c>
      <c r="M534">
        <v>123.27</v>
      </c>
      <c r="N534" s="2">
        <f>IF(ISNUMBER(M534),SUMIFS(M$1:$M534,A$1:$A534,A534,F$1:$F534,F534,D$1:$D534,D534),"")</f>
        <v>159.9</v>
      </c>
      <c r="X534">
        <v>17.2542724609375</v>
      </c>
      <c r="Y534">
        <v>16.314925193786621</v>
      </c>
      <c r="Z534">
        <v>22.222942352294922</v>
      </c>
      <c r="AA534">
        <v>90.366832733154297</v>
      </c>
      <c r="AB534">
        <v>79.192104339599609</v>
      </c>
      <c r="AC534">
        <v>26.932100296020508</v>
      </c>
      <c r="AD534" s="2">
        <f t="shared" si="31"/>
        <v>4.3099999999999999E-2</v>
      </c>
      <c r="AE534">
        <v>4.3099999999999999E-2</v>
      </c>
      <c r="AG534">
        <v>12.670736694335938</v>
      </c>
      <c r="AM534" s="2">
        <f t="shared" si="32"/>
        <v>5.3129999999999997</v>
      </c>
      <c r="AN534" s="2">
        <f>IF(ISNUMBER(AM534),SUMIFS($AM$1:AM534,$A$1:A534,A534,$F$1:F534,F534,$D$1:D534,D534),"")</f>
        <v>7.1369999999999996</v>
      </c>
      <c r="AO534">
        <f t="shared" si="33"/>
        <v>14</v>
      </c>
    </row>
    <row r="535" spans="1:41" x14ac:dyDescent="0.25">
      <c r="A535" s="4" t="s">
        <v>26</v>
      </c>
      <c r="B535" t="s">
        <v>44</v>
      </c>
      <c r="C535" s="3">
        <v>42684</v>
      </c>
      <c r="D535">
        <v>2</v>
      </c>
      <c r="E535">
        <v>500</v>
      </c>
      <c r="F535" s="2" t="s">
        <v>84</v>
      </c>
      <c r="G535" s="2" t="s">
        <v>43</v>
      </c>
      <c r="H535">
        <v>3.2</v>
      </c>
      <c r="I535" s="2" t="s">
        <v>22</v>
      </c>
      <c r="J535" s="20" t="str">
        <f t="shared" si="30"/>
        <v/>
      </c>
      <c r="L535">
        <v>115.5</v>
      </c>
      <c r="M535">
        <v>115.5</v>
      </c>
      <c r="N535" s="2">
        <f>IF(ISNUMBER(M535),SUMIFS(M$1:$M535,A$1:$A535,A535,F$1:$F535,F535,D$1:$D535,D535),"")</f>
        <v>189.36</v>
      </c>
      <c r="X535">
        <v>16.673981666564941</v>
      </c>
      <c r="Y535">
        <v>17.18353271484375</v>
      </c>
      <c r="Z535">
        <v>21.951359748840332</v>
      </c>
      <c r="AA535">
        <v>91.189693450927734</v>
      </c>
      <c r="AB535">
        <v>79.967433929443359</v>
      </c>
      <c r="AC535">
        <v>27.357512474060059</v>
      </c>
      <c r="AD535" s="2">
        <f t="shared" si="31"/>
        <v>4.3799999999999999E-2</v>
      </c>
      <c r="AE535">
        <v>4.3799999999999999E-2</v>
      </c>
      <c r="AG535">
        <v>12.794789428710938</v>
      </c>
      <c r="AM535" s="2">
        <f t="shared" si="32"/>
        <v>5.0590000000000002</v>
      </c>
      <c r="AN535" s="2">
        <f>IF(ISNUMBER(AM535),SUMIFS($AM$1:AM535,$A$1:A535,A535,$F$1:F535,F535,$D$1:D535,D535),"")</f>
        <v>8.7889999999999997</v>
      </c>
      <c r="AO535">
        <f t="shared" si="33"/>
        <v>14</v>
      </c>
    </row>
    <row r="536" spans="1:41" x14ac:dyDescent="0.25">
      <c r="A536" s="4" t="s">
        <v>27</v>
      </c>
      <c r="B536" t="s">
        <v>44</v>
      </c>
      <c r="C536" s="3">
        <v>42684</v>
      </c>
      <c r="D536">
        <v>3</v>
      </c>
      <c r="E536">
        <v>0</v>
      </c>
      <c r="F536" s="2" t="s">
        <v>84</v>
      </c>
      <c r="G536" s="2" t="s">
        <v>43</v>
      </c>
      <c r="H536">
        <v>3.2</v>
      </c>
      <c r="I536" s="2" t="s">
        <v>22</v>
      </c>
      <c r="J536" s="20" t="str">
        <f t="shared" si="30"/>
        <v/>
      </c>
      <c r="L536">
        <v>159.91999999999999</v>
      </c>
      <c r="M536">
        <v>159.91999999999999</v>
      </c>
      <c r="N536" s="2">
        <f>IF(ISNUMBER(M536),SUMIFS(M$1:$M536,A$1:$A536,A536,F$1:$F536,F536,D$1:$D536,D536),"")</f>
        <v>238.04</v>
      </c>
      <c r="X536">
        <v>18.445096015930176</v>
      </c>
      <c r="Y536">
        <v>16.69901180267334</v>
      </c>
      <c r="Z536">
        <v>23.419675827026367</v>
      </c>
      <c r="AA536">
        <v>90.512237548828125</v>
      </c>
      <c r="AB536">
        <v>79.037300109863281</v>
      </c>
      <c r="AC536">
        <v>25.196374893188477</v>
      </c>
      <c r="AD536" s="2">
        <f t="shared" si="31"/>
        <v>4.0300000000000002E-2</v>
      </c>
      <c r="AE536">
        <v>4.0300000000000002E-2</v>
      </c>
      <c r="AG536">
        <v>12.645968017578125</v>
      </c>
      <c r="AM536" s="2">
        <f t="shared" si="32"/>
        <v>6.4450000000000003</v>
      </c>
      <c r="AN536" s="2">
        <f>IF(ISNUMBER(AM536),SUMIFS($AM$1:AM536,$A$1:A536,A536,$F$1:F536,F536,$D$1:D536,D536),"")</f>
        <v>10.523</v>
      </c>
      <c r="AO536">
        <f t="shared" si="33"/>
        <v>14</v>
      </c>
    </row>
    <row r="537" spans="1:41" x14ac:dyDescent="0.25">
      <c r="A537" s="4" t="s">
        <v>30</v>
      </c>
      <c r="B537" t="s">
        <v>44</v>
      </c>
      <c r="C537" s="3">
        <v>42684</v>
      </c>
      <c r="D537">
        <v>3</v>
      </c>
      <c r="E537">
        <v>50</v>
      </c>
      <c r="F537" s="2" t="s">
        <v>84</v>
      </c>
      <c r="G537" s="2" t="s">
        <v>43</v>
      </c>
      <c r="H537">
        <v>3.2</v>
      </c>
      <c r="I537" s="2" t="s">
        <v>22</v>
      </c>
      <c r="J537" s="20" t="str">
        <f t="shared" si="30"/>
        <v/>
      </c>
      <c r="L537">
        <v>132.16</v>
      </c>
      <c r="M537">
        <v>132.16</v>
      </c>
      <c r="N537" s="2">
        <f>IF(ISNUMBER(M537),SUMIFS(M$1:$M537,A$1:$A537,A537,F$1:$F537,F537,D$1:$D537,D537),"")</f>
        <v>231.8</v>
      </c>
      <c r="X537">
        <v>17.90495491027832</v>
      </c>
      <c r="Y537">
        <v>15.778556346893311</v>
      </c>
      <c r="Z537">
        <v>21.973066329956055</v>
      </c>
      <c r="AA537">
        <v>90.339618682861328</v>
      </c>
      <c r="AB537">
        <v>79.425376892089844</v>
      </c>
      <c r="AC537">
        <v>24.967585563659668</v>
      </c>
      <c r="AD537" s="2">
        <f t="shared" si="31"/>
        <v>3.9899999999999998E-2</v>
      </c>
      <c r="AE537">
        <v>3.9899999999999998E-2</v>
      </c>
      <c r="AG537">
        <v>12.708060302734376</v>
      </c>
      <c r="AM537" s="2">
        <f t="shared" si="32"/>
        <v>5.2729999999999997</v>
      </c>
      <c r="AN537" s="2">
        <f>IF(ISNUMBER(AM537),SUMIFS($AM$1:AM537,$A$1:A537,A537,$F$1:F537,F537,$D$1:D537,D537),"")</f>
        <v>9.4779999999999998</v>
      </c>
      <c r="AO537">
        <f t="shared" si="33"/>
        <v>14</v>
      </c>
    </row>
    <row r="538" spans="1:41" x14ac:dyDescent="0.25">
      <c r="A538" s="4" t="s">
        <v>28</v>
      </c>
      <c r="B538" t="s">
        <v>44</v>
      </c>
      <c r="C538" s="3">
        <v>42684</v>
      </c>
      <c r="D538">
        <v>3</v>
      </c>
      <c r="E538">
        <v>100</v>
      </c>
      <c r="F538" s="2" t="s">
        <v>84</v>
      </c>
      <c r="G538" s="2" t="s">
        <v>43</v>
      </c>
      <c r="H538">
        <v>3.2</v>
      </c>
      <c r="I538" s="2" t="s">
        <v>22</v>
      </c>
      <c r="J538" s="20" t="str">
        <f t="shared" ref="J538:J571" si="34">IF(ISNUMBER(K538),K538*10,"")</f>
        <v/>
      </c>
      <c r="L538">
        <v>126.01</v>
      </c>
      <c r="M538">
        <v>126.01</v>
      </c>
      <c r="N538" s="2">
        <f>IF(ISNUMBER(M538),SUMIFS(M$1:$M538,A$1:$A538,A538,F$1:$F538,F538,D$1:$D538,D538),"")</f>
        <v>174.97</v>
      </c>
      <c r="X538">
        <v>18.039387702941895</v>
      </c>
      <c r="Y538">
        <v>15.852634906768799</v>
      </c>
      <c r="Z538">
        <v>22.600988388061523</v>
      </c>
      <c r="AA538">
        <v>90.473758697509766</v>
      </c>
      <c r="AB538">
        <v>79.425304412841797</v>
      </c>
      <c r="AC538">
        <v>25.691501617431641</v>
      </c>
      <c r="AD538" s="2">
        <f t="shared" si="31"/>
        <v>4.1099999999999998E-2</v>
      </c>
      <c r="AE538">
        <v>4.1099999999999998E-2</v>
      </c>
      <c r="AG538">
        <v>12.708048706054688</v>
      </c>
      <c r="AM538" s="2">
        <f t="shared" si="32"/>
        <v>5.1790000000000003</v>
      </c>
      <c r="AN538" s="2">
        <f>IF(ISNUMBER(AM538),SUMIFS($AM$1:AM538,$A$1:A538,A538,$F$1:F538,F538,$D$1:D538,D538),"")</f>
        <v>7.5190000000000001</v>
      </c>
      <c r="AO538">
        <f t="shared" si="33"/>
        <v>14</v>
      </c>
    </row>
    <row r="539" spans="1:41" x14ac:dyDescent="0.25">
      <c r="A539" s="4" t="s">
        <v>25</v>
      </c>
      <c r="B539" t="s">
        <v>44</v>
      </c>
      <c r="C539" s="3">
        <v>42684</v>
      </c>
      <c r="D539">
        <v>3</v>
      </c>
      <c r="E539">
        <v>200</v>
      </c>
      <c r="F539" s="2" t="s">
        <v>84</v>
      </c>
      <c r="G539" s="2" t="s">
        <v>43</v>
      </c>
      <c r="H539">
        <v>3.2</v>
      </c>
      <c r="I539" s="2" t="s">
        <v>22</v>
      </c>
      <c r="J539" s="20" t="str">
        <f t="shared" si="34"/>
        <v/>
      </c>
      <c r="L539">
        <v>168.48</v>
      </c>
      <c r="M539">
        <v>168.48</v>
      </c>
      <c r="N539" s="2">
        <f>IF(ISNUMBER(M539),SUMIFS(M$1:$M539,A$1:$A539,A539,F$1:$F539,F539,D$1:$D539,D539),"")</f>
        <v>254.21999999999997</v>
      </c>
      <c r="X539">
        <v>17.207706451416016</v>
      </c>
      <c r="Y539">
        <v>16.475345611572266</v>
      </c>
      <c r="Z539">
        <v>22.340524673461914</v>
      </c>
      <c r="AA539">
        <v>90.361248016357422</v>
      </c>
      <c r="AB539">
        <v>79.620090484619141</v>
      </c>
      <c r="AC539">
        <v>27.031776428222656</v>
      </c>
      <c r="AD539" s="2">
        <f t="shared" si="31"/>
        <v>4.3299999999999998E-2</v>
      </c>
      <c r="AE539">
        <v>4.3299999999999998E-2</v>
      </c>
      <c r="AG539">
        <v>12.739214477539063</v>
      </c>
      <c r="AM539" s="2">
        <f t="shared" si="32"/>
        <v>7.2949999999999999</v>
      </c>
      <c r="AN539" s="2">
        <f>IF(ISNUMBER(AM539),SUMIFS($AM$1:AM539,$A$1:A539,A539,$F$1:F539,F539,$D$1:D539,D539),"")</f>
        <v>11.711</v>
      </c>
      <c r="AO539">
        <f t="shared" si="33"/>
        <v>14</v>
      </c>
    </row>
    <row r="540" spans="1:41" x14ac:dyDescent="0.25">
      <c r="A540" s="4" t="s">
        <v>29</v>
      </c>
      <c r="B540" t="s">
        <v>44</v>
      </c>
      <c r="C540" s="3">
        <v>42684</v>
      </c>
      <c r="D540">
        <v>3</v>
      </c>
      <c r="E540">
        <v>350</v>
      </c>
      <c r="F540" s="2" t="s">
        <v>84</v>
      </c>
      <c r="G540" s="2" t="s">
        <v>43</v>
      </c>
      <c r="H540">
        <v>3.2</v>
      </c>
      <c r="I540" s="2" t="s">
        <v>22</v>
      </c>
      <c r="J540" s="20" t="str">
        <f t="shared" si="34"/>
        <v/>
      </c>
      <c r="L540">
        <v>143.08000000000001</v>
      </c>
      <c r="M540">
        <v>143.08000000000001</v>
      </c>
      <c r="N540" s="2">
        <f>IF(ISNUMBER(M540),SUMIFS(M$1:$M540,A$1:$A540,A540,F$1:$F540,F540,D$1:$D540,D540),"")</f>
        <v>183.84</v>
      </c>
      <c r="X540">
        <v>18.148964881896973</v>
      </c>
      <c r="Y540">
        <v>15.018013477325439</v>
      </c>
      <c r="Z540">
        <v>21.221721649169922</v>
      </c>
      <c r="AA540">
        <v>89.835357666015625</v>
      </c>
      <c r="AB540">
        <v>77.476692199707031</v>
      </c>
      <c r="AC540">
        <v>26.512205123901367</v>
      </c>
      <c r="AD540" s="2">
        <f t="shared" si="31"/>
        <v>4.24E-2</v>
      </c>
      <c r="AE540">
        <v>4.24E-2</v>
      </c>
      <c r="AG540">
        <v>12.396270751953125</v>
      </c>
      <c r="AM540" s="2">
        <f t="shared" si="32"/>
        <v>6.0670000000000002</v>
      </c>
      <c r="AN540" s="2">
        <f>IF(ISNUMBER(AM540),SUMIFS($AM$1:AM540,$A$1:A540,A540,$F$1:F540,F540,$D$1:D540,D540),"")</f>
        <v>8.125</v>
      </c>
      <c r="AO540">
        <f t="shared" si="33"/>
        <v>14</v>
      </c>
    </row>
    <row r="541" spans="1:41" x14ac:dyDescent="0.25">
      <c r="A541" s="4" t="s">
        <v>26</v>
      </c>
      <c r="B541" t="s">
        <v>44</v>
      </c>
      <c r="C541" s="3">
        <v>42684</v>
      </c>
      <c r="D541">
        <v>3</v>
      </c>
      <c r="E541">
        <v>500</v>
      </c>
      <c r="F541" s="2" t="s">
        <v>84</v>
      </c>
      <c r="G541" s="2" t="s">
        <v>43</v>
      </c>
      <c r="H541">
        <v>3.2</v>
      </c>
      <c r="I541" s="2" t="s">
        <v>22</v>
      </c>
      <c r="J541" s="20" t="str">
        <f t="shared" si="34"/>
        <v/>
      </c>
      <c r="L541">
        <v>128.21</v>
      </c>
      <c r="M541">
        <v>128.21</v>
      </c>
      <c r="N541" s="2">
        <f>IF(ISNUMBER(M541),SUMIFS(M$1:$M541,A$1:$A541,A541,F$1:$F541,F541,D$1:$D541,D541),"")</f>
        <v>184.25</v>
      </c>
      <c r="X541">
        <v>16.764265060424805</v>
      </c>
      <c r="Y541">
        <v>16.452646255493164</v>
      </c>
      <c r="Z541">
        <v>20.810520172119141</v>
      </c>
      <c r="AA541">
        <v>90.737167358398437</v>
      </c>
      <c r="AB541">
        <v>80.720676422119141</v>
      </c>
      <c r="AC541">
        <v>28.077243804931641</v>
      </c>
      <c r="AD541" s="2">
        <f t="shared" si="31"/>
        <v>4.4900000000000002E-2</v>
      </c>
      <c r="AE541">
        <v>4.4900000000000002E-2</v>
      </c>
      <c r="AG541">
        <v>12.915308227539063</v>
      </c>
      <c r="AM541" s="2">
        <f t="shared" si="32"/>
        <v>5.7569999999999997</v>
      </c>
      <c r="AN541" s="2">
        <f>IF(ISNUMBER(AM541),SUMIFS($AM$1:AM541,$A$1:A541,A541,$F$1:F541,F541,$D$1:D541,D541),"")</f>
        <v>8.7219999999999995</v>
      </c>
      <c r="AO541">
        <f t="shared" si="33"/>
        <v>14</v>
      </c>
    </row>
    <row r="542" spans="1:41" x14ac:dyDescent="0.25">
      <c r="A542" s="4" t="s">
        <v>27</v>
      </c>
      <c r="B542" t="s">
        <v>44</v>
      </c>
      <c r="C542" s="3">
        <v>42684</v>
      </c>
      <c r="D542">
        <v>4</v>
      </c>
      <c r="E542">
        <v>0</v>
      </c>
      <c r="F542" s="2" t="s">
        <v>84</v>
      </c>
      <c r="G542" s="2" t="s">
        <v>43</v>
      </c>
      <c r="H542">
        <v>3.2</v>
      </c>
      <c r="I542" s="2" t="s">
        <v>22</v>
      </c>
      <c r="J542" s="20" t="str">
        <f t="shared" si="34"/>
        <v/>
      </c>
      <c r="L542">
        <v>130.66999999999999</v>
      </c>
      <c r="M542">
        <v>130.66999999999999</v>
      </c>
      <c r="N542" s="2">
        <f>IF(ISNUMBER(M542),SUMIFS(M$1:$M542,A$1:$A542,A542,F$1:$F542,F542,D$1:$D542,D542),"")</f>
        <v>169.07</v>
      </c>
      <c r="X542">
        <v>18.364346504211426</v>
      </c>
      <c r="Y542">
        <v>16.111635208129883</v>
      </c>
      <c r="Z542">
        <v>23.182076454162598</v>
      </c>
      <c r="AA542">
        <v>90.589576721191406</v>
      </c>
      <c r="AB542">
        <v>78.570838928222656</v>
      </c>
      <c r="AC542">
        <v>25.675126075744629</v>
      </c>
      <c r="AD542" s="2">
        <f t="shared" si="31"/>
        <v>4.1099999999999998E-2</v>
      </c>
      <c r="AE542">
        <v>4.1099999999999998E-2</v>
      </c>
      <c r="AG542">
        <v>12.571334228515624</v>
      </c>
      <c r="AM542" s="2">
        <f t="shared" si="32"/>
        <v>5.3710000000000004</v>
      </c>
      <c r="AN542" s="2">
        <f>IF(ISNUMBER(AM542),SUMIFS($AM$1:AM542,$A$1:A542,A542,$F$1:F542,F542,$D$1:D542,D542),"")</f>
        <v>7.2910000000000004</v>
      </c>
      <c r="AO542">
        <f t="shared" si="33"/>
        <v>14</v>
      </c>
    </row>
    <row r="543" spans="1:41" x14ac:dyDescent="0.25">
      <c r="A543" s="4" t="s">
        <v>30</v>
      </c>
      <c r="B543" t="s">
        <v>44</v>
      </c>
      <c r="C543" s="3">
        <v>42684</v>
      </c>
      <c r="D543">
        <v>4</v>
      </c>
      <c r="E543">
        <v>50</v>
      </c>
      <c r="F543" s="2" t="s">
        <v>84</v>
      </c>
      <c r="G543" s="2" t="s">
        <v>43</v>
      </c>
      <c r="H543">
        <v>3.2</v>
      </c>
      <c r="I543" s="2" t="s">
        <v>22</v>
      </c>
      <c r="J543" s="20" t="str">
        <f t="shared" si="34"/>
        <v/>
      </c>
      <c r="L543">
        <v>155.38</v>
      </c>
      <c r="M543">
        <v>155.38</v>
      </c>
      <c r="N543" s="2">
        <f>IF(ISNUMBER(M543),SUMIFS(M$1:$M543,A$1:$A543,A543,F$1:$F543,F543,D$1:$D543,D543),"")</f>
        <v>237.24</v>
      </c>
      <c r="X543">
        <v>17.407458305358887</v>
      </c>
      <c r="Y543">
        <v>16.886678695678711</v>
      </c>
      <c r="Z543">
        <v>21.835231781005859</v>
      </c>
      <c r="AA543">
        <v>90.376979827880859</v>
      </c>
      <c r="AB543">
        <v>78.840717315673828</v>
      </c>
      <c r="AC543">
        <v>26.12640380859375</v>
      </c>
      <c r="AD543" s="2">
        <f t="shared" si="31"/>
        <v>4.1799999999999997E-2</v>
      </c>
      <c r="AE543">
        <v>4.1799999999999997E-2</v>
      </c>
      <c r="AG543">
        <v>12.614514770507812</v>
      </c>
      <c r="AM543" s="2">
        <f t="shared" si="32"/>
        <v>6.4950000000000001</v>
      </c>
      <c r="AN543" s="2">
        <f>IF(ISNUMBER(AM543),SUMIFS($AM$1:AM543,$A$1:A543,A543,$F$1:F543,F543,$D$1:D543,D543),"")</f>
        <v>10.719000000000001</v>
      </c>
      <c r="AO543">
        <f t="shared" si="33"/>
        <v>14</v>
      </c>
    </row>
    <row r="544" spans="1:41" x14ac:dyDescent="0.25">
      <c r="A544" s="4" t="s">
        <v>28</v>
      </c>
      <c r="B544" t="s">
        <v>44</v>
      </c>
      <c r="C544" s="3">
        <v>42684</v>
      </c>
      <c r="D544">
        <v>4</v>
      </c>
      <c r="E544">
        <v>100</v>
      </c>
      <c r="F544" s="2" t="s">
        <v>84</v>
      </c>
      <c r="G544" s="2" t="s">
        <v>43</v>
      </c>
      <c r="H544">
        <v>3.2</v>
      </c>
      <c r="I544" s="2" t="s">
        <v>22</v>
      </c>
      <c r="J544" s="20" t="str">
        <f t="shared" si="34"/>
        <v/>
      </c>
      <c r="L544">
        <v>153.85</v>
      </c>
      <c r="M544">
        <v>153.85</v>
      </c>
      <c r="N544" s="2">
        <f>IF(ISNUMBER(M544),SUMIFS(M$1:$M544,A$1:$A544,A544,F$1:$F544,F544,D$1:$D544,D544),"")</f>
        <v>260.58</v>
      </c>
      <c r="X544">
        <v>17.430032730102539</v>
      </c>
      <c r="Y544">
        <v>16.912347793579102</v>
      </c>
      <c r="Z544">
        <v>21.7000732421875</v>
      </c>
      <c r="AA544">
        <v>90.654510498046875</v>
      </c>
      <c r="AB544">
        <v>79.941982269287109</v>
      </c>
      <c r="AC544">
        <v>26.792537689208984</v>
      </c>
      <c r="AD544" s="2">
        <f t="shared" si="31"/>
        <v>4.2900000000000001E-2</v>
      </c>
      <c r="AE544">
        <v>4.2900000000000001E-2</v>
      </c>
      <c r="AG544">
        <v>12.790717163085938</v>
      </c>
      <c r="AM544" s="2">
        <f t="shared" si="32"/>
        <v>6.6</v>
      </c>
      <c r="AN544" s="2">
        <f>IF(ISNUMBER(AM544),SUMIFS($AM$1:AM544,$A$1:A544,A544,$F$1:F544,F544,$D$1:D544,D544),"")</f>
        <v>12.000999999999999</v>
      </c>
      <c r="AO544">
        <f t="shared" si="33"/>
        <v>14</v>
      </c>
    </row>
    <row r="545" spans="1:41" x14ac:dyDescent="0.25">
      <c r="A545" s="4" t="s">
        <v>25</v>
      </c>
      <c r="B545" t="s">
        <v>44</v>
      </c>
      <c r="C545" s="3">
        <v>42684</v>
      </c>
      <c r="D545">
        <v>4</v>
      </c>
      <c r="E545">
        <v>200</v>
      </c>
      <c r="F545" s="2" t="s">
        <v>84</v>
      </c>
      <c r="G545" s="2" t="s">
        <v>43</v>
      </c>
      <c r="H545">
        <v>3.2</v>
      </c>
      <c r="I545" s="2" t="s">
        <v>22</v>
      </c>
      <c r="J545" s="20" t="str">
        <f t="shared" si="34"/>
        <v/>
      </c>
      <c r="L545">
        <v>156.86000000000001</v>
      </c>
      <c r="M545">
        <v>156.86000000000001</v>
      </c>
      <c r="N545" s="2">
        <f>IF(ISNUMBER(M545),SUMIFS(M$1:$M545,A$1:$A545,A545,F$1:$F545,F545,D$1:$D545,D545),"")</f>
        <v>239.70000000000002</v>
      </c>
      <c r="X545">
        <v>17.537051200866699</v>
      </c>
      <c r="Y545">
        <v>15.807293891906738</v>
      </c>
      <c r="Z545">
        <v>22.151357650756836</v>
      </c>
      <c r="AA545">
        <v>89.915172576904297</v>
      </c>
      <c r="AB545">
        <v>79.517913818359375</v>
      </c>
      <c r="AC545">
        <v>27.22783374786377</v>
      </c>
      <c r="AD545" s="2">
        <f t="shared" si="31"/>
        <v>4.36E-2</v>
      </c>
      <c r="AE545">
        <v>4.36E-2</v>
      </c>
      <c r="AG545">
        <v>12.7228662109375</v>
      </c>
      <c r="AM545" s="2">
        <f t="shared" si="32"/>
        <v>6.8390000000000004</v>
      </c>
      <c r="AN545" s="2">
        <f>IF(ISNUMBER(AM545),SUMIFS($AM$1:AM545,$A$1:A545,A545,$F$1:F545,F545,$D$1:D545,D545),"")</f>
        <v>11.056000000000001</v>
      </c>
      <c r="AO545">
        <f t="shared" si="33"/>
        <v>14</v>
      </c>
    </row>
    <row r="546" spans="1:41" x14ac:dyDescent="0.25">
      <c r="A546" s="4" t="s">
        <v>29</v>
      </c>
      <c r="B546" t="s">
        <v>44</v>
      </c>
      <c r="C546" s="3">
        <v>42684</v>
      </c>
      <c r="D546">
        <v>4</v>
      </c>
      <c r="E546">
        <v>350</v>
      </c>
      <c r="F546" s="2" t="s">
        <v>84</v>
      </c>
      <c r="G546" s="2" t="s">
        <v>43</v>
      </c>
      <c r="H546">
        <v>3.2</v>
      </c>
      <c r="I546" s="2" t="s">
        <v>22</v>
      </c>
      <c r="J546" s="20" t="str">
        <f t="shared" si="34"/>
        <v/>
      </c>
      <c r="L546">
        <v>154.01</v>
      </c>
      <c r="M546">
        <v>154.01</v>
      </c>
      <c r="N546" s="2">
        <f>IF(ISNUMBER(M546),SUMIFS(M$1:$M546,A$1:$A546,A546,F$1:$F546,F546,D$1:$D546,D546),"")</f>
        <v>255.18</v>
      </c>
      <c r="X546">
        <v>17.480044364929199</v>
      </c>
      <c r="Y546">
        <v>15.882970333099365</v>
      </c>
      <c r="Z546">
        <v>22.205113410949707</v>
      </c>
      <c r="AA546">
        <v>90.174980163574219</v>
      </c>
      <c r="AB546">
        <v>79.518764495849609</v>
      </c>
      <c r="AC546">
        <v>27.281639099121094</v>
      </c>
      <c r="AD546" s="2">
        <f t="shared" si="31"/>
        <v>4.3700000000000003E-2</v>
      </c>
      <c r="AE546">
        <v>4.3700000000000003E-2</v>
      </c>
      <c r="AG546">
        <v>12.723002319335938</v>
      </c>
      <c r="AM546" s="2">
        <f t="shared" si="32"/>
        <v>6.73</v>
      </c>
      <c r="AN546" s="2">
        <f>IF(ISNUMBER(AM546),SUMIFS($AM$1:AM546,$A$1:A546,A546,$F$1:F546,F546,$D$1:D546,D546),"")</f>
        <v>11.869</v>
      </c>
      <c r="AO546">
        <f t="shared" si="33"/>
        <v>14</v>
      </c>
    </row>
    <row r="547" spans="1:41" x14ac:dyDescent="0.25">
      <c r="A547" s="4" t="s">
        <v>26</v>
      </c>
      <c r="B547" t="s">
        <v>44</v>
      </c>
      <c r="C547" s="3">
        <v>42684</v>
      </c>
      <c r="D547">
        <v>4</v>
      </c>
      <c r="E547">
        <v>500</v>
      </c>
      <c r="F547" s="2" t="s">
        <v>84</v>
      </c>
      <c r="G547" s="2" t="s">
        <v>43</v>
      </c>
      <c r="H547">
        <v>3.2</v>
      </c>
      <c r="I547" s="2" t="s">
        <v>22</v>
      </c>
      <c r="J547" s="20" t="str">
        <f t="shared" si="34"/>
        <v/>
      </c>
      <c r="L547">
        <v>170.45</v>
      </c>
      <c r="M547">
        <v>170.45</v>
      </c>
      <c r="N547" s="2">
        <f>IF(ISNUMBER(M547),SUMIFS(M$1:$M547,A$1:$A547,A547,F$1:$F547,F547,D$1:$D547,D547),"")</f>
        <v>295.27999999999997</v>
      </c>
      <c r="X547">
        <v>17.656842231750488</v>
      </c>
      <c r="Y547">
        <v>17.155368804931641</v>
      </c>
      <c r="Z547">
        <v>22.489175796508789</v>
      </c>
      <c r="AA547">
        <v>90.453907012939453</v>
      </c>
      <c r="AB547">
        <v>79.743541717529297</v>
      </c>
      <c r="AC547">
        <v>26.769451141357422</v>
      </c>
      <c r="AD547" s="2">
        <f t="shared" si="31"/>
        <v>4.2799999999999998E-2</v>
      </c>
      <c r="AE547">
        <v>4.2799999999999998E-2</v>
      </c>
      <c r="AG547">
        <v>12.758966674804688</v>
      </c>
      <c r="AM547" s="2">
        <f t="shared" si="32"/>
        <v>7.2949999999999999</v>
      </c>
      <c r="AN547" s="2">
        <f>IF(ISNUMBER(AM547),SUMIFS($AM$1:AM547,$A$1:A547,A547,$F$1:F547,F547,$D$1:D547,D547),"")</f>
        <v>13.474</v>
      </c>
      <c r="AO547">
        <f t="shared" si="33"/>
        <v>14</v>
      </c>
    </row>
    <row r="548" spans="1:41" x14ac:dyDescent="0.25">
      <c r="A548" s="4" t="s">
        <v>27</v>
      </c>
      <c r="B548" t="s">
        <v>44</v>
      </c>
      <c r="C548" s="3">
        <v>42720</v>
      </c>
      <c r="D548">
        <v>1</v>
      </c>
      <c r="E548">
        <v>0</v>
      </c>
      <c r="F548" s="2" t="s">
        <v>84</v>
      </c>
      <c r="G548" s="2" t="s">
        <v>23</v>
      </c>
      <c r="H548">
        <v>3.3</v>
      </c>
      <c r="I548" s="2" t="s">
        <v>22</v>
      </c>
      <c r="J548" s="20" t="str">
        <f t="shared" si="34"/>
        <v/>
      </c>
      <c r="L548">
        <v>178.57</v>
      </c>
      <c r="M548">
        <v>178.57</v>
      </c>
      <c r="N548" s="2">
        <f>IF(ISNUMBER(M548),SUMIFS(M$1:$M548,A$1:$A548,A548,F$1:$F548,F548,D$1:$D548,D548),"")</f>
        <v>432.76</v>
      </c>
      <c r="X548">
        <v>19.917922019958496</v>
      </c>
      <c r="Y548">
        <v>16.486021041870117</v>
      </c>
      <c r="Z548">
        <v>23.241275787353516</v>
      </c>
      <c r="AA548">
        <v>90.371780395507813</v>
      </c>
      <c r="AB548">
        <v>76.920955657958984</v>
      </c>
      <c r="AC548">
        <v>22.586946487426758</v>
      </c>
      <c r="AD548" s="2">
        <f t="shared" si="31"/>
        <v>3.61E-2</v>
      </c>
      <c r="AE548">
        <v>3.61E-2</v>
      </c>
      <c r="AG548">
        <v>12.307352905273438</v>
      </c>
      <c r="AM548" s="2">
        <f t="shared" si="32"/>
        <v>6.4459999999999997</v>
      </c>
      <c r="AN548" s="2">
        <f>IF(ISNUMBER(AM548),SUMIFS($AM$1:AM548,$A$1:A548,A548,$F$1:F548,F548,$D$1:D548,D548),"")</f>
        <v>17.497999999999998</v>
      </c>
      <c r="AO548">
        <f t="shared" si="33"/>
        <v>14</v>
      </c>
    </row>
    <row r="549" spans="1:41" x14ac:dyDescent="0.25">
      <c r="A549" s="4" t="s">
        <v>30</v>
      </c>
      <c r="B549" t="s">
        <v>44</v>
      </c>
      <c r="C549" s="3">
        <v>42720</v>
      </c>
      <c r="D549">
        <v>1</v>
      </c>
      <c r="E549">
        <v>50</v>
      </c>
      <c r="F549" s="2" t="s">
        <v>84</v>
      </c>
      <c r="G549" s="2" t="s">
        <v>23</v>
      </c>
      <c r="H549">
        <v>3.3</v>
      </c>
      <c r="I549" s="2" t="s">
        <v>22</v>
      </c>
      <c r="J549" s="20" t="str">
        <f t="shared" si="34"/>
        <v/>
      </c>
      <c r="L549">
        <v>139.78</v>
      </c>
      <c r="M549">
        <v>139.78</v>
      </c>
      <c r="N549" s="2">
        <f>IF(ISNUMBER(M549),SUMIFS(M$1:$M549,A$1:$A549,A549,F$1:$F549,F549,D$1:$D549,D549),"")</f>
        <v>329.34000000000003</v>
      </c>
      <c r="X549">
        <v>19.186633110046387</v>
      </c>
      <c r="Y549">
        <v>15.690042018890381</v>
      </c>
      <c r="Z549">
        <v>21.97816276550293</v>
      </c>
      <c r="AA549">
        <v>89.688236236572266</v>
      </c>
      <c r="AB549">
        <v>77.214885711669922</v>
      </c>
      <c r="AC549">
        <v>22.840920448303223</v>
      </c>
      <c r="AD549" s="2">
        <f t="shared" si="31"/>
        <v>3.6499999999999998E-2</v>
      </c>
      <c r="AE549">
        <v>3.6499999999999998E-2</v>
      </c>
      <c r="AG549">
        <v>12.354381713867188</v>
      </c>
      <c r="AM549" s="2">
        <f t="shared" si="32"/>
        <v>5.1020000000000003</v>
      </c>
      <c r="AN549" s="2">
        <f>IF(ISNUMBER(AM549),SUMIFS($AM$1:AM549,$A$1:A549,A549,$F$1:F549,F549,$D$1:D549,D549),"")</f>
        <v>13.287000000000001</v>
      </c>
      <c r="AO549">
        <f t="shared" si="33"/>
        <v>14</v>
      </c>
    </row>
    <row r="550" spans="1:41" x14ac:dyDescent="0.25">
      <c r="A550" s="4" t="s">
        <v>28</v>
      </c>
      <c r="B550" t="s">
        <v>44</v>
      </c>
      <c r="C550" s="3">
        <v>42720</v>
      </c>
      <c r="D550">
        <v>1</v>
      </c>
      <c r="E550">
        <v>100</v>
      </c>
      <c r="F550" s="2" t="s">
        <v>84</v>
      </c>
      <c r="G550" s="2" t="s">
        <v>23</v>
      </c>
      <c r="H550">
        <v>3.3</v>
      </c>
      <c r="I550" s="2" t="s">
        <v>22</v>
      </c>
      <c r="J550" s="20" t="str">
        <f t="shared" si="34"/>
        <v/>
      </c>
      <c r="L550">
        <v>170.51</v>
      </c>
      <c r="M550">
        <v>170.51</v>
      </c>
      <c r="N550" s="2">
        <f>IF(ISNUMBER(M550),SUMIFS(M$1:$M550,A$1:$A550,A550,F$1:$F550,F550,D$1:$D550,D550),"")</f>
        <v>365.73</v>
      </c>
      <c r="X550">
        <v>19.009855270385742</v>
      </c>
      <c r="Y550">
        <v>15.38754415512085</v>
      </c>
      <c r="Z550">
        <v>23.161388397216797</v>
      </c>
      <c r="AA550">
        <v>90.413639068603516</v>
      </c>
      <c r="AB550">
        <v>78.219402313232422</v>
      </c>
      <c r="AC550">
        <v>24.592207908630371</v>
      </c>
      <c r="AD550" s="2">
        <f t="shared" si="31"/>
        <v>3.9300000000000002E-2</v>
      </c>
      <c r="AE550">
        <v>3.9300000000000002E-2</v>
      </c>
      <c r="AG550">
        <v>12.515104370117188</v>
      </c>
      <c r="AM550" s="2">
        <f t="shared" si="32"/>
        <v>6.7009999999999996</v>
      </c>
      <c r="AN550" s="2">
        <f>IF(ISNUMBER(AM550),SUMIFS($AM$1:AM550,$A$1:A550,A550,$F$1:F550,F550,$D$1:D550,D550),"")</f>
        <v>14.616</v>
      </c>
      <c r="AO550">
        <f t="shared" si="33"/>
        <v>14</v>
      </c>
    </row>
    <row r="551" spans="1:41" x14ac:dyDescent="0.25">
      <c r="A551" s="4" t="s">
        <v>25</v>
      </c>
      <c r="B551" t="s">
        <v>44</v>
      </c>
      <c r="C551" s="3">
        <v>42720</v>
      </c>
      <c r="D551">
        <v>1</v>
      </c>
      <c r="E551">
        <v>200</v>
      </c>
      <c r="F551" s="2" t="s">
        <v>84</v>
      </c>
      <c r="G551" s="2" t="s">
        <v>23</v>
      </c>
      <c r="H551">
        <v>3.3</v>
      </c>
      <c r="I551" s="2" t="s">
        <v>22</v>
      </c>
      <c r="J551" s="20" t="str">
        <f t="shared" si="34"/>
        <v/>
      </c>
      <c r="L551">
        <v>146.24</v>
      </c>
      <c r="M551">
        <v>146.24</v>
      </c>
      <c r="N551" s="2">
        <f>IF(ISNUMBER(M551),SUMIFS(M$1:$M551,A$1:$A551,A551,F$1:$F551,F551,D$1:$D551,D551),"")</f>
        <v>326.23</v>
      </c>
      <c r="X551">
        <v>18.327672004699707</v>
      </c>
      <c r="Y551">
        <v>16.939584732055664</v>
      </c>
      <c r="Z551">
        <v>22.423094749450684</v>
      </c>
      <c r="AA551">
        <v>89.907390594482422</v>
      </c>
      <c r="AB551">
        <v>78.652427673339844</v>
      </c>
      <c r="AC551">
        <v>24.677123069763184</v>
      </c>
      <c r="AD551" s="2">
        <f t="shared" si="31"/>
        <v>3.95E-2</v>
      </c>
      <c r="AE551">
        <v>3.95E-2</v>
      </c>
      <c r="AG551">
        <v>12.584388427734375</v>
      </c>
      <c r="AM551" s="2">
        <f t="shared" si="32"/>
        <v>5.7759999999999998</v>
      </c>
      <c r="AN551" s="2">
        <f>IF(ISNUMBER(AM551),SUMIFS($AM$1:AM551,$A$1:A551,A551,$F$1:F551,F551,$D$1:D551,D551),"")</f>
        <v>13.942</v>
      </c>
      <c r="AO551">
        <f t="shared" si="33"/>
        <v>14</v>
      </c>
    </row>
    <row r="552" spans="1:41" x14ac:dyDescent="0.25">
      <c r="A552" s="4" t="s">
        <v>29</v>
      </c>
      <c r="B552" t="s">
        <v>44</v>
      </c>
      <c r="C552" s="3">
        <v>42720</v>
      </c>
      <c r="D552">
        <v>1</v>
      </c>
      <c r="E552">
        <v>350</v>
      </c>
      <c r="F552" s="2" t="s">
        <v>84</v>
      </c>
      <c r="G552" s="2" t="s">
        <v>23</v>
      </c>
      <c r="H552">
        <v>3.3</v>
      </c>
      <c r="I552" s="2" t="s">
        <v>22</v>
      </c>
      <c r="J552" s="20" t="str">
        <f t="shared" si="34"/>
        <v/>
      </c>
      <c r="L552">
        <v>174.41</v>
      </c>
      <c r="M552">
        <v>174.41</v>
      </c>
      <c r="N552" s="2">
        <f>IF(ISNUMBER(M552),SUMIFS(M$1:$M552,A$1:$A552,A552,F$1:$F552,F552,D$1:$D552,D552),"")</f>
        <v>385.78999999999996</v>
      </c>
      <c r="X552">
        <v>18.670598030090332</v>
      </c>
      <c r="Y552">
        <v>16.021952152252197</v>
      </c>
      <c r="Z552">
        <v>23.088909149169922</v>
      </c>
      <c r="AA552">
        <v>89.912811279296875</v>
      </c>
      <c r="AB552">
        <v>78.902030944824219</v>
      </c>
      <c r="AC552">
        <v>24.634401321411133</v>
      </c>
      <c r="AD552" s="2">
        <f t="shared" si="31"/>
        <v>3.9399999999999998E-2</v>
      </c>
      <c r="AE552">
        <v>3.9399999999999998E-2</v>
      </c>
      <c r="AG552">
        <v>12.624324951171875</v>
      </c>
      <c r="AM552" s="2">
        <f t="shared" si="32"/>
        <v>6.8719999999999999</v>
      </c>
      <c r="AN552" s="2">
        <f>IF(ISNUMBER(AM552),SUMIFS($AM$1:AM552,$A$1:A552,A552,$F$1:F552,F552,$D$1:D552,D552),"")</f>
        <v>16.198</v>
      </c>
      <c r="AO552">
        <f t="shared" si="33"/>
        <v>14</v>
      </c>
    </row>
    <row r="553" spans="1:41" x14ac:dyDescent="0.25">
      <c r="A553" s="4" t="s">
        <v>26</v>
      </c>
      <c r="B553" t="s">
        <v>44</v>
      </c>
      <c r="C553" s="3">
        <v>42720</v>
      </c>
      <c r="D553">
        <v>1</v>
      </c>
      <c r="E553">
        <v>500</v>
      </c>
      <c r="F553" s="2" t="s">
        <v>84</v>
      </c>
      <c r="G553" s="2" t="s">
        <v>23</v>
      </c>
      <c r="H553">
        <v>3.3</v>
      </c>
      <c r="I553" s="2" t="s">
        <v>22</v>
      </c>
      <c r="J553" s="20" t="str">
        <f t="shared" si="34"/>
        <v/>
      </c>
      <c r="L553">
        <v>165.4</v>
      </c>
      <c r="M553">
        <v>165.4</v>
      </c>
      <c r="N553" s="2">
        <f>IF(ISNUMBER(M553),SUMIFS(M$1:$M553,A$1:$A553,A553,F$1:$F553,F553,D$1:$D553,D553),"")</f>
        <v>419.12</v>
      </c>
      <c r="X553">
        <v>18.82534122467041</v>
      </c>
      <c r="Y553">
        <v>16.067656517028809</v>
      </c>
      <c r="Z553">
        <v>24.115915298461914</v>
      </c>
      <c r="AA553">
        <v>90.554706573486328</v>
      </c>
      <c r="AB553">
        <v>78.899913787841797</v>
      </c>
      <c r="AC553">
        <v>25.399192810058594</v>
      </c>
      <c r="AD553" s="2">
        <f t="shared" si="31"/>
        <v>4.0599999999999997E-2</v>
      </c>
      <c r="AE553">
        <v>4.0599999999999997E-2</v>
      </c>
      <c r="AG553">
        <v>12.623986206054688</v>
      </c>
      <c r="AM553" s="2">
        <f t="shared" si="32"/>
        <v>6.7149999999999999</v>
      </c>
      <c r="AN553" s="2">
        <f>IF(ISNUMBER(AM553),SUMIFS($AM$1:AM553,$A$1:A553,A553,$F$1:F553,F553,$D$1:D553,D553),"")</f>
        <v>17.704999999999998</v>
      </c>
      <c r="AO553">
        <f t="shared" si="33"/>
        <v>14</v>
      </c>
    </row>
    <row r="554" spans="1:41" x14ac:dyDescent="0.25">
      <c r="A554" s="4" t="s">
        <v>27</v>
      </c>
      <c r="B554" t="s">
        <v>44</v>
      </c>
      <c r="C554" s="3">
        <v>42720</v>
      </c>
      <c r="D554">
        <v>2</v>
      </c>
      <c r="E554">
        <v>0</v>
      </c>
      <c r="F554" s="2" t="s">
        <v>84</v>
      </c>
      <c r="G554" s="2" t="s">
        <v>23</v>
      </c>
      <c r="H554">
        <v>3.3</v>
      </c>
      <c r="I554" s="2" t="s">
        <v>22</v>
      </c>
      <c r="J554" s="20" t="str">
        <f t="shared" si="34"/>
        <v/>
      </c>
      <c r="L554">
        <v>148.28</v>
      </c>
      <c r="M554">
        <v>148.28</v>
      </c>
      <c r="N554" s="2">
        <f>IF(ISNUMBER(M554),SUMIFS(M$1:$M554,A$1:$A554,A554,F$1:$F554,F554,D$1:$D554,D554),"")</f>
        <v>330</v>
      </c>
      <c r="X554">
        <v>17.751614570617676</v>
      </c>
      <c r="Y554">
        <v>16.42092227935791</v>
      </c>
      <c r="Z554">
        <v>22.412763595581055</v>
      </c>
      <c r="AA554">
        <v>90.741539001464844</v>
      </c>
      <c r="AB554">
        <v>79.048748016357422</v>
      </c>
      <c r="AC554">
        <v>25.635068893432617</v>
      </c>
      <c r="AD554" s="2">
        <f t="shared" si="31"/>
        <v>4.1000000000000002E-2</v>
      </c>
      <c r="AE554">
        <v>4.1000000000000002E-2</v>
      </c>
      <c r="AG554">
        <v>12.647799682617189</v>
      </c>
      <c r="AM554" s="2">
        <f t="shared" si="32"/>
        <v>6.0789999999999997</v>
      </c>
      <c r="AN554" s="2">
        <f>IF(ISNUMBER(AM554),SUMIFS($AM$1:AM554,$A$1:A554,A554,$F$1:F554,F554,$D$1:D554,D554),"")</f>
        <v>14.542999999999999</v>
      </c>
      <c r="AO554">
        <f t="shared" si="33"/>
        <v>14</v>
      </c>
    </row>
    <row r="555" spans="1:41" x14ac:dyDescent="0.25">
      <c r="A555" s="4" t="s">
        <v>30</v>
      </c>
      <c r="B555" t="s">
        <v>44</v>
      </c>
      <c r="C555" s="3">
        <v>42720</v>
      </c>
      <c r="D555">
        <v>2</v>
      </c>
      <c r="E555">
        <v>50</v>
      </c>
      <c r="F555" s="2" t="s">
        <v>84</v>
      </c>
      <c r="G555" s="2" t="s">
        <v>23</v>
      </c>
      <c r="H555">
        <v>3.3</v>
      </c>
      <c r="I555" s="2" t="s">
        <v>22</v>
      </c>
      <c r="J555" s="20" t="str">
        <f t="shared" si="34"/>
        <v/>
      </c>
      <c r="L555">
        <v>152.61000000000001</v>
      </c>
      <c r="M555">
        <v>152.61000000000001</v>
      </c>
      <c r="N555" s="2">
        <f>IF(ISNUMBER(M555),SUMIFS(M$1:$M555,A$1:$A555,A555,F$1:$F555,F555,D$1:$D555,D555),"")</f>
        <v>359.23</v>
      </c>
      <c r="X555">
        <v>21.033292770385742</v>
      </c>
      <c r="Y555">
        <v>16.955284118652344</v>
      </c>
      <c r="Z555">
        <v>27.394519805908203</v>
      </c>
      <c r="AA555">
        <v>90.458808898925781</v>
      </c>
      <c r="AB555">
        <v>77.143581390380859</v>
      </c>
      <c r="AC555">
        <v>20.825511932373047</v>
      </c>
      <c r="AD555" s="2">
        <f t="shared" si="31"/>
        <v>3.3300000000000003E-2</v>
      </c>
      <c r="AE555">
        <v>3.3300000000000003E-2</v>
      </c>
      <c r="AG555">
        <v>12.342973022460939</v>
      </c>
      <c r="AM555" s="2">
        <f t="shared" si="32"/>
        <v>5.0819999999999999</v>
      </c>
      <c r="AN555" s="2">
        <f>IF(ISNUMBER(AM555),SUMIFS($AM$1:AM555,$A$1:A555,A555,$F$1:F555,F555,$D$1:D555,D555),"")</f>
        <v>13.827999999999999</v>
      </c>
      <c r="AO555">
        <f t="shared" si="33"/>
        <v>14</v>
      </c>
    </row>
    <row r="556" spans="1:41" x14ac:dyDescent="0.25">
      <c r="A556" s="4" t="s">
        <v>28</v>
      </c>
      <c r="B556" t="s">
        <v>44</v>
      </c>
      <c r="C556" s="3">
        <v>42720</v>
      </c>
      <c r="D556">
        <v>2</v>
      </c>
      <c r="E556">
        <v>100</v>
      </c>
      <c r="F556" s="2" t="s">
        <v>84</v>
      </c>
      <c r="G556" s="2" t="s">
        <v>23</v>
      </c>
      <c r="H556">
        <v>3.3</v>
      </c>
      <c r="I556" s="2" t="s">
        <v>22</v>
      </c>
      <c r="J556" s="20" t="str">
        <f t="shared" si="34"/>
        <v/>
      </c>
      <c r="L556">
        <v>174.95</v>
      </c>
      <c r="M556">
        <v>174.95</v>
      </c>
      <c r="N556" s="2">
        <f>IF(ISNUMBER(M556),SUMIFS(M$1:$M556,A$1:$A556,A556,F$1:$F556,F556,D$1:$D556,D556),"")</f>
        <v>486.84999999999997</v>
      </c>
      <c r="X556">
        <v>18.497945785522461</v>
      </c>
      <c r="Y556">
        <v>17.41477108001709</v>
      </c>
      <c r="Z556">
        <v>21.836007118225098</v>
      </c>
      <c r="AA556">
        <v>90.181419372558594</v>
      </c>
      <c r="AB556">
        <v>79.110710144042969</v>
      </c>
      <c r="AC556">
        <v>22.77696704864502</v>
      </c>
      <c r="AD556" s="2">
        <f t="shared" si="31"/>
        <v>3.6400000000000002E-2</v>
      </c>
      <c r="AE556">
        <v>3.6400000000000002E-2</v>
      </c>
      <c r="AG556">
        <v>12.657713623046876</v>
      </c>
      <c r="AM556" s="2">
        <f t="shared" si="32"/>
        <v>6.3680000000000003</v>
      </c>
      <c r="AN556" s="2">
        <f>IF(ISNUMBER(AM556),SUMIFS($AM$1:AM556,$A$1:A556,A556,$F$1:F556,F556,$D$1:D556,D556),"")</f>
        <v>20.325000000000003</v>
      </c>
      <c r="AO556">
        <f t="shared" si="33"/>
        <v>14</v>
      </c>
    </row>
    <row r="557" spans="1:41" x14ac:dyDescent="0.25">
      <c r="A557" s="4" t="s">
        <v>25</v>
      </c>
      <c r="B557" t="s">
        <v>44</v>
      </c>
      <c r="C557" s="3">
        <v>42720</v>
      </c>
      <c r="D557">
        <v>2</v>
      </c>
      <c r="E557">
        <v>200</v>
      </c>
      <c r="F557" s="2" t="s">
        <v>84</v>
      </c>
      <c r="G557" s="2" t="s">
        <v>23</v>
      </c>
      <c r="H557">
        <v>3.3</v>
      </c>
      <c r="I557" s="2" t="s">
        <v>22</v>
      </c>
      <c r="J557" s="20" t="str">
        <f t="shared" si="34"/>
        <v/>
      </c>
      <c r="L557">
        <v>142.31</v>
      </c>
      <c r="M557">
        <v>142.31</v>
      </c>
      <c r="N557" s="2">
        <f>IF(ISNUMBER(M557),SUMIFS(M$1:$M557,A$1:$A557,A557,F$1:$F557,F557,D$1:$D557,D557),"")</f>
        <v>335.77</v>
      </c>
      <c r="X557">
        <v>18.292634010314941</v>
      </c>
      <c r="Y557">
        <v>16.616391181945801</v>
      </c>
      <c r="Z557">
        <v>22.30620002746582</v>
      </c>
      <c r="AA557">
        <v>90.810283660888672</v>
      </c>
      <c r="AB557">
        <v>79.210250854492188</v>
      </c>
      <c r="AC557">
        <v>24.095995903015137</v>
      </c>
      <c r="AD557" s="2">
        <f t="shared" si="31"/>
        <v>3.8600000000000002E-2</v>
      </c>
      <c r="AE557">
        <v>3.8600000000000002E-2</v>
      </c>
      <c r="AG557">
        <v>12.673640136718751</v>
      </c>
      <c r="AM557" s="2">
        <f t="shared" si="32"/>
        <v>5.4930000000000003</v>
      </c>
      <c r="AN557" s="2">
        <f>IF(ISNUMBER(AM557),SUMIFS($AM$1:AM557,$A$1:A557,A557,$F$1:F557,F557,$D$1:D557,D557),"")</f>
        <v>13.528</v>
      </c>
      <c r="AO557">
        <f t="shared" si="33"/>
        <v>14</v>
      </c>
    </row>
    <row r="558" spans="1:41" x14ac:dyDescent="0.25">
      <c r="A558" s="4" t="s">
        <v>29</v>
      </c>
      <c r="B558" t="s">
        <v>44</v>
      </c>
      <c r="C558" s="3">
        <v>42720</v>
      </c>
      <c r="D558">
        <v>2</v>
      </c>
      <c r="E558">
        <v>350</v>
      </c>
      <c r="F558" s="2" t="s">
        <v>84</v>
      </c>
      <c r="G558" s="2" t="s">
        <v>23</v>
      </c>
      <c r="H558">
        <v>3.3</v>
      </c>
      <c r="I558" s="2" t="s">
        <v>22</v>
      </c>
      <c r="J558" s="20" t="str">
        <f t="shared" si="34"/>
        <v/>
      </c>
      <c r="L558">
        <v>135</v>
      </c>
      <c r="M558">
        <v>135</v>
      </c>
      <c r="N558" s="2">
        <f>IF(ISNUMBER(M558),SUMIFS(M$1:$M558,A$1:$A558,A558,F$1:$F558,F558,D$1:$D558,D558),"")</f>
        <v>294.89999999999998</v>
      </c>
      <c r="X558">
        <v>18.097399711608887</v>
      </c>
      <c r="Y558">
        <v>16.419620513916016</v>
      </c>
      <c r="Z558">
        <v>23.075826644897461</v>
      </c>
      <c r="AA558">
        <v>90.561172485351563</v>
      </c>
      <c r="AB558">
        <v>79.85552978515625</v>
      </c>
      <c r="AC558">
        <v>25.813928604125977</v>
      </c>
      <c r="AD558" s="2">
        <f t="shared" si="31"/>
        <v>4.1300000000000003E-2</v>
      </c>
      <c r="AE558">
        <v>4.1300000000000003E-2</v>
      </c>
      <c r="AG558">
        <v>12.776884765625001</v>
      </c>
      <c r="AM558" s="2">
        <f t="shared" si="32"/>
        <v>5.5759999999999996</v>
      </c>
      <c r="AN558" s="2">
        <f>IF(ISNUMBER(AM558),SUMIFS($AM$1:AM558,$A$1:A558,A558,$F$1:F558,F558,$D$1:D558,D558),"")</f>
        <v>12.712999999999999</v>
      </c>
      <c r="AO558">
        <f t="shared" si="33"/>
        <v>14</v>
      </c>
    </row>
    <row r="559" spans="1:41" x14ac:dyDescent="0.25">
      <c r="A559" s="4" t="s">
        <v>26</v>
      </c>
      <c r="B559" t="s">
        <v>44</v>
      </c>
      <c r="C559" s="3">
        <v>42720</v>
      </c>
      <c r="D559">
        <v>2</v>
      </c>
      <c r="E559">
        <v>500</v>
      </c>
      <c r="F559" s="2" t="s">
        <v>84</v>
      </c>
      <c r="G559" s="2" t="s">
        <v>23</v>
      </c>
      <c r="H559">
        <v>3.3</v>
      </c>
      <c r="I559" s="2" t="s">
        <v>22</v>
      </c>
      <c r="J559" s="20" t="str">
        <f t="shared" si="34"/>
        <v/>
      </c>
      <c r="L559">
        <v>160.12</v>
      </c>
      <c r="M559">
        <v>160.12</v>
      </c>
      <c r="N559" s="2">
        <f>IF(ISNUMBER(M559),SUMIFS(M$1:$M559,A$1:$A559,A559,F$1:$F559,F559,D$1:$D559,D559),"")</f>
        <v>349.48</v>
      </c>
      <c r="X559">
        <v>17.517580986022949</v>
      </c>
      <c r="Y559">
        <v>16.845893859863281</v>
      </c>
      <c r="Z559">
        <v>21.980417251586914</v>
      </c>
      <c r="AA559">
        <v>90.178451538085938</v>
      </c>
      <c r="AB559">
        <v>79.972946166992187</v>
      </c>
      <c r="AC559">
        <v>26.217241287231445</v>
      </c>
      <c r="AD559" s="2">
        <f t="shared" si="31"/>
        <v>4.19E-2</v>
      </c>
      <c r="AE559">
        <v>4.19E-2</v>
      </c>
      <c r="AG559">
        <v>12.79567138671875</v>
      </c>
      <c r="AM559" s="2">
        <f t="shared" si="32"/>
        <v>6.7089999999999996</v>
      </c>
      <c r="AN559" s="2">
        <f>IF(ISNUMBER(AM559),SUMIFS($AM$1:AM559,$A$1:A559,A559,$F$1:F559,F559,$D$1:D559,D559),"")</f>
        <v>15.497999999999999</v>
      </c>
      <c r="AO559">
        <f t="shared" si="33"/>
        <v>14</v>
      </c>
    </row>
    <row r="560" spans="1:41" x14ac:dyDescent="0.25">
      <c r="A560" s="4" t="s">
        <v>27</v>
      </c>
      <c r="B560" t="s">
        <v>44</v>
      </c>
      <c r="C560" s="3">
        <v>42720</v>
      </c>
      <c r="D560">
        <v>3</v>
      </c>
      <c r="E560">
        <v>0</v>
      </c>
      <c r="F560" s="2" t="s">
        <v>84</v>
      </c>
      <c r="G560" s="2" t="s">
        <v>23</v>
      </c>
      <c r="H560">
        <v>3.3</v>
      </c>
      <c r="I560" s="2" t="s">
        <v>22</v>
      </c>
      <c r="J560" s="20" t="str">
        <f t="shared" si="34"/>
        <v/>
      </c>
      <c r="L560">
        <v>169.49</v>
      </c>
      <c r="M560">
        <v>169.49</v>
      </c>
      <c r="N560" s="2">
        <f>IF(ISNUMBER(M560),SUMIFS(M$1:$M560,A$1:$A560,A560,F$1:$F560,F560,D$1:$D560,D560),"")</f>
        <v>407.53</v>
      </c>
      <c r="X560">
        <v>17.462709426879883</v>
      </c>
      <c r="Y560">
        <v>16.994297027587891</v>
      </c>
      <c r="Z560">
        <v>22.513561248779297</v>
      </c>
      <c r="AA560">
        <v>90.634593963623047</v>
      </c>
      <c r="AB560">
        <v>79.695995330810547</v>
      </c>
      <c r="AC560">
        <v>25.525107383728027</v>
      </c>
      <c r="AD560" s="2">
        <f t="shared" si="31"/>
        <v>4.0800000000000003E-2</v>
      </c>
      <c r="AE560">
        <v>4.0800000000000003E-2</v>
      </c>
      <c r="AG560">
        <v>12.751359252929689</v>
      </c>
      <c r="AM560" s="2">
        <f t="shared" si="32"/>
        <v>6.915</v>
      </c>
      <c r="AN560" s="2">
        <f>IF(ISNUMBER(AM560),SUMIFS($AM$1:AM560,$A$1:A560,A560,$F$1:F560,F560,$D$1:D560,D560),"")</f>
        <v>17.437999999999999</v>
      </c>
      <c r="AO560">
        <f t="shared" si="33"/>
        <v>14</v>
      </c>
    </row>
    <row r="561" spans="1:41" x14ac:dyDescent="0.25">
      <c r="A561" s="4" t="s">
        <v>30</v>
      </c>
      <c r="B561" t="s">
        <v>44</v>
      </c>
      <c r="C561" s="3">
        <v>42720</v>
      </c>
      <c r="D561">
        <v>3</v>
      </c>
      <c r="E561">
        <v>50</v>
      </c>
      <c r="F561" s="2" t="s">
        <v>84</v>
      </c>
      <c r="G561" s="2" t="s">
        <v>23</v>
      </c>
      <c r="H561">
        <v>3.3</v>
      </c>
      <c r="I561" s="2" t="s">
        <v>22</v>
      </c>
      <c r="J561" s="20" t="str">
        <f t="shared" si="34"/>
        <v/>
      </c>
      <c r="L561">
        <v>89.34</v>
      </c>
      <c r="M561">
        <v>89.34</v>
      </c>
      <c r="N561" s="2">
        <f>IF(ISNUMBER(M561),SUMIFS(M$1:$M561,A$1:$A561,A561,F$1:$F561,F561,D$1:$D561,D561),"")</f>
        <v>321.14</v>
      </c>
      <c r="X561">
        <v>18.65561580657959</v>
      </c>
      <c r="Y561">
        <v>15.983354568481445</v>
      </c>
      <c r="Z561">
        <v>22.092732429504395</v>
      </c>
      <c r="AA561">
        <v>90.580635070800781</v>
      </c>
      <c r="AB561">
        <v>78.605056762695313</v>
      </c>
      <c r="AC561">
        <v>23.176849365234375</v>
      </c>
      <c r="AD561" s="2">
        <f t="shared" si="31"/>
        <v>3.7100000000000001E-2</v>
      </c>
      <c r="AE561">
        <v>3.7100000000000001E-2</v>
      </c>
      <c r="AG561">
        <v>12.57680908203125</v>
      </c>
      <c r="AM561" s="2">
        <f t="shared" si="32"/>
        <v>3.3149999999999999</v>
      </c>
      <c r="AN561" s="2">
        <f>IF(ISNUMBER(AM561),SUMIFS($AM$1:AM561,$A$1:A561,A561,$F$1:F561,F561,$D$1:D561,D561),"")</f>
        <v>12.792999999999999</v>
      </c>
      <c r="AO561">
        <f t="shared" si="33"/>
        <v>14</v>
      </c>
    </row>
    <row r="562" spans="1:41" x14ac:dyDescent="0.25">
      <c r="A562" s="4" t="s">
        <v>28</v>
      </c>
      <c r="B562" t="s">
        <v>44</v>
      </c>
      <c r="C562" s="3">
        <v>42720</v>
      </c>
      <c r="D562">
        <v>3</v>
      </c>
      <c r="E562">
        <v>100</v>
      </c>
      <c r="F562" s="2" t="s">
        <v>84</v>
      </c>
      <c r="G562" s="2" t="s">
        <v>23</v>
      </c>
      <c r="H562">
        <v>3.3</v>
      </c>
      <c r="I562" s="2" t="s">
        <v>22</v>
      </c>
      <c r="J562" s="20" t="str">
        <f t="shared" si="34"/>
        <v/>
      </c>
      <c r="L562">
        <v>151.36000000000001</v>
      </c>
      <c r="M562">
        <v>151.36000000000001</v>
      </c>
      <c r="N562" s="2">
        <f>IF(ISNUMBER(M562),SUMIFS(M$1:$M562,A$1:$A562,A562,F$1:$F562,F562,D$1:$D562,D562),"")</f>
        <v>326.33000000000004</v>
      </c>
      <c r="X562">
        <v>20.961209297180176</v>
      </c>
      <c r="Y562">
        <v>15.659550189971924</v>
      </c>
      <c r="Z562">
        <v>24.470352172851563</v>
      </c>
      <c r="AA562">
        <v>90.476169586181641</v>
      </c>
      <c r="AB562">
        <v>75.189376831054688</v>
      </c>
      <c r="AC562">
        <v>22.026300430297852</v>
      </c>
      <c r="AD562" s="2">
        <f t="shared" si="31"/>
        <v>3.5200000000000002E-2</v>
      </c>
      <c r="AE562">
        <v>3.5200000000000002E-2</v>
      </c>
      <c r="AG562">
        <v>12.03030029296875</v>
      </c>
      <c r="AM562" s="2">
        <f t="shared" si="32"/>
        <v>5.3280000000000003</v>
      </c>
      <c r="AN562" s="2">
        <f>IF(ISNUMBER(AM562),SUMIFS($AM$1:AM562,$A$1:A562,A562,$F$1:F562,F562,$D$1:D562,D562),"")</f>
        <v>12.847000000000001</v>
      </c>
      <c r="AO562">
        <f t="shared" si="33"/>
        <v>14</v>
      </c>
    </row>
    <row r="563" spans="1:41" x14ac:dyDescent="0.25">
      <c r="A563" s="4" t="s">
        <v>25</v>
      </c>
      <c r="B563" t="s">
        <v>44</v>
      </c>
      <c r="C563" s="3">
        <v>42720</v>
      </c>
      <c r="D563">
        <v>3</v>
      </c>
      <c r="E563">
        <v>200</v>
      </c>
      <c r="F563" s="2" t="s">
        <v>84</v>
      </c>
      <c r="G563" s="2" t="s">
        <v>23</v>
      </c>
      <c r="H563">
        <v>3.3</v>
      </c>
      <c r="I563" s="2" t="s">
        <v>22</v>
      </c>
      <c r="J563" s="20" t="str">
        <f t="shared" si="34"/>
        <v/>
      </c>
      <c r="L563">
        <v>187.19</v>
      </c>
      <c r="M563">
        <v>187.19</v>
      </c>
      <c r="N563" s="2">
        <f>IF(ISNUMBER(M563),SUMIFS(M$1:$M563,A$1:$A563,A563,F$1:$F563,F563,D$1:$D563,D563),"")</f>
        <v>441.40999999999997</v>
      </c>
      <c r="X563">
        <v>18.510566711425781</v>
      </c>
      <c r="Y563">
        <v>17.477504730224609</v>
      </c>
      <c r="Z563">
        <v>23.122524261474609</v>
      </c>
      <c r="AA563">
        <v>90.486995697021484</v>
      </c>
      <c r="AB563">
        <v>79.389129638671875</v>
      </c>
      <c r="AC563">
        <v>24.507503509521484</v>
      </c>
      <c r="AD563" s="2">
        <f t="shared" si="31"/>
        <v>3.9199999999999999E-2</v>
      </c>
      <c r="AE563">
        <v>3.9199999999999999E-2</v>
      </c>
      <c r="AG563">
        <v>12.7022607421875</v>
      </c>
      <c r="AM563" s="2">
        <f t="shared" si="32"/>
        <v>7.3380000000000001</v>
      </c>
      <c r="AN563" s="2">
        <f>IF(ISNUMBER(AM563),SUMIFS($AM$1:AM563,$A$1:A563,A563,$F$1:F563,F563,$D$1:D563,D563),"")</f>
        <v>19.048999999999999</v>
      </c>
      <c r="AO563">
        <f t="shared" si="33"/>
        <v>14</v>
      </c>
    </row>
    <row r="564" spans="1:41" x14ac:dyDescent="0.25">
      <c r="A564" s="4" t="s">
        <v>29</v>
      </c>
      <c r="B564" t="s">
        <v>44</v>
      </c>
      <c r="C564" s="3">
        <v>42720</v>
      </c>
      <c r="D564">
        <v>3</v>
      </c>
      <c r="E564">
        <v>350</v>
      </c>
      <c r="F564" s="2" t="s">
        <v>84</v>
      </c>
      <c r="G564" s="2" t="s">
        <v>23</v>
      </c>
      <c r="H564">
        <v>3.3</v>
      </c>
      <c r="I564" s="2" t="s">
        <v>22</v>
      </c>
      <c r="J564" s="20" t="str">
        <f t="shared" si="34"/>
        <v/>
      </c>
      <c r="L564">
        <v>134.72</v>
      </c>
      <c r="M564">
        <v>134.72</v>
      </c>
      <c r="N564" s="2">
        <f>IF(ISNUMBER(M564),SUMIFS(M$1:$M564,A$1:$A564,A564,F$1:$F564,F564,D$1:$D564,D564),"")</f>
        <v>318.56</v>
      </c>
      <c r="X564">
        <v>18.672428131103516</v>
      </c>
      <c r="Y564">
        <v>15.923747539520264</v>
      </c>
      <c r="Z564">
        <v>22.185285568237305</v>
      </c>
      <c r="AA564">
        <v>90.142795562744141</v>
      </c>
      <c r="AB564">
        <v>77.982002258300781</v>
      </c>
      <c r="AC564">
        <v>24.128700256347656</v>
      </c>
      <c r="AD564" s="2">
        <f t="shared" si="31"/>
        <v>3.8600000000000002E-2</v>
      </c>
      <c r="AE564">
        <v>3.8600000000000002E-2</v>
      </c>
      <c r="AG564">
        <v>12.477120361328126</v>
      </c>
      <c r="AM564" s="2">
        <f t="shared" si="32"/>
        <v>5.2</v>
      </c>
      <c r="AN564" s="2">
        <f>IF(ISNUMBER(AM564),SUMIFS($AM$1:AM564,$A$1:A564,A564,$F$1:F564,F564,$D$1:D564,D564),"")</f>
        <v>13.324999999999999</v>
      </c>
      <c r="AO564">
        <f t="shared" si="33"/>
        <v>14</v>
      </c>
    </row>
    <row r="565" spans="1:41" x14ac:dyDescent="0.25">
      <c r="A565" s="4" t="s">
        <v>26</v>
      </c>
      <c r="B565" t="s">
        <v>44</v>
      </c>
      <c r="C565" s="3">
        <v>42720</v>
      </c>
      <c r="D565">
        <v>3</v>
      </c>
      <c r="E565">
        <v>500</v>
      </c>
      <c r="F565" s="2" t="s">
        <v>84</v>
      </c>
      <c r="G565" s="2" t="s">
        <v>23</v>
      </c>
      <c r="H565">
        <v>3.3</v>
      </c>
      <c r="I565" s="2" t="s">
        <v>22</v>
      </c>
      <c r="J565" s="20" t="str">
        <f t="shared" si="34"/>
        <v/>
      </c>
      <c r="L565">
        <v>144.21</v>
      </c>
      <c r="M565">
        <v>144.21</v>
      </c>
      <c r="N565" s="2">
        <f>IF(ISNUMBER(M565),SUMIFS(M$1:$M565,A$1:$A565,A565,F$1:$F565,F565,D$1:$D565,D565),"")</f>
        <v>328.46000000000004</v>
      </c>
      <c r="X565">
        <v>17.849376678466797</v>
      </c>
      <c r="Y565">
        <v>17.760128974914551</v>
      </c>
      <c r="Z565">
        <v>22.547115325927734</v>
      </c>
      <c r="AA565">
        <v>90.882827758789063</v>
      </c>
      <c r="AB565">
        <v>79.544113159179688</v>
      </c>
      <c r="AC565">
        <v>25.823057174682617</v>
      </c>
      <c r="AD565" s="2">
        <f t="shared" si="31"/>
        <v>4.1300000000000003E-2</v>
      </c>
      <c r="AE565">
        <v>4.1300000000000003E-2</v>
      </c>
      <c r="AG565">
        <v>12.72705810546875</v>
      </c>
      <c r="AM565" s="2">
        <f t="shared" si="32"/>
        <v>5.9560000000000004</v>
      </c>
      <c r="AN565" s="2">
        <f>IF(ISNUMBER(AM565),SUMIFS($AM$1:AM565,$A$1:A565,A565,$F$1:F565,F565,$D$1:D565,D565),"")</f>
        <v>14.678000000000001</v>
      </c>
      <c r="AO565">
        <f t="shared" si="33"/>
        <v>14</v>
      </c>
    </row>
    <row r="566" spans="1:41" x14ac:dyDescent="0.25">
      <c r="A566" s="4" t="s">
        <v>27</v>
      </c>
      <c r="B566" t="s">
        <v>44</v>
      </c>
      <c r="C566" s="3">
        <v>42720</v>
      </c>
      <c r="D566">
        <v>4</v>
      </c>
      <c r="E566">
        <v>0</v>
      </c>
      <c r="F566" s="2" t="s">
        <v>84</v>
      </c>
      <c r="G566" s="2" t="s">
        <v>23</v>
      </c>
      <c r="H566">
        <v>3.3</v>
      </c>
      <c r="I566" s="2" t="s">
        <v>22</v>
      </c>
      <c r="J566" s="20" t="str">
        <f t="shared" si="34"/>
        <v/>
      </c>
      <c r="L566">
        <v>142.88999999999999</v>
      </c>
      <c r="M566">
        <v>142.88999999999999</v>
      </c>
      <c r="N566" s="2">
        <f>IF(ISNUMBER(M566),SUMIFS(M$1:$M566,A$1:$A566,A566,F$1:$F566,F566,D$1:$D566,D566),"")</f>
        <v>311.95999999999998</v>
      </c>
      <c r="X566">
        <v>18.21674633026123</v>
      </c>
      <c r="Y566">
        <v>16.849326133728027</v>
      </c>
      <c r="Z566">
        <v>22.53318977355957</v>
      </c>
      <c r="AA566">
        <v>90.238521575927734</v>
      </c>
      <c r="AB566">
        <v>78.9566650390625</v>
      </c>
      <c r="AC566">
        <v>23.863544464111328</v>
      </c>
      <c r="AD566" s="2">
        <f t="shared" si="31"/>
        <v>3.8199999999999998E-2</v>
      </c>
      <c r="AE566">
        <v>3.8199999999999998E-2</v>
      </c>
      <c r="AG566">
        <v>12.63306640625</v>
      </c>
      <c r="AM566" s="2">
        <f t="shared" si="32"/>
        <v>5.4580000000000002</v>
      </c>
      <c r="AN566" s="2">
        <f>IF(ISNUMBER(AM566),SUMIFS($AM$1:AM566,$A$1:A566,A566,$F$1:F566,F566,$D$1:D566,D566),"")</f>
        <v>12.749000000000001</v>
      </c>
      <c r="AO566">
        <f t="shared" si="33"/>
        <v>14</v>
      </c>
    </row>
    <row r="567" spans="1:41" x14ac:dyDescent="0.25">
      <c r="A567" s="4" t="s">
        <v>30</v>
      </c>
      <c r="B567" t="s">
        <v>44</v>
      </c>
      <c r="C567" s="3">
        <v>42720</v>
      </c>
      <c r="D567">
        <v>4</v>
      </c>
      <c r="E567">
        <v>50</v>
      </c>
      <c r="F567" s="2" t="s">
        <v>84</v>
      </c>
      <c r="G567" s="2" t="s">
        <v>23</v>
      </c>
      <c r="H567">
        <v>3.3</v>
      </c>
      <c r="I567" s="2" t="s">
        <v>22</v>
      </c>
      <c r="J567" s="20" t="str">
        <f t="shared" si="34"/>
        <v/>
      </c>
      <c r="L567">
        <v>118.72</v>
      </c>
      <c r="M567">
        <v>118.72</v>
      </c>
      <c r="N567" s="2">
        <f>IF(ISNUMBER(M567),SUMIFS(M$1:$M567,A$1:$A567,A567,F$1:$F567,F567,D$1:$D567,D567),"")</f>
        <v>355.96000000000004</v>
      </c>
      <c r="X567">
        <v>17.931169509887695</v>
      </c>
      <c r="Y567">
        <v>15.755455493927002</v>
      </c>
      <c r="Z567">
        <v>22.021512985229492</v>
      </c>
      <c r="AA567">
        <v>90.404205322265625</v>
      </c>
      <c r="AB567">
        <v>77.897235870361328</v>
      </c>
      <c r="AC567">
        <v>22.975899696350098</v>
      </c>
      <c r="AD567" s="2">
        <f t="shared" si="31"/>
        <v>3.6799999999999999E-2</v>
      </c>
      <c r="AE567">
        <v>3.6799999999999999E-2</v>
      </c>
      <c r="AG567">
        <v>12.463557739257812</v>
      </c>
      <c r="AM567" s="2">
        <f t="shared" si="32"/>
        <v>4.3689999999999998</v>
      </c>
      <c r="AN567" s="2">
        <f>IF(ISNUMBER(AM567),SUMIFS($AM$1:AM567,$A$1:A567,A567,$F$1:F567,F567,$D$1:D567,D567),"")</f>
        <v>15.088000000000001</v>
      </c>
      <c r="AO567">
        <f t="shared" si="33"/>
        <v>14</v>
      </c>
    </row>
    <row r="568" spans="1:41" x14ac:dyDescent="0.25">
      <c r="A568" s="4" t="s">
        <v>28</v>
      </c>
      <c r="B568" t="s">
        <v>44</v>
      </c>
      <c r="C568" s="3">
        <v>42720</v>
      </c>
      <c r="D568">
        <v>4</v>
      </c>
      <c r="E568">
        <v>100</v>
      </c>
      <c r="F568" s="2" t="s">
        <v>84</v>
      </c>
      <c r="G568" s="2" t="s">
        <v>23</v>
      </c>
      <c r="H568">
        <v>3.3</v>
      </c>
      <c r="I568" s="2" t="s">
        <v>22</v>
      </c>
      <c r="J568" s="20" t="str">
        <f t="shared" si="34"/>
        <v/>
      </c>
      <c r="L568">
        <v>170.95</v>
      </c>
      <c r="M568">
        <v>170.95</v>
      </c>
      <c r="N568" s="2">
        <f>IF(ISNUMBER(M568),SUMIFS(M$1:$M568,A$1:$A568,A568,F$1:$F568,F568,D$1:$D568,D568),"")</f>
        <v>431.53</v>
      </c>
      <c r="X568">
        <v>18.793972969055176</v>
      </c>
      <c r="Y568">
        <v>16.265323162078857</v>
      </c>
      <c r="Z568">
        <v>23.422426223754883</v>
      </c>
      <c r="AA568">
        <v>90.599998474121094</v>
      </c>
      <c r="AB568">
        <v>78.071186065673828</v>
      </c>
      <c r="AC568">
        <v>24.408892631530762</v>
      </c>
      <c r="AD568" s="2">
        <f t="shared" si="31"/>
        <v>3.9100000000000003E-2</v>
      </c>
      <c r="AE568">
        <v>3.9100000000000003E-2</v>
      </c>
      <c r="AG568">
        <v>12.491389770507812</v>
      </c>
      <c r="AM568" s="2">
        <f t="shared" si="32"/>
        <v>6.6840000000000002</v>
      </c>
      <c r="AN568" s="2">
        <f>IF(ISNUMBER(AM568),SUMIFS($AM$1:AM568,$A$1:A568,A568,$F$1:F568,F568,$D$1:D568,D568),"")</f>
        <v>18.684999999999999</v>
      </c>
      <c r="AO568">
        <f t="shared" si="33"/>
        <v>14</v>
      </c>
    </row>
    <row r="569" spans="1:41" x14ac:dyDescent="0.25">
      <c r="A569" s="4" t="s">
        <v>25</v>
      </c>
      <c r="B569" t="s">
        <v>44</v>
      </c>
      <c r="C569" s="3">
        <v>42720</v>
      </c>
      <c r="D569">
        <v>4</v>
      </c>
      <c r="E569">
        <v>200</v>
      </c>
      <c r="F569" s="2" t="s">
        <v>84</v>
      </c>
      <c r="G569" s="2" t="s">
        <v>23</v>
      </c>
      <c r="H569">
        <v>3.3</v>
      </c>
      <c r="I569" s="2" t="s">
        <v>22</v>
      </c>
      <c r="J569" s="20" t="str">
        <f t="shared" si="34"/>
        <v/>
      </c>
      <c r="L569">
        <v>158.69999999999999</v>
      </c>
      <c r="M569">
        <v>158.69999999999999</v>
      </c>
      <c r="N569" s="2">
        <f>IF(ISNUMBER(M569),SUMIFS(M$1:$M569,A$1:$A569,A569,F$1:$F569,F569,D$1:$D569,D569),"")</f>
        <v>398.4</v>
      </c>
      <c r="X569">
        <v>18.396882057189941</v>
      </c>
      <c r="Y569">
        <v>16.586943626403809</v>
      </c>
      <c r="Z569">
        <v>23.64947509765625</v>
      </c>
      <c r="AA569">
        <v>90.433246612548828</v>
      </c>
      <c r="AB569">
        <v>78.870109558105469</v>
      </c>
      <c r="AC569">
        <v>25.900408744812012</v>
      </c>
      <c r="AD569" s="2">
        <f t="shared" si="31"/>
        <v>4.1399999999999999E-2</v>
      </c>
      <c r="AE569">
        <v>4.1399999999999999E-2</v>
      </c>
      <c r="AG569">
        <v>12.619217529296876</v>
      </c>
      <c r="AM569" s="2">
        <f t="shared" si="32"/>
        <v>6.57</v>
      </c>
      <c r="AN569" s="2">
        <f>IF(ISNUMBER(AM569),SUMIFS($AM$1:AM569,$A$1:A569,A569,$F$1:F569,F569,$D$1:D569,D569),"")</f>
        <v>17.626000000000001</v>
      </c>
      <c r="AO569">
        <f t="shared" si="33"/>
        <v>14</v>
      </c>
    </row>
    <row r="570" spans="1:41" x14ac:dyDescent="0.25">
      <c r="A570" s="4" t="s">
        <v>29</v>
      </c>
      <c r="B570" t="s">
        <v>44</v>
      </c>
      <c r="C570" s="3">
        <v>42720</v>
      </c>
      <c r="D570">
        <v>4</v>
      </c>
      <c r="E570">
        <v>350</v>
      </c>
      <c r="F570" s="2" t="s">
        <v>84</v>
      </c>
      <c r="G570" s="2" t="s">
        <v>23</v>
      </c>
      <c r="H570">
        <v>3.3</v>
      </c>
      <c r="I570" s="2" t="s">
        <v>22</v>
      </c>
      <c r="J570" s="20" t="str">
        <f t="shared" si="34"/>
        <v/>
      </c>
      <c r="L570">
        <v>169.24</v>
      </c>
      <c r="M570">
        <v>169.24</v>
      </c>
      <c r="N570" s="2">
        <f>IF(ISNUMBER(M570),SUMIFS(M$1:$M570,A$1:$A570,A570,F$1:$F570,F570,D$1:$D570,D570),"")</f>
        <v>424.42</v>
      </c>
      <c r="X570">
        <v>18.674493789672852</v>
      </c>
      <c r="Y570">
        <v>17.333605766296387</v>
      </c>
      <c r="Z570">
        <v>23.312053680419922</v>
      </c>
      <c r="AA570">
        <v>90.637302398681641</v>
      </c>
      <c r="AB570">
        <v>78.250812530517578</v>
      </c>
      <c r="AC570">
        <v>24.042856216430664</v>
      </c>
      <c r="AD570" s="2">
        <f t="shared" si="31"/>
        <v>3.85E-2</v>
      </c>
      <c r="AE570">
        <v>3.85E-2</v>
      </c>
      <c r="AG570">
        <v>12.520130004882812</v>
      </c>
      <c r="AM570" s="2">
        <f t="shared" si="32"/>
        <v>6.516</v>
      </c>
      <c r="AN570" s="2">
        <f>IF(ISNUMBER(AM570),SUMIFS($AM$1:AM570,$A$1:A570,A570,$F$1:F570,F570,$D$1:D570,D570),"")</f>
        <v>18.384999999999998</v>
      </c>
      <c r="AO570">
        <f t="shared" si="33"/>
        <v>14</v>
      </c>
    </row>
    <row r="571" spans="1:41" x14ac:dyDescent="0.25">
      <c r="A571" s="4" t="s">
        <v>26</v>
      </c>
      <c r="B571" t="s">
        <v>44</v>
      </c>
      <c r="C571" s="3">
        <v>42720</v>
      </c>
      <c r="D571">
        <v>4</v>
      </c>
      <c r="E571">
        <v>500</v>
      </c>
      <c r="F571" s="2" t="s">
        <v>84</v>
      </c>
      <c r="G571" s="2" t="s">
        <v>23</v>
      </c>
      <c r="H571">
        <v>3.3</v>
      </c>
      <c r="I571" s="2" t="s">
        <v>22</v>
      </c>
      <c r="J571" s="20" t="str">
        <f t="shared" si="34"/>
        <v/>
      </c>
      <c r="L571">
        <v>197.48</v>
      </c>
      <c r="M571">
        <v>197.48</v>
      </c>
      <c r="N571" s="2">
        <f>IF(ISNUMBER(M571),SUMIFS(M$1:$M571,A$1:$A571,A571,F$1:$F571,F571,D$1:$D571,D571),"")</f>
        <v>492.76</v>
      </c>
      <c r="X571">
        <v>19.155317306518555</v>
      </c>
      <c r="Y571">
        <v>16.260246276855469</v>
      </c>
      <c r="Z571">
        <v>23.0826416015625</v>
      </c>
      <c r="AA571">
        <v>90.886501312255859</v>
      </c>
      <c r="AB571">
        <v>77.07342529296875</v>
      </c>
      <c r="AC571">
        <v>23.71291446685791</v>
      </c>
      <c r="AD571" s="2">
        <f t="shared" si="31"/>
        <v>3.7900000000000003E-2</v>
      </c>
      <c r="AE571">
        <v>3.7900000000000003E-2</v>
      </c>
      <c r="AG571">
        <v>12.331748046875001</v>
      </c>
      <c r="AM571" s="2">
        <f t="shared" si="32"/>
        <v>7.484</v>
      </c>
      <c r="AN571" s="2">
        <f>IF(ISNUMBER(AM571),SUMIFS($AM$1:AM571,$A$1:A571,A571,$F$1:F571,F571,$D$1:D571,D571),"")</f>
        <v>20.957999999999998</v>
      </c>
      <c r="AO571">
        <f t="shared" si="33"/>
        <v>14</v>
      </c>
    </row>
    <row r="572" spans="1:41" x14ac:dyDescent="0.25">
      <c r="A572" s="4" t="s">
        <v>33</v>
      </c>
      <c r="B572" t="s">
        <v>32</v>
      </c>
      <c r="C572" s="3">
        <v>42018</v>
      </c>
      <c r="D572">
        <v>1</v>
      </c>
      <c r="E572">
        <v>0</v>
      </c>
      <c r="F572" s="2" t="s">
        <v>82</v>
      </c>
      <c r="G572" s="2" t="s">
        <v>23</v>
      </c>
      <c r="H572">
        <v>1</v>
      </c>
      <c r="I572" s="2" t="s">
        <v>22</v>
      </c>
      <c r="J572" s="20" t="str">
        <f t="shared" ref="J572:J635" si="35">IF(ISNUMBER(K572),K572*10,"")</f>
        <v/>
      </c>
      <c r="L572">
        <v>209.11</v>
      </c>
      <c r="M572">
        <v>209.11</v>
      </c>
      <c r="N572" s="2">
        <f>IF(ISNUMBER(M572),SUMIFS(M$1:$M572,A$1:$A572,A572,F$1:$F572,F572,D$1:$D572,D572),"")</f>
        <v>209.11</v>
      </c>
      <c r="P572" s="5"/>
      <c r="AC572">
        <v>24.8</v>
      </c>
      <c r="AD572" s="2">
        <f t="shared" si="31"/>
        <v>3.6999999999999998E-2</v>
      </c>
      <c r="AE572">
        <v>3.6999999999999998E-2</v>
      </c>
      <c r="AM572" s="2">
        <f t="shared" ref="AM572:AM585" si="36">IF(AND(ISNUMBER(AE572),ISNUMBER(M572)),ROUND(M572*AE572,3),"")</f>
        <v>7.7370000000000001</v>
      </c>
      <c r="AN572" s="2">
        <f>IF(ISNUMBER(AM572),SUMIFS($AM$1:AM572,$A$1:A572,A572,$F$1:F572,F572,$D$1:D572,D572),"")</f>
        <v>7.7370000000000001</v>
      </c>
      <c r="AO572">
        <f t="shared" ref="AO572:AO635" si="37">COUNT(K572:AN572)</f>
        <v>8</v>
      </c>
    </row>
    <row r="573" spans="1:41" x14ac:dyDescent="0.25">
      <c r="A573" s="4" t="s">
        <v>35</v>
      </c>
      <c r="B573" t="s">
        <v>32</v>
      </c>
      <c r="C573" s="3">
        <v>42018</v>
      </c>
      <c r="D573">
        <v>1</v>
      </c>
      <c r="E573">
        <v>50</v>
      </c>
      <c r="F573" s="2" t="s">
        <v>82</v>
      </c>
      <c r="G573" s="2" t="s">
        <v>23</v>
      </c>
      <c r="H573">
        <v>1</v>
      </c>
      <c r="I573" s="2" t="s">
        <v>22</v>
      </c>
      <c r="J573" s="20" t="str">
        <f t="shared" si="35"/>
        <v/>
      </c>
      <c r="L573">
        <v>250.1</v>
      </c>
      <c r="M573">
        <v>250.1</v>
      </c>
      <c r="N573" s="2">
        <f>IF(ISNUMBER(M573),SUMIFS(M$1:$M573,A$1:$A573,A573,F$1:$F573,F573,D$1:$D573,D573),"")</f>
        <v>250.1</v>
      </c>
      <c r="P573" s="5"/>
      <c r="AC573">
        <v>28.3</v>
      </c>
      <c r="AD573" s="2">
        <f t="shared" si="31"/>
        <v>4.2999999999999997E-2</v>
      </c>
      <c r="AE573">
        <v>4.2999999999999997E-2</v>
      </c>
      <c r="AM573" s="2">
        <f t="shared" si="36"/>
        <v>10.754</v>
      </c>
      <c r="AN573" s="2">
        <f>IF(ISNUMBER(AM573),SUMIFS($AM$1:AM573,$A$1:A573,A573,$F$1:F573,F573,$D$1:D573,D573),"")</f>
        <v>10.754</v>
      </c>
      <c r="AO573">
        <f t="shared" si="37"/>
        <v>8</v>
      </c>
    </row>
    <row r="574" spans="1:41" x14ac:dyDescent="0.25">
      <c r="A574" s="4" t="s">
        <v>34</v>
      </c>
      <c r="B574" t="s">
        <v>32</v>
      </c>
      <c r="C574" s="3">
        <v>42018</v>
      </c>
      <c r="D574">
        <v>1</v>
      </c>
      <c r="E574">
        <v>100</v>
      </c>
      <c r="F574" s="2" t="s">
        <v>82</v>
      </c>
      <c r="G574" s="2" t="s">
        <v>23</v>
      </c>
      <c r="H574">
        <v>1</v>
      </c>
      <c r="I574" s="2" t="s">
        <v>22</v>
      </c>
      <c r="J574" s="20" t="str">
        <f t="shared" si="35"/>
        <v/>
      </c>
      <c r="L574">
        <v>223.45</v>
      </c>
      <c r="M574">
        <v>223.45</v>
      </c>
      <c r="N574" s="2">
        <f>IF(ISNUMBER(M574),SUMIFS(M$1:$M574,A$1:$A574,A574,F$1:$F574,F574,D$1:$D574,D574),"")</f>
        <v>223.45</v>
      </c>
      <c r="P574" s="5"/>
      <c r="AC574">
        <v>27.2</v>
      </c>
      <c r="AD574" s="2">
        <f t="shared" si="31"/>
        <v>4.1000000000000002E-2</v>
      </c>
      <c r="AE574">
        <v>4.1000000000000002E-2</v>
      </c>
      <c r="AM574" s="2">
        <f t="shared" si="36"/>
        <v>9.1609999999999996</v>
      </c>
      <c r="AN574" s="2">
        <f>IF(ISNUMBER(AM574),SUMIFS($AM$1:AM574,$A$1:A574,A574,$F$1:F574,F574,$D$1:D574,D574),"")</f>
        <v>9.1609999999999996</v>
      </c>
      <c r="AO574">
        <f t="shared" si="37"/>
        <v>8</v>
      </c>
    </row>
    <row r="575" spans="1:41" x14ac:dyDescent="0.25">
      <c r="A575" s="4" t="s">
        <v>31</v>
      </c>
      <c r="B575" t="s">
        <v>32</v>
      </c>
      <c r="C575" s="3">
        <v>42018</v>
      </c>
      <c r="D575">
        <v>1</v>
      </c>
      <c r="E575">
        <v>200</v>
      </c>
      <c r="F575" s="2" t="s">
        <v>82</v>
      </c>
      <c r="G575" s="2" t="s">
        <v>23</v>
      </c>
      <c r="H575">
        <v>1</v>
      </c>
      <c r="I575" s="2" t="s">
        <v>22</v>
      </c>
      <c r="J575" s="20" t="str">
        <f t="shared" si="35"/>
        <v/>
      </c>
      <c r="L575">
        <v>248.37</v>
      </c>
      <c r="M575">
        <v>248.37</v>
      </c>
      <c r="N575" s="2">
        <f>IF(ISNUMBER(M575),SUMIFS(M$1:$M575,A$1:$A575,A575,F$1:$F575,F575,D$1:$D575,D575),"")</f>
        <v>248.37</v>
      </c>
      <c r="P575" s="5"/>
      <c r="AC575">
        <v>26.8</v>
      </c>
      <c r="AD575" s="2">
        <f t="shared" si="31"/>
        <v>4.1000000000000002E-2</v>
      </c>
      <c r="AE575">
        <v>4.1000000000000002E-2</v>
      </c>
      <c r="AM575" s="2">
        <f t="shared" si="36"/>
        <v>10.183</v>
      </c>
      <c r="AN575" s="2">
        <f>IF(ISNUMBER(AM575),SUMIFS($AM$1:AM575,$A$1:A575,A575,$F$1:F575,F575,$D$1:D575,D575),"")</f>
        <v>10.183</v>
      </c>
      <c r="AO575">
        <f t="shared" si="37"/>
        <v>8</v>
      </c>
    </row>
    <row r="576" spans="1:41" x14ac:dyDescent="0.25">
      <c r="A576" s="4" t="s">
        <v>37</v>
      </c>
      <c r="B576" t="s">
        <v>32</v>
      </c>
      <c r="C576" s="3">
        <v>42018</v>
      </c>
      <c r="D576">
        <v>1</v>
      </c>
      <c r="E576">
        <v>350</v>
      </c>
      <c r="F576" s="2" t="s">
        <v>82</v>
      </c>
      <c r="G576" s="2" t="s">
        <v>23</v>
      </c>
      <c r="H576">
        <v>1</v>
      </c>
      <c r="I576" s="2" t="s">
        <v>22</v>
      </c>
      <c r="J576" s="20" t="str">
        <f t="shared" si="35"/>
        <v/>
      </c>
      <c r="L576">
        <v>240.58</v>
      </c>
      <c r="M576">
        <v>240.58</v>
      </c>
      <c r="N576" s="2">
        <f>IF(ISNUMBER(M576),SUMIFS(M$1:$M576,A$1:$A576,A576,F$1:$F576,F576,D$1:$D576,D576),"")</f>
        <v>240.58</v>
      </c>
      <c r="P576" s="5"/>
      <c r="AC576">
        <v>28.3</v>
      </c>
      <c r="AD576" s="2">
        <f t="shared" si="31"/>
        <v>4.2999999999999997E-2</v>
      </c>
      <c r="AE576">
        <v>4.2999999999999997E-2</v>
      </c>
      <c r="AM576" s="2">
        <f t="shared" si="36"/>
        <v>10.345000000000001</v>
      </c>
      <c r="AN576" s="2">
        <f>IF(ISNUMBER(AM576),SUMIFS($AM$1:AM576,$A$1:A576,A576,$F$1:F576,F576,$D$1:D576,D576),"")</f>
        <v>10.345000000000001</v>
      </c>
      <c r="AO576">
        <f t="shared" si="37"/>
        <v>8</v>
      </c>
    </row>
    <row r="577" spans="1:41" x14ac:dyDescent="0.25">
      <c r="A577" s="4" t="s">
        <v>36</v>
      </c>
      <c r="B577" t="s">
        <v>32</v>
      </c>
      <c r="C577" s="3">
        <v>42018</v>
      </c>
      <c r="D577">
        <v>1</v>
      </c>
      <c r="E577">
        <v>500</v>
      </c>
      <c r="F577" s="2" t="s">
        <v>82</v>
      </c>
      <c r="G577" s="2" t="s">
        <v>23</v>
      </c>
      <c r="H577">
        <v>1</v>
      </c>
      <c r="I577" s="2" t="s">
        <v>22</v>
      </c>
      <c r="J577" s="20" t="str">
        <f t="shared" si="35"/>
        <v/>
      </c>
      <c r="L577">
        <v>214.79</v>
      </c>
      <c r="M577">
        <v>214.79</v>
      </c>
      <c r="N577" s="2">
        <f>IF(ISNUMBER(M577),SUMIFS(M$1:$M577,A$1:$A577,A577,F$1:$F577,F577,D$1:$D577,D577),"")</f>
        <v>214.79</v>
      </c>
      <c r="P577" s="5"/>
      <c r="AC577">
        <v>26.7</v>
      </c>
      <c r="AD577" s="2">
        <f t="shared" si="31"/>
        <v>0.04</v>
      </c>
      <c r="AE577">
        <v>0.04</v>
      </c>
      <c r="AM577" s="2">
        <f t="shared" si="36"/>
        <v>8.5920000000000005</v>
      </c>
      <c r="AN577" s="2">
        <f>IF(ISNUMBER(AM577),SUMIFS($AM$1:AM577,$A$1:A577,A577,$F$1:F577,F577,$D$1:D577,D577),"")</f>
        <v>8.5920000000000005</v>
      </c>
      <c r="AO577">
        <f t="shared" si="37"/>
        <v>8</v>
      </c>
    </row>
    <row r="578" spans="1:41" x14ac:dyDescent="0.25">
      <c r="A578" s="4" t="s">
        <v>33</v>
      </c>
      <c r="B578" t="s">
        <v>32</v>
      </c>
      <c r="C578" s="3">
        <v>42018</v>
      </c>
      <c r="D578">
        <v>2</v>
      </c>
      <c r="E578">
        <v>0</v>
      </c>
      <c r="F578" s="2" t="s">
        <v>82</v>
      </c>
      <c r="G578" s="2" t="s">
        <v>23</v>
      </c>
      <c r="H578">
        <v>1</v>
      </c>
      <c r="I578" s="2" t="s">
        <v>22</v>
      </c>
      <c r="J578" s="20" t="str">
        <f t="shared" si="35"/>
        <v/>
      </c>
      <c r="L578">
        <v>282.77999999999997</v>
      </c>
      <c r="M578">
        <v>282.77999999999997</v>
      </c>
      <c r="N578" s="2">
        <f>IF(ISNUMBER(M578),SUMIFS(M$1:$M578,A$1:$A578,A578,F$1:$F578,F578,D$1:$D578,D578),"")</f>
        <v>282.77999999999997</v>
      </c>
      <c r="P578" s="5"/>
      <c r="AC578">
        <v>24.3</v>
      </c>
      <c r="AD578" s="2">
        <f t="shared" si="31"/>
        <v>3.6999999999999998E-2</v>
      </c>
      <c r="AE578">
        <v>3.6999999999999998E-2</v>
      </c>
      <c r="AM578" s="2">
        <f t="shared" si="36"/>
        <v>10.462999999999999</v>
      </c>
      <c r="AN578" s="2">
        <f>IF(ISNUMBER(AM578),SUMIFS($AM$1:AM578,$A$1:A578,A578,$F$1:F578,F578,$D$1:D578,D578),"")</f>
        <v>10.462999999999999</v>
      </c>
      <c r="AO578">
        <f t="shared" si="37"/>
        <v>8</v>
      </c>
    </row>
    <row r="579" spans="1:41" x14ac:dyDescent="0.25">
      <c r="A579" s="4" t="s">
        <v>35</v>
      </c>
      <c r="B579" t="s">
        <v>32</v>
      </c>
      <c r="C579" s="3">
        <v>42018</v>
      </c>
      <c r="D579">
        <v>2</v>
      </c>
      <c r="E579">
        <v>50</v>
      </c>
      <c r="F579" s="2" t="s">
        <v>82</v>
      </c>
      <c r="G579" s="2" t="s">
        <v>23</v>
      </c>
      <c r="H579">
        <v>1</v>
      </c>
      <c r="I579" s="2" t="s">
        <v>22</v>
      </c>
      <c r="J579" s="20" t="str">
        <f t="shared" si="35"/>
        <v/>
      </c>
      <c r="L579">
        <v>288.23</v>
      </c>
      <c r="M579">
        <v>288.23</v>
      </c>
      <c r="N579" s="2">
        <f>IF(ISNUMBER(M579),SUMIFS(M$1:$M579,A$1:$A579,A579,F$1:$F579,F579,D$1:$D579,D579),"")</f>
        <v>288.23</v>
      </c>
      <c r="P579" s="5"/>
      <c r="AC579">
        <v>24</v>
      </c>
      <c r="AD579" s="2">
        <f t="shared" si="31"/>
        <v>3.5999999999999997E-2</v>
      </c>
      <c r="AE579">
        <v>3.5999999999999997E-2</v>
      </c>
      <c r="AM579" s="2">
        <f t="shared" si="36"/>
        <v>10.375999999999999</v>
      </c>
      <c r="AN579" s="2">
        <f>IF(ISNUMBER(AM579),SUMIFS($AM$1:AM579,$A$1:A579,A579,$F$1:F579,F579,$D$1:D579,D579),"")</f>
        <v>10.375999999999999</v>
      </c>
      <c r="AO579">
        <f t="shared" si="37"/>
        <v>8</v>
      </c>
    </row>
    <row r="580" spans="1:41" x14ac:dyDescent="0.25">
      <c r="A580" s="4" t="s">
        <v>34</v>
      </c>
      <c r="B580" t="s">
        <v>32</v>
      </c>
      <c r="C580" s="3">
        <v>42018</v>
      </c>
      <c r="D580">
        <v>2</v>
      </c>
      <c r="E580">
        <v>100</v>
      </c>
      <c r="F580" s="2" t="s">
        <v>82</v>
      </c>
      <c r="G580" s="2" t="s">
        <v>23</v>
      </c>
      <c r="H580">
        <v>1</v>
      </c>
      <c r="I580" s="2" t="s">
        <v>22</v>
      </c>
      <c r="J580" s="20" t="str">
        <f t="shared" si="35"/>
        <v/>
      </c>
      <c r="L580">
        <v>295.45999999999998</v>
      </c>
      <c r="M580">
        <v>295.45999999999998</v>
      </c>
      <c r="N580" s="2">
        <f>IF(ISNUMBER(M580),SUMIFS(M$1:$M580,A$1:$A580,A580,F$1:$F580,F580,D$1:$D580,D580),"")</f>
        <v>295.45999999999998</v>
      </c>
      <c r="P580" s="5"/>
      <c r="AC580">
        <v>19.5</v>
      </c>
      <c r="AD580" s="2">
        <f t="shared" si="31"/>
        <v>0.03</v>
      </c>
      <c r="AE580">
        <v>0.03</v>
      </c>
      <c r="AM580" s="2">
        <f t="shared" si="36"/>
        <v>8.8640000000000008</v>
      </c>
      <c r="AN580" s="2">
        <f>IF(ISNUMBER(AM580),SUMIFS($AM$1:AM580,$A$1:A580,A580,$F$1:F580,F580,$D$1:D580,D580),"")</f>
        <v>8.8640000000000008</v>
      </c>
      <c r="AO580">
        <f t="shared" si="37"/>
        <v>8</v>
      </c>
    </row>
    <row r="581" spans="1:41" x14ac:dyDescent="0.25">
      <c r="A581" s="4" t="s">
        <v>31</v>
      </c>
      <c r="B581" t="s">
        <v>32</v>
      </c>
      <c r="C581" s="3">
        <v>42018</v>
      </c>
      <c r="D581">
        <v>2</v>
      </c>
      <c r="E581">
        <v>200</v>
      </c>
      <c r="F581" s="2" t="s">
        <v>82</v>
      </c>
      <c r="G581" s="2" t="s">
        <v>23</v>
      </c>
      <c r="H581">
        <v>1</v>
      </c>
      <c r="I581" s="2" t="s">
        <v>22</v>
      </c>
      <c r="J581" s="20" t="str">
        <f t="shared" si="35"/>
        <v/>
      </c>
      <c r="L581">
        <v>275.81</v>
      </c>
      <c r="M581">
        <v>275.81</v>
      </c>
      <c r="N581" s="2">
        <f>IF(ISNUMBER(M581),SUMIFS(M$1:$M581,A$1:$A581,A581,F$1:$F581,F581,D$1:$D581,D581),"")</f>
        <v>275.81</v>
      </c>
      <c r="P581" s="5"/>
      <c r="AC581">
        <v>22.2</v>
      </c>
      <c r="AD581" s="2">
        <f t="shared" si="31"/>
        <v>3.3000000000000002E-2</v>
      </c>
      <c r="AE581">
        <v>3.3000000000000002E-2</v>
      </c>
      <c r="AM581" s="2">
        <f t="shared" si="36"/>
        <v>9.1020000000000003</v>
      </c>
      <c r="AN581" s="2">
        <f>IF(ISNUMBER(AM581),SUMIFS($AM$1:AM581,$A$1:A581,A581,$F$1:F581,F581,$D$1:D581,D581),"")</f>
        <v>9.1020000000000003</v>
      </c>
      <c r="AO581">
        <f t="shared" si="37"/>
        <v>8</v>
      </c>
    </row>
    <row r="582" spans="1:41" x14ac:dyDescent="0.25">
      <c r="A582" s="4" t="s">
        <v>37</v>
      </c>
      <c r="B582" t="s">
        <v>32</v>
      </c>
      <c r="C582" s="3">
        <v>42018</v>
      </c>
      <c r="D582">
        <v>2</v>
      </c>
      <c r="E582">
        <v>350</v>
      </c>
      <c r="F582" s="2" t="s">
        <v>82</v>
      </c>
      <c r="G582" s="2" t="s">
        <v>23</v>
      </c>
      <c r="H582">
        <v>1</v>
      </c>
      <c r="I582" s="2" t="s">
        <v>22</v>
      </c>
      <c r="J582" s="20" t="str">
        <f t="shared" si="35"/>
        <v/>
      </c>
      <c r="L582">
        <v>284.3</v>
      </c>
      <c r="M582">
        <v>284.3</v>
      </c>
      <c r="N582" s="2">
        <f>IF(ISNUMBER(M582),SUMIFS(M$1:$M582,A$1:$A582,A582,F$1:$F582,F582,D$1:$D582,D582),"")</f>
        <v>284.3</v>
      </c>
      <c r="P582" s="5"/>
      <c r="AC582">
        <v>19.8</v>
      </c>
      <c r="AD582" s="2">
        <f t="shared" si="31"/>
        <v>0.03</v>
      </c>
      <c r="AE582">
        <v>0.03</v>
      </c>
      <c r="AM582" s="2">
        <f t="shared" si="36"/>
        <v>8.5289999999999999</v>
      </c>
      <c r="AN582" s="2">
        <f>IF(ISNUMBER(AM582),SUMIFS($AM$1:AM582,$A$1:A582,A582,$F$1:F582,F582,$D$1:D582,D582),"")</f>
        <v>8.5289999999999999</v>
      </c>
      <c r="AO582">
        <f t="shared" si="37"/>
        <v>8</v>
      </c>
    </row>
    <row r="583" spans="1:41" x14ac:dyDescent="0.25">
      <c r="A583" s="4" t="s">
        <v>36</v>
      </c>
      <c r="B583" t="s">
        <v>32</v>
      </c>
      <c r="C583" s="3">
        <v>42018</v>
      </c>
      <c r="D583">
        <v>2</v>
      </c>
      <c r="E583">
        <v>500</v>
      </c>
      <c r="F583" s="2" t="s">
        <v>82</v>
      </c>
      <c r="G583" s="2" t="s">
        <v>23</v>
      </c>
      <c r="H583">
        <v>1</v>
      </c>
      <c r="I583" s="2" t="s">
        <v>22</v>
      </c>
      <c r="J583" s="20" t="str">
        <f t="shared" si="35"/>
        <v/>
      </c>
      <c r="L583">
        <v>281.2</v>
      </c>
      <c r="M583">
        <v>281.2</v>
      </c>
      <c r="N583" s="2">
        <f>IF(ISNUMBER(M583),SUMIFS(M$1:$M583,A$1:$A583,A583,F$1:$F583,F583,D$1:$D583,D583),"")</f>
        <v>281.2</v>
      </c>
      <c r="P583" s="5"/>
      <c r="AC583">
        <v>22.2</v>
      </c>
      <c r="AD583" s="2">
        <f t="shared" si="31"/>
        <v>3.4000000000000002E-2</v>
      </c>
      <c r="AE583">
        <v>3.4000000000000002E-2</v>
      </c>
      <c r="AM583" s="2">
        <f t="shared" si="36"/>
        <v>9.5609999999999999</v>
      </c>
      <c r="AN583" s="2">
        <f>IF(ISNUMBER(AM583),SUMIFS($AM$1:AM583,$A$1:A583,A583,$F$1:F583,F583,$D$1:D583,D583),"")</f>
        <v>9.5609999999999999</v>
      </c>
      <c r="AO583">
        <f t="shared" si="37"/>
        <v>8</v>
      </c>
    </row>
    <row r="584" spans="1:41" x14ac:dyDescent="0.25">
      <c r="A584" s="4" t="s">
        <v>33</v>
      </c>
      <c r="B584" t="s">
        <v>32</v>
      </c>
      <c r="C584" s="3">
        <v>42018</v>
      </c>
      <c r="D584">
        <v>3</v>
      </c>
      <c r="E584">
        <v>0</v>
      </c>
      <c r="F584" s="2" t="s">
        <v>82</v>
      </c>
      <c r="G584" s="2" t="s">
        <v>23</v>
      </c>
      <c r="H584">
        <v>1</v>
      </c>
      <c r="I584" s="2" t="s">
        <v>22</v>
      </c>
      <c r="J584" s="20" t="str">
        <f t="shared" si="35"/>
        <v/>
      </c>
      <c r="L584">
        <v>279.19</v>
      </c>
      <c r="M584">
        <v>279.19</v>
      </c>
      <c r="N584" s="2">
        <f>IF(ISNUMBER(M584),SUMIFS(M$1:$M584,A$1:$A584,A584,F$1:$F584,F584,D$1:$D584,D584),"")</f>
        <v>279.19</v>
      </c>
      <c r="P584" s="5"/>
      <c r="AC584">
        <v>21</v>
      </c>
      <c r="AD584" s="2">
        <f t="shared" si="31"/>
        <v>3.2000000000000001E-2</v>
      </c>
      <c r="AE584">
        <v>3.2000000000000001E-2</v>
      </c>
      <c r="AM584" s="2">
        <f t="shared" si="36"/>
        <v>8.9339999999999993</v>
      </c>
      <c r="AN584" s="2">
        <f>IF(ISNUMBER(AM584),SUMIFS($AM$1:AM584,$A$1:A584,A584,$F$1:F584,F584,$D$1:D584,D584),"")</f>
        <v>8.9339999999999993</v>
      </c>
      <c r="AO584">
        <f t="shared" si="37"/>
        <v>8</v>
      </c>
    </row>
    <row r="585" spans="1:41" x14ac:dyDescent="0.25">
      <c r="A585" s="4" t="s">
        <v>35</v>
      </c>
      <c r="B585" t="s">
        <v>32</v>
      </c>
      <c r="C585" s="3">
        <v>42018</v>
      </c>
      <c r="D585">
        <v>3</v>
      </c>
      <c r="E585">
        <v>50</v>
      </c>
      <c r="F585" s="2" t="s">
        <v>82</v>
      </c>
      <c r="G585" s="2" t="s">
        <v>23</v>
      </c>
      <c r="H585">
        <v>1</v>
      </c>
      <c r="I585" s="2" t="s">
        <v>22</v>
      </c>
      <c r="J585" s="20" t="str">
        <f t="shared" si="35"/>
        <v/>
      </c>
      <c r="L585">
        <v>292.26</v>
      </c>
      <c r="M585">
        <v>292.26</v>
      </c>
      <c r="N585" s="2">
        <f>IF(ISNUMBER(M585),SUMIFS(M$1:$M585,A$1:$A585,A585,F$1:$F585,F585,D$1:$D585,D585),"")</f>
        <v>292.26</v>
      </c>
      <c r="P585" s="5"/>
      <c r="AC585">
        <v>24</v>
      </c>
      <c r="AD585" s="2">
        <f t="shared" si="31"/>
        <v>3.5999999999999997E-2</v>
      </c>
      <c r="AE585">
        <v>3.5999999999999997E-2</v>
      </c>
      <c r="AM585" s="2">
        <f t="shared" si="36"/>
        <v>10.521000000000001</v>
      </c>
      <c r="AN585" s="2">
        <f>IF(ISNUMBER(AM585),SUMIFS($AM$1:AM585,$A$1:A585,A585,$F$1:F585,F585,$D$1:D585,D585),"")</f>
        <v>10.521000000000001</v>
      </c>
      <c r="AO585">
        <f t="shared" si="37"/>
        <v>8</v>
      </c>
    </row>
    <row r="586" spans="1:41" x14ac:dyDescent="0.25">
      <c r="A586" s="4" t="s">
        <v>34</v>
      </c>
      <c r="B586" t="s">
        <v>32</v>
      </c>
      <c r="C586" s="3">
        <v>42018</v>
      </c>
      <c r="D586">
        <v>3</v>
      </c>
      <c r="E586">
        <v>100</v>
      </c>
      <c r="F586" s="2" t="s">
        <v>82</v>
      </c>
      <c r="G586" s="2" t="s">
        <v>23</v>
      </c>
      <c r="H586">
        <v>1</v>
      </c>
      <c r="I586" s="2" t="s">
        <v>22</v>
      </c>
      <c r="J586" s="20" t="str">
        <f t="shared" si="35"/>
        <v/>
      </c>
      <c r="L586">
        <v>244.92</v>
      </c>
      <c r="M586">
        <v>244.92</v>
      </c>
      <c r="N586" s="2">
        <f>IF(ISNUMBER(M586),SUMIFS(M$1:$M586,A$1:$A586,A586,F$1:$F586,F586,D$1:$D586,D586),"")</f>
        <v>244.92</v>
      </c>
      <c r="P586" s="5"/>
      <c r="AC586">
        <v>25.7</v>
      </c>
      <c r="AD586" s="2">
        <f t="shared" ref="AD586:AD634" si="38">IF(ISNUMBER(AE586),AE586,"")</f>
        <v>3.9E-2</v>
      </c>
      <c r="AE586">
        <v>3.9E-2</v>
      </c>
      <c r="AM586" s="2">
        <f t="shared" ref="AM586:AM631" si="39">IF(AND(ISNUMBER(AE586),ISNUMBER(M586)),ROUND(M586*AE586,3),"")</f>
        <v>9.5519999999999996</v>
      </c>
      <c r="AN586" s="2">
        <f>IF(ISNUMBER(AM586),SUMIFS($AM$1:AM586,$A$1:A586,A586,$F$1:F586,F586,$D$1:D586,D586),"")</f>
        <v>9.5519999999999996</v>
      </c>
      <c r="AO586">
        <f t="shared" si="37"/>
        <v>8</v>
      </c>
    </row>
    <row r="587" spans="1:41" x14ac:dyDescent="0.25">
      <c r="A587" s="4" t="s">
        <v>31</v>
      </c>
      <c r="B587" t="s">
        <v>32</v>
      </c>
      <c r="C587" s="3">
        <v>42018</v>
      </c>
      <c r="D587">
        <v>3</v>
      </c>
      <c r="E587">
        <v>200</v>
      </c>
      <c r="F587" s="2" t="s">
        <v>82</v>
      </c>
      <c r="G587" s="2" t="s">
        <v>23</v>
      </c>
      <c r="H587">
        <v>1</v>
      </c>
      <c r="I587" s="2" t="s">
        <v>22</v>
      </c>
      <c r="J587" s="20" t="str">
        <f t="shared" si="35"/>
        <v/>
      </c>
      <c r="L587">
        <v>259.02</v>
      </c>
      <c r="M587">
        <v>259.02</v>
      </c>
      <c r="N587" s="2">
        <f>IF(ISNUMBER(M587),SUMIFS(M$1:$M587,A$1:$A587,A587,F$1:$F587,F587,D$1:$D587,D587),"")</f>
        <v>259.02</v>
      </c>
      <c r="P587" s="5"/>
      <c r="AC587">
        <v>21.1</v>
      </c>
      <c r="AD587" s="2">
        <f t="shared" si="38"/>
        <v>3.2000000000000001E-2</v>
      </c>
      <c r="AE587">
        <v>3.2000000000000001E-2</v>
      </c>
      <c r="AM587" s="2">
        <f t="shared" si="39"/>
        <v>8.2889999999999997</v>
      </c>
      <c r="AN587" s="2">
        <f>IF(ISNUMBER(AM587),SUMIFS($AM$1:AM587,$A$1:A587,A587,$F$1:F587,F587,$D$1:D587,D587),"")</f>
        <v>8.2889999999999997</v>
      </c>
      <c r="AO587">
        <f t="shared" si="37"/>
        <v>8</v>
      </c>
    </row>
    <row r="588" spans="1:41" x14ac:dyDescent="0.25">
      <c r="A588" s="4" t="s">
        <v>37</v>
      </c>
      <c r="B588" t="s">
        <v>32</v>
      </c>
      <c r="C588" s="3">
        <v>42018</v>
      </c>
      <c r="D588">
        <v>3</v>
      </c>
      <c r="E588">
        <v>350</v>
      </c>
      <c r="F588" s="2" t="s">
        <v>82</v>
      </c>
      <c r="G588" s="2" t="s">
        <v>23</v>
      </c>
      <c r="H588">
        <v>1</v>
      </c>
      <c r="I588" s="2" t="s">
        <v>22</v>
      </c>
      <c r="J588" s="20" t="str">
        <f t="shared" si="35"/>
        <v/>
      </c>
      <c r="L588">
        <v>249.22</v>
      </c>
      <c r="M588">
        <v>249.22</v>
      </c>
      <c r="N588" s="2">
        <f>IF(ISNUMBER(M588),SUMIFS(M$1:$M588,A$1:$A588,A588,F$1:$F588,F588,D$1:$D588,D588),"")</f>
        <v>249.22</v>
      </c>
      <c r="P588" s="5"/>
      <c r="AC588">
        <v>25.6</v>
      </c>
      <c r="AD588" s="2">
        <f t="shared" si="38"/>
        <v>3.7999999999999999E-2</v>
      </c>
      <c r="AE588">
        <v>3.7999999999999999E-2</v>
      </c>
      <c r="AM588" s="2">
        <f t="shared" si="39"/>
        <v>9.4700000000000006</v>
      </c>
      <c r="AN588" s="2">
        <f>IF(ISNUMBER(AM588),SUMIFS($AM$1:AM588,$A$1:A588,A588,$F$1:F588,F588,$D$1:D588,D588),"")</f>
        <v>9.4700000000000006</v>
      </c>
      <c r="AO588">
        <f t="shared" si="37"/>
        <v>8</v>
      </c>
    </row>
    <row r="589" spans="1:41" x14ac:dyDescent="0.25">
      <c r="A589" s="4" t="s">
        <v>36</v>
      </c>
      <c r="B589" t="s">
        <v>32</v>
      </c>
      <c r="C589" s="3">
        <v>42018</v>
      </c>
      <c r="D589">
        <v>3</v>
      </c>
      <c r="E589">
        <v>500</v>
      </c>
      <c r="F589" s="2" t="s">
        <v>82</v>
      </c>
      <c r="G589" s="2" t="s">
        <v>23</v>
      </c>
      <c r="H589">
        <v>1</v>
      </c>
      <c r="I589" s="2" t="s">
        <v>22</v>
      </c>
      <c r="J589" s="20" t="str">
        <f t="shared" si="35"/>
        <v/>
      </c>
      <c r="L589">
        <v>262.14999999999998</v>
      </c>
      <c r="M589">
        <v>262.14999999999998</v>
      </c>
      <c r="N589" s="2">
        <f>IF(ISNUMBER(M589),SUMIFS(M$1:$M589,A$1:$A589,A589,F$1:$F589,F589,D$1:$D589,D589),"")</f>
        <v>262.14999999999998</v>
      </c>
      <c r="P589" s="5"/>
      <c r="AC589">
        <v>23.2</v>
      </c>
      <c r="AD589" s="2">
        <f t="shared" si="38"/>
        <v>3.5000000000000003E-2</v>
      </c>
      <c r="AE589">
        <v>3.5000000000000003E-2</v>
      </c>
      <c r="AM589" s="2">
        <f t="shared" si="39"/>
        <v>9.1750000000000007</v>
      </c>
      <c r="AN589" s="2">
        <f>IF(ISNUMBER(AM589),SUMIFS($AM$1:AM589,$A$1:A589,A589,$F$1:F589,F589,$D$1:D589,D589),"")</f>
        <v>9.1750000000000007</v>
      </c>
      <c r="AO589">
        <f t="shared" si="37"/>
        <v>8</v>
      </c>
    </row>
    <row r="590" spans="1:41" x14ac:dyDescent="0.25">
      <c r="A590" s="4" t="s">
        <v>33</v>
      </c>
      <c r="B590" t="s">
        <v>32</v>
      </c>
      <c r="C590" s="3">
        <v>42065</v>
      </c>
      <c r="D590">
        <v>1</v>
      </c>
      <c r="E590">
        <v>0</v>
      </c>
      <c r="F590" s="2" t="s">
        <v>82</v>
      </c>
      <c r="G590" s="2" t="s">
        <v>24</v>
      </c>
      <c r="H590">
        <v>2</v>
      </c>
      <c r="I590" s="2" t="s">
        <v>22</v>
      </c>
      <c r="J590" s="20" t="str">
        <f t="shared" si="35"/>
        <v/>
      </c>
      <c r="L590">
        <v>17.52</v>
      </c>
      <c r="M590">
        <v>17.52</v>
      </c>
      <c r="N590" s="2">
        <f>IF(ISNUMBER(M590),SUMIFS(M$1:$M590,A$1:$A590,A590,F$1:$F590,F590,D$1:$D590,D590),"")</f>
        <v>226.63000000000002</v>
      </c>
      <c r="P590" s="5"/>
      <c r="AC590">
        <v>22</v>
      </c>
      <c r="AD590" s="2">
        <f t="shared" si="38"/>
        <v>3.3000000000000002E-2</v>
      </c>
      <c r="AE590">
        <v>3.3000000000000002E-2</v>
      </c>
      <c r="AM590" s="2">
        <f t="shared" si="39"/>
        <v>0.57799999999999996</v>
      </c>
      <c r="AN590" s="2">
        <f>IF(ISNUMBER(AM590),SUMIFS($AM$1:AM590,$A$1:A590,A590,$F$1:F590,F590,$D$1:D590,D590),"")</f>
        <v>8.3149999999999995</v>
      </c>
      <c r="AO590">
        <f t="shared" si="37"/>
        <v>8</v>
      </c>
    </row>
    <row r="591" spans="1:41" x14ac:dyDescent="0.25">
      <c r="A591" s="4" t="s">
        <v>35</v>
      </c>
      <c r="B591" t="s">
        <v>32</v>
      </c>
      <c r="C591" s="3">
        <v>42065</v>
      </c>
      <c r="D591">
        <v>1</v>
      </c>
      <c r="E591">
        <v>50</v>
      </c>
      <c r="F591" s="2" t="s">
        <v>82</v>
      </c>
      <c r="G591" s="2" t="s">
        <v>24</v>
      </c>
      <c r="H591">
        <v>2</v>
      </c>
      <c r="I591" s="2" t="s">
        <v>22</v>
      </c>
      <c r="J591" s="20" t="str">
        <f t="shared" si="35"/>
        <v/>
      </c>
      <c r="L591">
        <v>23.76</v>
      </c>
      <c r="M591">
        <v>23.76</v>
      </c>
      <c r="N591" s="2">
        <f>IF(ISNUMBER(M591),SUMIFS(M$1:$M591,A$1:$A591,A591,F$1:$F591,F591,D$1:$D591,D591),"")</f>
        <v>273.86</v>
      </c>
      <c r="P591" s="5"/>
      <c r="AC591">
        <v>23.9</v>
      </c>
      <c r="AD591" s="2">
        <f t="shared" si="38"/>
        <v>3.5999999999999997E-2</v>
      </c>
      <c r="AE591">
        <v>3.5999999999999997E-2</v>
      </c>
      <c r="AM591" s="2">
        <f t="shared" si="39"/>
        <v>0.85499999999999998</v>
      </c>
      <c r="AN591" s="2">
        <f>IF(ISNUMBER(AM591),SUMIFS($AM$1:AM591,$A$1:A591,A591,$F$1:F591,F591,$D$1:D591,D591),"")</f>
        <v>11.609</v>
      </c>
      <c r="AO591">
        <f t="shared" si="37"/>
        <v>8</v>
      </c>
    </row>
    <row r="592" spans="1:41" x14ac:dyDescent="0.25">
      <c r="A592" s="4" t="s">
        <v>34</v>
      </c>
      <c r="B592" t="s">
        <v>32</v>
      </c>
      <c r="C592" s="3">
        <v>42065</v>
      </c>
      <c r="D592">
        <v>1</v>
      </c>
      <c r="E592">
        <v>100</v>
      </c>
      <c r="F592" s="2" t="s">
        <v>82</v>
      </c>
      <c r="G592" s="2" t="s">
        <v>24</v>
      </c>
      <c r="H592">
        <v>2</v>
      </c>
      <c r="I592" s="2" t="s">
        <v>22</v>
      </c>
      <c r="J592" s="20" t="str">
        <f t="shared" si="35"/>
        <v/>
      </c>
      <c r="L592">
        <v>106.21</v>
      </c>
      <c r="M592">
        <v>106.21</v>
      </c>
      <c r="N592" s="2">
        <f>IF(ISNUMBER(M592),SUMIFS(M$1:$M592,A$1:$A592,A592,F$1:$F592,F592,D$1:$D592,D592),"")</f>
        <v>329.65999999999997</v>
      </c>
      <c r="P592" s="5"/>
      <c r="AC592">
        <v>23.5</v>
      </c>
      <c r="AD592" s="2">
        <f t="shared" si="38"/>
        <v>3.5000000000000003E-2</v>
      </c>
      <c r="AE592">
        <v>3.5000000000000003E-2</v>
      </c>
      <c r="AM592" s="2">
        <f t="shared" si="39"/>
        <v>3.7170000000000001</v>
      </c>
      <c r="AN592" s="2">
        <f>IF(ISNUMBER(AM592),SUMIFS($AM$1:AM592,$A$1:A592,A592,$F$1:F592,F592,$D$1:D592,D592),"")</f>
        <v>12.878</v>
      </c>
      <c r="AO592">
        <f t="shared" si="37"/>
        <v>8</v>
      </c>
    </row>
    <row r="593" spans="1:41" x14ac:dyDescent="0.25">
      <c r="A593" s="4" t="s">
        <v>31</v>
      </c>
      <c r="B593" t="s">
        <v>32</v>
      </c>
      <c r="C593" s="3">
        <v>42065</v>
      </c>
      <c r="D593">
        <v>1</v>
      </c>
      <c r="E593">
        <v>200</v>
      </c>
      <c r="F593" s="2" t="s">
        <v>82</v>
      </c>
      <c r="G593" s="2" t="s">
        <v>24</v>
      </c>
      <c r="H593">
        <v>2</v>
      </c>
      <c r="I593" s="2" t="s">
        <v>22</v>
      </c>
      <c r="J593" s="20" t="str">
        <f t="shared" si="35"/>
        <v/>
      </c>
      <c r="L593">
        <v>55.11</v>
      </c>
      <c r="M593">
        <v>55.11</v>
      </c>
      <c r="N593" s="2">
        <f>IF(ISNUMBER(M593),SUMIFS(M$1:$M593,A$1:$A593,A593,F$1:$F593,F593,D$1:$D593,D593),"")</f>
        <v>303.48</v>
      </c>
      <c r="P593" s="5"/>
      <c r="AC593">
        <v>26.1</v>
      </c>
      <c r="AD593" s="2">
        <f t="shared" si="38"/>
        <v>3.9E-2</v>
      </c>
      <c r="AE593">
        <v>3.9E-2</v>
      </c>
      <c r="AM593" s="2">
        <f t="shared" si="39"/>
        <v>2.149</v>
      </c>
      <c r="AN593" s="2">
        <f>IF(ISNUMBER(AM593),SUMIFS($AM$1:AM593,$A$1:A593,A593,$F$1:F593,F593,$D$1:D593,D593),"")</f>
        <v>12.332000000000001</v>
      </c>
      <c r="AO593">
        <f t="shared" si="37"/>
        <v>8</v>
      </c>
    </row>
    <row r="594" spans="1:41" x14ac:dyDescent="0.25">
      <c r="A594" s="4" t="s">
        <v>37</v>
      </c>
      <c r="B594" t="s">
        <v>32</v>
      </c>
      <c r="C594" s="3">
        <v>42065</v>
      </c>
      <c r="D594">
        <v>1</v>
      </c>
      <c r="E594">
        <v>350</v>
      </c>
      <c r="F594" s="2" t="s">
        <v>82</v>
      </c>
      <c r="G594" s="2" t="s">
        <v>24</v>
      </c>
      <c r="H594">
        <v>2</v>
      </c>
      <c r="I594" s="2" t="s">
        <v>22</v>
      </c>
      <c r="J594" s="20" t="str">
        <f t="shared" si="35"/>
        <v/>
      </c>
      <c r="L594">
        <v>9.44</v>
      </c>
      <c r="M594">
        <v>9.44</v>
      </c>
      <c r="N594" s="2">
        <f>IF(ISNUMBER(M594),SUMIFS(M$1:$M594,A$1:$A594,A594,F$1:$F594,F594,D$1:$D594,D594),"")</f>
        <v>250.02</v>
      </c>
      <c r="P594" s="5"/>
      <c r="AC594">
        <v>24.2</v>
      </c>
      <c r="AD594" s="2">
        <f t="shared" si="38"/>
        <v>3.6999999999999998E-2</v>
      </c>
      <c r="AE594">
        <v>3.6999999999999998E-2</v>
      </c>
      <c r="AM594" s="2">
        <f t="shared" si="39"/>
        <v>0.34899999999999998</v>
      </c>
      <c r="AN594" s="2">
        <f>IF(ISNUMBER(AM594),SUMIFS($AM$1:AM594,$A$1:A594,A594,$F$1:F594,F594,$D$1:D594,D594),"")</f>
        <v>10.694000000000001</v>
      </c>
      <c r="AO594">
        <f t="shared" si="37"/>
        <v>8</v>
      </c>
    </row>
    <row r="595" spans="1:41" x14ac:dyDescent="0.25">
      <c r="A595" s="4" t="s">
        <v>36</v>
      </c>
      <c r="B595" t="s">
        <v>32</v>
      </c>
      <c r="C595" s="3">
        <v>42065</v>
      </c>
      <c r="D595">
        <v>1</v>
      </c>
      <c r="E595">
        <v>500</v>
      </c>
      <c r="F595" s="2" t="s">
        <v>82</v>
      </c>
      <c r="G595" s="2" t="s">
        <v>24</v>
      </c>
      <c r="H595">
        <v>2</v>
      </c>
      <c r="I595" s="2" t="s">
        <v>22</v>
      </c>
      <c r="J595" s="20" t="str">
        <f t="shared" si="35"/>
        <v/>
      </c>
      <c r="L595">
        <v>16.5</v>
      </c>
      <c r="M595">
        <v>16.5</v>
      </c>
      <c r="N595" s="2">
        <f>IF(ISNUMBER(M595),SUMIFS(M$1:$M595,A$1:$A595,A595,F$1:$F595,F595,D$1:$D595,D595),"")</f>
        <v>231.29</v>
      </c>
      <c r="P595" s="5"/>
      <c r="AC595">
        <v>26.4</v>
      </c>
      <c r="AD595" s="2">
        <f t="shared" si="38"/>
        <v>0.04</v>
      </c>
      <c r="AE595">
        <v>0.04</v>
      </c>
      <c r="AM595" s="2">
        <f t="shared" si="39"/>
        <v>0.66</v>
      </c>
      <c r="AN595" s="2">
        <f>IF(ISNUMBER(AM595),SUMIFS($AM$1:AM595,$A$1:A595,A595,$F$1:F595,F595,$D$1:D595,D595),"")</f>
        <v>9.2520000000000007</v>
      </c>
      <c r="AO595">
        <f t="shared" si="37"/>
        <v>8</v>
      </c>
    </row>
    <row r="596" spans="1:41" x14ac:dyDescent="0.25">
      <c r="A596" s="4" t="s">
        <v>33</v>
      </c>
      <c r="B596" t="s">
        <v>32</v>
      </c>
      <c r="C596" s="3">
        <v>42065</v>
      </c>
      <c r="D596">
        <v>2</v>
      </c>
      <c r="E596">
        <v>0</v>
      </c>
      <c r="F596" s="2" t="s">
        <v>82</v>
      </c>
      <c r="G596" s="2" t="s">
        <v>24</v>
      </c>
      <c r="H596">
        <v>2</v>
      </c>
      <c r="I596" s="2" t="s">
        <v>22</v>
      </c>
      <c r="J596" s="20" t="str">
        <f t="shared" si="35"/>
        <v/>
      </c>
      <c r="L596">
        <v>34.03</v>
      </c>
      <c r="M596">
        <v>34.03</v>
      </c>
      <c r="N596" s="2">
        <f>IF(ISNUMBER(M596),SUMIFS(M$1:$M596,A$1:$A596,A596,F$1:$F596,F596,D$1:$D596,D596),"")</f>
        <v>316.80999999999995</v>
      </c>
      <c r="P596" s="5"/>
      <c r="AC596">
        <v>25</v>
      </c>
      <c r="AD596" s="2">
        <f t="shared" si="38"/>
        <v>3.7999999999999999E-2</v>
      </c>
      <c r="AE596">
        <v>3.7999999999999999E-2</v>
      </c>
      <c r="AM596" s="2">
        <f t="shared" si="39"/>
        <v>1.2929999999999999</v>
      </c>
      <c r="AN596" s="2">
        <f>IF(ISNUMBER(AM596),SUMIFS($AM$1:AM596,$A$1:A596,A596,$F$1:F596,F596,$D$1:D596,D596),"")</f>
        <v>11.755999999999998</v>
      </c>
      <c r="AO596">
        <f t="shared" si="37"/>
        <v>8</v>
      </c>
    </row>
    <row r="597" spans="1:41" x14ac:dyDescent="0.25">
      <c r="A597" s="4" t="s">
        <v>35</v>
      </c>
      <c r="B597" t="s">
        <v>32</v>
      </c>
      <c r="C597" s="3">
        <v>42065</v>
      </c>
      <c r="D597">
        <v>2</v>
      </c>
      <c r="E597">
        <v>50</v>
      </c>
      <c r="F597" s="2" t="s">
        <v>82</v>
      </c>
      <c r="G597" s="2" t="s">
        <v>24</v>
      </c>
      <c r="H597">
        <v>2</v>
      </c>
      <c r="I597" s="2" t="s">
        <v>22</v>
      </c>
      <c r="J597" s="20" t="str">
        <f t="shared" si="35"/>
        <v/>
      </c>
      <c r="L597">
        <v>7.73</v>
      </c>
      <c r="M597">
        <v>7.73</v>
      </c>
      <c r="N597" s="2">
        <f>IF(ISNUMBER(M597),SUMIFS(M$1:$M597,A$1:$A597,A597,F$1:$F597,F597,D$1:$D597,D597),"")</f>
        <v>295.96000000000004</v>
      </c>
      <c r="P597" s="5"/>
      <c r="AC597">
        <v>24.9</v>
      </c>
      <c r="AD597" s="2">
        <f t="shared" si="38"/>
        <v>3.7999999999999999E-2</v>
      </c>
      <c r="AE597">
        <v>3.7999999999999999E-2</v>
      </c>
      <c r="AM597" s="2">
        <f t="shared" si="39"/>
        <v>0.29399999999999998</v>
      </c>
      <c r="AN597" s="2">
        <f>IF(ISNUMBER(AM597),SUMIFS($AM$1:AM597,$A$1:A597,A597,$F$1:F597,F597,$D$1:D597,D597),"")</f>
        <v>10.67</v>
      </c>
      <c r="AO597">
        <f t="shared" si="37"/>
        <v>8</v>
      </c>
    </row>
    <row r="598" spans="1:41" x14ac:dyDescent="0.25">
      <c r="A598" s="4" t="s">
        <v>34</v>
      </c>
      <c r="B598" t="s">
        <v>32</v>
      </c>
      <c r="C598" s="3">
        <v>42065</v>
      </c>
      <c r="D598">
        <v>2</v>
      </c>
      <c r="E598">
        <v>100</v>
      </c>
      <c r="F598" s="2" t="s">
        <v>82</v>
      </c>
      <c r="G598" s="2" t="s">
        <v>24</v>
      </c>
      <c r="H598">
        <v>2</v>
      </c>
      <c r="I598" s="2" t="s">
        <v>22</v>
      </c>
      <c r="J598" s="20" t="str">
        <f t="shared" si="35"/>
        <v/>
      </c>
      <c r="L598">
        <v>51.14</v>
      </c>
      <c r="M598">
        <v>51.14</v>
      </c>
      <c r="N598" s="2">
        <f>IF(ISNUMBER(M598),SUMIFS(M$1:$M598,A$1:$A598,A598,F$1:$F598,F598,D$1:$D598,D598),"")</f>
        <v>346.59999999999997</v>
      </c>
      <c r="P598" s="5"/>
      <c r="AC598">
        <v>26.6</v>
      </c>
      <c r="AD598" s="2">
        <f t="shared" si="38"/>
        <v>0.04</v>
      </c>
      <c r="AE598">
        <v>0.04</v>
      </c>
      <c r="AM598" s="2">
        <f t="shared" si="39"/>
        <v>2.0459999999999998</v>
      </c>
      <c r="AN598" s="2">
        <f>IF(ISNUMBER(AM598),SUMIFS($AM$1:AM598,$A$1:A598,A598,$F$1:F598,F598,$D$1:D598,D598),"")</f>
        <v>10.91</v>
      </c>
      <c r="AO598">
        <f t="shared" si="37"/>
        <v>8</v>
      </c>
    </row>
    <row r="599" spans="1:41" x14ac:dyDescent="0.25">
      <c r="A599" s="4" t="s">
        <v>31</v>
      </c>
      <c r="B599" t="s">
        <v>32</v>
      </c>
      <c r="C599" s="3">
        <v>42065</v>
      </c>
      <c r="D599">
        <v>2</v>
      </c>
      <c r="E599">
        <v>200</v>
      </c>
      <c r="F599" s="2" t="s">
        <v>82</v>
      </c>
      <c r="G599" s="2" t="s">
        <v>24</v>
      </c>
      <c r="H599">
        <v>2</v>
      </c>
      <c r="I599" s="2" t="s">
        <v>22</v>
      </c>
      <c r="J599" s="20" t="str">
        <f t="shared" si="35"/>
        <v/>
      </c>
      <c r="L599">
        <v>4.5599999999999996</v>
      </c>
      <c r="M599">
        <v>4.5599999999999996</v>
      </c>
      <c r="N599" s="2">
        <f>IF(ISNUMBER(M599),SUMIFS(M$1:$M599,A$1:$A599,A599,F$1:$F599,F599,D$1:$D599,D599),"")</f>
        <v>280.37</v>
      </c>
      <c r="P599" s="5"/>
      <c r="AC599">
        <v>24.6</v>
      </c>
      <c r="AD599" s="2">
        <f t="shared" si="38"/>
        <v>3.6999999999999998E-2</v>
      </c>
      <c r="AE599">
        <v>3.6999999999999998E-2</v>
      </c>
      <c r="AM599" s="2">
        <f t="shared" si="39"/>
        <v>0.16900000000000001</v>
      </c>
      <c r="AN599" s="2">
        <f>IF(ISNUMBER(AM599),SUMIFS($AM$1:AM599,$A$1:A599,A599,$F$1:F599,F599,$D$1:D599,D599),"")</f>
        <v>9.2710000000000008</v>
      </c>
      <c r="AO599">
        <f t="shared" si="37"/>
        <v>8</v>
      </c>
    </row>
    <row r="600" spans="1:41" x14ac:dyDescent="0.25">
      <c r="A600" s="4" t="s">
        <v>37</v>
      </c>
      <c r="B600" t="s">
        <v>32</v>
      </c>
      <c r="C600" s="3">
        <v>42065</v>
      </c>
      <c r="D600">
        <v>2</v>
      </c>
      <c r="E600">
        <v>350</v>
      </c>
      <c r="F600" s="2" t="s">
        <v>82</v>
      </c>
      <c r="G600" s="2" t="s">
        <v>24</v>
      </c>
      <c r="H600">
        <v>2</v>
      </c>
      <c r="I600" s="2" t="s">
        <v>22</v>
      </c>
      <c r="J600" s="20" t="str">
        <f t="shared" si="35"/>
        <v/>
      </c>
      <c r="L600">
        <v>5.36</v>
      </c>
      <c r="M600">
        <v>5.36</v>
      </c>
      <c r="N600" s="2">
        <f>IF(ISNUMBER(M600),SUMIFS(M$1:$M600,A$1:$A600,A600,F$1:$F600,F600,D$1:$D600,D600),"")</f>
        <v>289.66000000000003</v>
      </c>
      <c r="P600" s="5"/>
      <c r="AC600">
        <v>25.9</v>
      </c>
      <c r="AD600" s="2">
        <f t="shared" si="38"/>
        <v>3.9E-2</v>
      </c>
      <c r="AE600">
        <v>3.9E-2</v>
      </c>
      <c r="AM600" s="2">
        <f t="shared" si="39"/>
        <v>0.20899999999999999</v>
      </c>
      <c r="AN600" s="2">
        <f>IF(ISNUMBER(AM600),SUMIFS($AM$1:AM600,$A$1:A600,A600,$F$1:F600,F600,$D$1:D600,D600),"")</f>
        <v>8.7379999999999995</v>
      </c>
      <c r="AO600">
        <f t="shared" si="37"/>
        <v>8</v>
      </c>
    </row>
    <row r="601" spans="1:41" x14ac:dyDescent="0.25">
      <c r="A601" s="4" t="s">
        <v>36</v>
      </c>
      <c r="B601" t="s">
        <v>32</v>
      </c>
      <c r="C601" s="3">
        <v>42065</v>
      </c>
      <c r="D601">
        <v>2</v>
      </c>
      <c r="E601">
        <v>500</v>
      </c>
      <c r="F601" s="2" t="s">
        <v>82</v>
      </c>
      <c r="G601" s="2" t="s">
        <v>24</v>
      </c>
      <c r="H601">
        <v>2</v>
      </c>
      <c r="I601" s="2" t="s">
        <v>22</v>
      </c>
      <c r="J601" s="20" t="str">
        <f t="shared" si="35"/>
        <v/>
      </c>
      <c r="L601">
        <v>34.880000000000003</v>
      </c>
      <c r="M601">
        <v>34.880000000000003</v>
      </c>
      <c r="N601" s="2">
        <f>IF(ISNUMBER(M601),SUMIFS(M$1:$M601,A$1:$A601,A601,F$1:$F601,F601,D$1:$D601,D601),"")</f>
        <v>316.08</v>
      </c>
      <c r="P601" s="5"/>
      <c r="AC601">
        <v>26.7</v>
      </c>
      <c r="AD601" s="2">
        <f t="shared" si="38"/>
        <v>0.04</v>
      </c>
      <c r="AE601">
        <v>0.04</v>
      </c>
      <c r="AM601" s="2">
        <f t="shared" si="39"/>
        <v>1.395</v>
      </c>
      <c r="AN601" s="2">
        <f>IF(ISNUMBER(AM601),SUMIFS($AM$1:AM601,$A$1:A601,A601,$F$1:F601,F601,$D$1:D601,D601),"")</f>
        <v>10.956</v>
      </c>
      <c r="AO601">
        <f t="shared" si="37"/>
        <v>8</v>
      </c>
    </row>
    <row r="602" spans="1:41" x14ac:dyDescent="0.25">
      <c r="A602" s="4" t="s">
        <v>33</v>
      </c>
      <c r="B602" t="s">
        <v>32</v>
      </c>
      <c r="C602" s="3">
        <v>42065</v>
      </c>
      <c r="D602">
        <v>3</v>
      </c>
      <c r="E602">
        <v>0</v>
      </c>
      <c r="F602" s="2" t="s">
        <v>82</v>
      </c>
      <c r="G602" s="2" t="s">
        <v>24</v>
      </c>
      <c r="H602">
        <v>2</v>
      </c>
      <c r="I602" s="2" t="s">
        <v>22</v>
      </c>
      <c r="J602" s="20" t="str">
        <f t="shared" si="35"/>
        <v/>
      </c>
      <c r="L602">
        <v>141.93</v>
      </c>
      <c r="M602">
        <v>141.93</v>
      </c>
      <c r="N602" s="2">
        <f>IF(ISNUMBER(M602),SUMIFS(M$1:$M602,A$1:$A602,A602,F$1:$F602,F602,D$1:$D602,D602),"")</f>
        <v>421.12</v>
      </c>
      <c r="P602" s="5"/>
      <c r="AC602">
        <v>23.7</v>
      </c>
      <c r="AD602" s="2">
        <f t="shared" si="38"/>
        <v>3.5999999999999997E-2</v>
      </c>
      <c r="AE602">
        <v>3.5999999999999997E-2</v>
      </c>
      <c r="AM602" s="2">
        <f t="shared" si="39"/>
        <v>5.109</v>
      </c>
      <c r="AN602" s="2">
        <f>IF(ISNUMBER(AM602),SUMIFS($AM$1:AM602,$A$1:A602,A602,$F$1:F602,F602,$D$1:D602,D602),"")</f>
        <v>14.042999999999999</v>
      </c>
      <c r="AO602">
        <f t="shared" si="37"/>
        <v>8</v>
      </c>
    </row>
    <row r="603" spans="1:41" x14ac:dyDescent="0.25">
      <c r="A603" s="4" t="s">
        <v>35</v>
      </c>
      <c r="B603" t="s">
        <v>32</v>
      </c>
      <c r="C603" s="3">
        <v>42065</v>
      </c>
      <c r="D603">
        <v>3</v>
      </c>
      <c r="E603">
        <v>50</v>
      </c>
      <c r="F603" s="2" t="s">
        <v>82</v>
      </c>
      <c r="G603" s="2" t="s">
        <v>24</v>
      </c>
      <c r="H603">
        <v>2</v>
      </c>
      <c r="I603" s="2" t="s">
        <v>22</v>
      </c>
      <c r="J603" s="20" t="str">
        <f t="shared" si="35"/>
        <v/>
      </c>
      <c r="L603">
        <v>186.15</v>
      </c>
      <c r="M603">
        <v>186.15</v>
      </c>
      <c r="N603" s="2">
        <f>IF(ISNUMBER(M603),SUMIFS(M$1:$M603,A$1:$A603,A603,F$1:$F603,F603,D$1:$D603,D603),"")</f>
        <v>478.40999999999997</v>
      </c>
      <c r="P603" s="5"/>
      <c r="AC603">
        <v>22</v>
      </c>
      <c r="AD603" s="2">
        <f t="shared" si="38"/>
        <v>3.3000000000000002E-2</v>
      </c>
      <c r="AE603">
        <v>3.3000000000000002E-2</v>
      </c>
      <c r="AM603" s="2">
        <f t="shared" si="39"/>
        <v>6.1429999999999998</v>
      </c>
      <c r="AN603" s="2">
        <f>IF(ISNUMBER(AM603),SUMIFS($AM$1:AM603,$A$1:A603,A603,$F$1:F603,F603,$D$1:D603,D603),"")</f>
        <v>16.664000000000001</v>
      </c>
      <c r="AO603">
        <f t="shared" si="37"/>
        <v>8</v>
      </c>
    </row>
    <row r="604" spans="1:41" x14ac:dyDescent="0.25">
      <c r="A604" s="4" t="s">
        <v>34</v>
      </c>
      <c r="B604" t="s">
        <v>32</v>
      </c>
      <c r="C604" s="3">
        <v>42065</v>
      </c>
      <c r="D604">
        <v>3</v>
      </c>
      <c r="E604">
        <v>100</v>
      </c>
      <c r="F604" s="2" t="s">
        <v>82</v>
      </c>
      <c r="G604" s="2" t="s">
        <v>24</v>
      </c>
      <c r="H604">
        <v>2</v>
      </c>
      <c r="I604" s="2" t="s">
        <v>22</v>
      </c>
      <c r="J604" s="20" t="str">
        <f t="shared" si="35"/>
        <v/>
      </c>
      <c r="L604">
        <v>8.32</v>
      </c>
      <c r="M604">
        <v>8.32</v>
      </c>
      <c r="N604" s="2">
        <f>IF(ISNUMBER(M604),SUMIFS(M$1:$M604,A$1:$A604,A604,F$1:$F604,F604,D$1:$D604,D604),"")</f>
        <v>253.23999999999998</v>
      </c>
      <c r="P604" s="5"/>
      <c r="AC604">
        <v>23.3</v>
      </c>
      <c r="AD604" s="2">
        <f t="shared" si="38"/>
        <v>3.5000000000000003E-2</v>
      </c>
      <c r="AE604">
        <v>3.5000000000000003E-2</v>
      </c>
      <c r="AM604" s="2">
        <f t="shared" si="39"/>
        <v>0.29099999999999998</v>
      </c>
      <c r="AN604" s="2">
        <f>IF(ISNUMBER(AM604),SUMIFS($AM$1:AM604,$A$1:A604,A604,$F$1:F604,F604,$D$1:D604,D604),"")</f>
        <v>9.843</v>
      </c>
      <c r="AO604">
        <f t="shared" si="37"/>
        <v>8</v>
      </c>
    </row>
    <row r="605" spans="1:41" x14ac:dyDescent="0.25">
      <c r="A605" s="4" t="s">
        <v>31</v>
      </c>
      <c r="B605" t="s">
        <v>32</v>
      </c>
      <c r="C605" s="3">
        <v>42065</v>
      </c>
      <c r="D605">
        <v>3</v>
      </c>
      <c r="E605">
        <v>200</v>
      </c>
      <c r="F605" s="2" t="s">
        <v>82</v>
      </c>
      <c r="G605" s="2" t="s">
        <v>24</v>
      </c>
      <c r="H605">
        <v>2</v>
      </c>
      <c r="I605" s="2" t="s">
        <v>22</v>
      </c>
      <c r="J605" s="20" t="str">
        <f t="shared" si="35"/>
        <v/>
      </c>
      <c r="L605">
        <v>168.83</v>
      </c>
      <c r="M605">
        <v>168.83</v>
      </c>
      <c r="N605" s="2">
        <f>IF(ISNUMBER(M605),SUMIFS(M$1:$M605,A$1:$A605,A605,F$1:$F605,F605,D$1:$D605,D605),"")</f>
        <v>427.85</v>
      </c>
      <c r="P605" s="5"/>
      <c r="AC605">
        <v>25.2</v>
      </c>
      <c r="AD605" s="2">
        <f t="shared" si="38"/>
        <v>3.7999999999999999E-2</v>
      </c>
      <c r="AE605">
        <v>3.7999999999999999E-2</v>
      </c>
      <c r="AM605" s="2">
        <f t="shared" si="39"/>
        <v>6.4160000000000004</v>
      </c>
      <c r="AN605" s="2">
        <f>IF(ISNUMBER(AM605),SUMIFS($AM$1:AM605,$A$1:A605,A605,$F$1:F605,F605,$D$1:D605,D605),"")</f>
        <v>14.705</v>
      </c>
      <c r="AO605">
        <f t="shared" si="37"/>
        <v>8</v>
      </c>
    </row>
    <row r="606" spans="1:41" x14ac:dyDescent="0.25">
      <c r="A606" s="4" t="s">
        <v>37</v>
      </c>
      <c r="B606" t="s">
        <v>32</v>
      </c>
      <c r="C606" s="3">
        <v>42065</v>
      </c>
      <c r="D606">
        <v>3</v>
      </c>
      <c r="E606">
        <v>350</v>
      </c>
      <c r="F606" s="2" t="s">
        <v>82</v>
      </c>
      <c r="G606" s="2" t="s">
        <v>24</v>
      </c>
      <c r="H606">
        <v>2</v>
      </c>
      <c r="I606" s="2" t="s">
        <v>22</v>
      </c>
      <c r="J606" s="20" t="str">
        <f t="shared" si="35"/>
        <v/>
      </c>
      <c r="L606">
        <v>27.36</v>
      </c>
      <c r="M606">
        <v>27.36</v>
      </c>
      <c r="N606" s="2">
        <f>IF(ISNUMBER(M606),SUMIFS(M$1:$M606,A$1:$A606,A606,F$1:$F606,F606,D$1:$D606,D606),"")</f>
        <v>276.58</v>
      </c>
      <c r="P606" s="5"/>
      <c r="AC606">
        <v>24.4</v>
      </c>
      <c r="AD606" s="2">
        <f t="shared" si="38"/>
        <v>3.6999999999999998E-2</v>
      </c>
      <c r="AE606">
        <v>3.6999999999999998E-2</v>
      </c>
      <c r="AM606" s="2">
        <f t="shared" si="39"/>
        <v>1.012</v>
      </c>
      <c r="AN606" s="2">
        <f>IF(ISNUMBER(AM606),SUMIFS($AM$1:AM606,$A$1:A606,A606,$F$1:F606,F606,$D$1:D606,D606),"")</f>
        <v>10.482000000000001</v>
      </c>
      <c r="AO606">
        <f t="shared" si="37"/>
        <v>8</v>
      </c>
    </row>
    <row r="607" spans="1:41" x14ac:dyDescent="0.25">
      <c r="A607" s="4" t="s">
        <v>36</v>
      </c>
      <c r="B607" t="s">
        <v>32</v>
      </c>
      <c r="C607" s="3">
        <v>42065</v>
      </c>
      <c r="D607">
        <v>3</v>
      </c>
      <c r="E607">
        <v>500</v>
      </c>
      <c r="F607" s="2" t="s">
        <v>82</v>
      </c>
      <c r="G607" s="2" t="s">
        <v>24</v>
      </c>
      <c r="H607">
        <v>2</v>
      </c>
      <c r="I607" s="2" t="s">
        <v>22</v>
      </c>
      <c r="J607" s="20" t="str">
        <f t="shared" si="35"/>
        <v/>
      </c>
      <c r="L607">
        <v>61.03</v>
      </c>
      <c r="M607">
        <v>61.03</v>
      </c>
      <c r="N607" s="2">
        <f>IF(ISNUMBER(M607),SUMIFS(M$1:$M607,A$1:$A607,A607,F$1:$F607,F607,D$1:$D607,D607),"")</f>
        <v>323.17999999999995</v>
      </c>
      <c r="P607" s="5"/>
      <c r="AC607">
        <v>25.8</v>
      </c>
      <c r="AD607" s="2">
        <f t="shared" si="38"/>
        <v>3.9E-2</v>
      </c>
      <c r="AE607">
        <v>3.9E-2</v>
      </c>
      <c r="AM607" s="2">
        <f t="shared" si="39"/>
        <v>2.38</v>
      </c>
      <c r="AN607" s="2">
        <f>IF(ISNUMBER(AM607),SUMIFS($AM$1:AM607,$A$1:A607,A607,$F$1:F607,F607,$D$1:D607,D607),"")</f>
        <v>11.555</v>
      </c>
      <c r="AO607">
        <f t="shared" si="37"/>
        <v>8</v>
      </c>
    </row>
    <row r="608" spans="1:41" x14ac:dyDescent="0.25">
      <c r="A608" s="4" t="s">
        <v>33</v>
      </c>
      <c r="B608" t="s">
        <v>32</v>
      </c>
      <c r="C608" s="3">
        <v>42114</v>
      </c>
      <c r="D608">
        <v>1</v>
      </c>
      <c r="E608">
        <v>0</v>
      </c>
      <c r="F608" s="2" t="s">
        <v>82</v>
      </c>
      <c r="G608" s="2" t="s">
        <v>24</v>
      </c>
      <c r="H608">
        <v>3</v>
      </c>
      <c r="I608" s="2" t="s">
        <v>22</v>
      </c>
      <c r="J608" s="20" t="str">
        <f t="shared" si="35"/>
        <v/>
      </c>
      <c r="L608">
        <v>124.3</v>
      </c>
      <c r="M608">
        <v>124.3</v>
      </c>
      <c r="N608" s="2">
        <f>IF(ISNUMBER(M608),SUMIFS(M$1:$M608,A$1:$A608,A608,F$1:$F608,F608,D$1:$D608,D608),"")</f>
        <v>350.93</v>
      </c>
      <c r="P608" s="5"/>
      <c r="AC608">
        <v>27.4</v>
      </c>
      <c r="AD608" s="2">
        <f t="shared" si="38"/>
        <v>4.2000000000000003E-2</v>
      </c>
      <c r="AE608">
        <v>4.2000000000000003E-2</v>
      </c>
      <c r="AM608" s="2">
        <f t="shared" si="39"/>
        <v>5.2210000000000001</v>
      </c>
      <c r="AN608" s="2">
        <f>IF(ISNUMBER(AM608),SUMIFS($AM$1:AM608,$A$1:A608,A608,$F$1:F608,F608,$D$1:D608,D608),"")</f>
        <v>13.536</v>
      </c>
      <c r="AO608">
        <f t="shared" si="37"/>
        <v>8</v>
      </c>
    </row>
    <row r="609" spans="1:41" x14ac:dyDescent="0.25">
      <c r="A609" s="4" t="s">
        <v>35</v>
      </c>
      <c r="B609" t="s">
        <v>32</v>
      </c>
      <c r="C609" s="3">
        <v>42114</v>
      </c>
      <c r="D609">
        <v>1</v>
      </c>
      <c r="E609">
        <v>50</v>
      </c>
      <c r="F609" s="2" t="s">
        <v>82</v>
      </c>
      <c r="G609" s="2" t="s">
        <v>24</v>
      </c>
      <c r="H609">
        <v>3</v>
      </c>
      <c r="I609" s="2" t="s">
        <v>22</v>
      </c>
      <c r="J609" s="20" t="str">
        <f t="shared" si="35"/>
        <v/>
      </c>
      <c r="L609">
        <v>111.62</v>
      </c>
      <c r="M609">
        <v>111.62</v>
      </c>
      <c r="N609" s="2">
        <f>IF(ISNUMBER(M609),SUMIFS(M$1:$M609,A$1:$A609,A609,F$1:$F609,F609,D$1:$D609,D609),"")</f>
        <v>385.48</v>
      </c>
      <c r="P609" s="5"/>
      <c r="AC609">
        <v>26.9</v>
      </c>
      <c r="AD609" s="2">
        <f t="shared" si="38"/>
        <v>4.1000000000000002E-2</v>
      </c>
      <c r="AE609">
        <v>4.1000000000000002E-2</v>
      </c>
      <c r="AM609" s="2">
        <f t="shared" si="39"/>
        <v>4.5759999999999996</v>
      </c>
      <c r="AN609" s="2">
        <f>IF(ISNUMBER(AM609),SUMIFS($AM$1:AM609,$A$1:A609,A609,$F$1:F609,F609,$D$1:D609,D609),"")</f>
        <v>16.184999999999999</v>
      </c>
      <c r="AO609">
        <f t="shared" si="37"/>
        <v>8</v>
      </c>
    </row>
    <row r="610" spans="1:41" x14ac:dyDescent="0.25">
      <c r="A610" s="4" t="s">
        <v>34</v>
      </c>
      <c r="B610" t="s">
        <v>32</v>
      </c>
      <c r="C610" s="3">
        <v>42114</v>
      </c>
      <c r="D610">
        <v>1</v>
      </c>
      <c r="E610">
        <v>100</v>
      </c>
      <c r="F610" s="2" t="s">
        <v>82</v>
      </c>
      <c r="G610" s="2" t="s">
        <v>24</v>
      </c>
      <c r="H610">
        <v>3</v>
      </c>
      <c r="I610" s="2" t="s">
        <v>22</v>
      </c>
      <c r="J610" s="20" t="str">
        <f t="shared" si="35"/>
        <v/>
      </c>
      <c r="L610">
        <v>132.9</v>
      </c>
      <c r="M610">
        <v>132.9</v>
      </c>
      <c r="N610" s="2">
        <f>IF(ISNUMBER(M610),SUMIFS(M$1:$M610,A$1:$A610,A610,F$1:$F610,F610,D$1:$D610,D610),"")</f>
        <v>462.55999999999995</v>
      </c>
      <c r="P610" s="5"/>
      <c r="AC610">
        <v>27.9</v>
      </c>
      <c r="AD610" s="2">
        <f t="shared" si="38"/>
        <v>4.2999999999999997E-2</v>
      </c>
      <c r="AE610">
        <v>4.2999999999999997E-2</v>
      </c>
      <c r="AM610" s="2">
        <f t="shared" si="39"/>
        <v>5.7149999999999999</v>
      </c>
      <c r="AN610" s="2">
        <f>IF(ISNUMBER(AM610),SUMIFS($AM$1:AM610,$A$1:A610,A610,$F$1:F610,F610,$D$1:D610,D610),"")</f>
        <v>18.593</v>
      </c>
      <c r="AO610">
        <f t="shared" si="37"/>
        <v>8</v>
      </c>
    </row>
    <row r="611" spans="1:41" x14ac:dyDescent="0.25">
      <c r="A611" s="4" t="s">
        <v>31</v>
      </c>
      <c r="B611" t="s">
        <v>32</v>
      </c>
      <c r="C611" s="3">
        <v>42114</v>
      </c>
      <c r="D611">
        <v>1</v>
      </c>
      <c r="E611">
        <v>200</v>
      </c>
      <c r="F611" s="2" t="s">
        <v>82</v>
      </c>
      <c r="G611" s="2" t="s">
        <v>24</v>
      </c>
      <c r="H611">
        <v>3</v>
      </c>
      <c r="I611" s="2" t="s">
        <v>22</v>
      </c>
      <c r="J611" s="20" t="str">
        <f t="shared" si="35"/>
        <v/>
      </c>
      <c r="L611">
        <v>73.91</v>
      </c>
      <c r="M611">
        <v>73.91</v>
      </c>
      <c r="N611" s="2">
        <f>IF(ISNUMBER(M611),SUMIFS(M$1:$M611,A$1:$A611,A611,F$1:$F611,F611,D$1:$D611,D611),"")</f>
        <v>377.39</v>
      </c>
      <c r="P611" s="5"/>
      <c r="AC611">
        <v>28.6</v>
      </c>
      <c r="AD611" s="2">
        <f t="shared" si="38"/>
        <v>4.3999999999999997E-2</v>
      </c>
      <c r="AE611">
        <v>4.3999999999999997E-2</v>
      </c>
      <c r="AM611" s="2">
        <f t="shared" si="39"/>
        <v>3.2519999999999998</v>
      </c>
      <c r="AN611" s="2">
        <f>IF(ISNUMBER(AM611),SUMIFS($AM$1:AM611,$A$1:A611,A611,$F$1:F611,F611,$D$1:D611,D611),"")</f>
        <v>15.584</v>
      </c>
      <c r="AO611">
        <f t="shared" si="37"/>
        <v>8</v>
      </c>
    </row>
    <row r="612" spans="1:41" x14ac:dyDescent="0.25">
      <c r="A612" s="4" t="s">
        <v>37</v>
      </c>
      <c r="B612" t="s">
        <v>32</v>
      </c>
      <c r="C612" s="3">
        <v>42114</v>
      </c>
      <c r="D612">
        <v>1</v>
      </c>
      <c r="E612">
        <v>350</v>
      </c>
      <c r="F612" s="2" t="s">
        <v>82</v>
      </c>
      <c r="G612" s="2" t="s">
        <v>24</v>
      </c>
      <c r="H612">
        <v>3</v>
      </c>
      <c r="I612" s="2" t="s">
        <v>22</v>
      </c>
      <c r="J612" s="20" t="str">
        <f t="shared" si="35"/>
        <v/>
      </c>
      <c r="L612">
        <v>117.97</v>
      </c>
      <c r="M612">
        <v>117.97</v>
      </c>
      <c r="N612" s="2">
        <f>IF(ISNUMBER(M612),SUMIFS(M$1:$M612,A$1:$A612,A612,F$1:$F612,F612,D$1:$D612,D612),"")</f>
        <v>367.99</v>
      </c>
      <c r="P612" s="5"/>
      <c r="AC612">
        <v>28.4</v>
      </c>
      <c r="AD612" s="2">
        <f t="shared" si="38"/>
        <v>4.2999999999999997E-2</v>
      </c>
      <c r="AE612">
        <v>4.2999999999999997E-2</v>
      </c>
      <c r="AM612" s="2">
        <f t="shared" si="39"/>
        <v>5.0730000000000004</v>
      </c>
      <c r="AN612" s="2">
        <f>IF(ISNUMBER(AM612),SUMIFS($AM$1:AM612,$A$1:A612,A612,$F$1:F612,F612,$D$1:D612,D612),"")</f>
        <v>15.767000000000001</v>
      </c>
      <c r="AO612">
        <f t="shared" si="37"/>
        <v>8</v>
      </c>
    </row>
    <row r="613" spans="1:41" x14ac:dyDescent="0.25">
      <c r="A613" s="4" t="s">
        <v>36</v>
      </c>
      <c r="B613" t="s">
        <v>32</v>
      </c>
      <c r="C613" s="3">
        <v>42114</v>
      </c>
      <c r="D613">
        <v>1</v>
      </c>
      <c r="E613">
        <v>500</v>
      </c>
      <c r="F613" s="2" t="s">
        <v>82</v>
      </c>
      <c r="G613" s="2" t="s">
        <v>24</v>
      </c>
      <c r="H613">
        <v>3</v>
      </c>
      <c r="I613" s="2" t="s">
        <v>22</v>
      </c>
      <c r="J613" s="20" t="str">
        <f t="shared" si="35"/>
        <v/>
      </c>
      <c r="L613">
        <v>148.56</v>
      </c>
      <c r="M613">
        <v>148.56</v>
      </c>
      <c r="N613" s="2">
        <f>IF(ISNUMBER(M613),SUMIFS(M$1:$M613,A$1:$A613,A613,F$1:$F613,F613,D$1:$D613,D613),"")</f>
        <v>379.85</v>
      </c>
      <c r="P613" s="5"/>
      <c r="AC613">
        <v>26.9</v>
      </c>
      <c r="AD613" s="2">
        <f t="shared" si="38"/>
        <v>4.1000000000000002E-2</v>
      </c>
      <c r="AE613">
        <v>4.1000000000000002E-2</v>
      </c>
      <c r="AM613" s="2">
        <f t="shared" si="39"/>
        <v>6.0910000000000002</v>
      </c>
      <c r="AN613" s="2">
        <f>IF(ISNUMBER(AM613),SUMIFS($AM$1:AM613,$A$1:A613,A613,$F$1:F613,F613,$D$1:D613,D613),"")</f>
        <v>15.343</v>
      </c>
      <c r="AO613">
        <f t="shared" si="37"/>
        <v>8</v>
      </c>
    </row>
    <row r="614" spans="1:41" x14ac:dyDescent="0.25">
      <c r="A614" s="4" t="s">
        <v>33</v>
      </c>
      <c r="B614" t="s">
        <v>32</v>
      </c>
      <c r="C614" s="3">
        <v>42114</v>
      </c>
      <c r="D614">
        <v>2</v>
      </c>
      <c r="E614">
        <v>0</v>
      </c>
      <c r="F614" s="2" t="s">
        <v>82</v>
      </c>
      <c r="G614" s="2" t="s">
        <v>24</v>
      </c>
      <c r="H614">
        <v>3</v>
      </c>
      <c r="I614" s="2" t="s">
        <v>22</v>
      </c>
      <c r="J614" s="20" t="str">
        <f t="shared" si="35"/>
        <v/>
      </c>
      <c r="L614">
        <v>91.38</v>
      </c>
      <c r="M614">
        <v>91.38</v>
      </c>
      <c r="N614" s="2">
        <f>IF(ISNUMBER(M614),SUMIFS(M$1:$M614,A$1:$A614,A614,F$1:$F614,F614,D$1:$D614,D614),"")</f>
        <v>408.18999999999994</v>
      </c>
      <c r="P614" s="5"/>
      <c r="AC614">
        <v>27</v>
      </c>
      <c r="AD614" s="2">
        <f t="shared" si="38"/>
        <v>4.1000000000000002E-2</v>
      </c>
      <c r="AE614">
        <v>4.1000000000000002E-2</v>
      </c>
      <c r="AM614" s="2">
        <f t="shared" si="39"/>
        <v>3.7469999999999999</v>
      </c>
      <c r="AN614" s="2">
        <f>IF(ISNUMBER(AM614),SUMIFS($AM$1:AM614,$A$1:A614,A614,$F$1:F614,F614,$D$1:D614,D614),"")</f>
        <v>15.502999999999998</v>
      </c>
      <c r="AO614">
        <f t="shared" si="37"/>
        <v>8</v>
      </c>
    </row>
    <row r="615" spans="1:41" x14ac:dyDescent="0.25">
      <c r="A615" s="4" t="s">
        <v>35</v>
      </c>
      <c r="B615" t="s">
        <v>32</v>
      </c>
      <c r="C615" s="3">
        <v>42114</v>
      </c>
      <c r="D615">
        <v>2</v>
      </c>
      <c r="E615">
        <v>50</v>
      </c>
      <c r="F615" s="2" t="s">
        <v>82</v>
      </c>
      <c r="G615" s="2" t="s">
        <v>24</v>
      </c>
      <c r="H615">
        <v>3</v>
      </c>
      <c r="I615" s="2" t="s">
        <v>22</v>
      </c>
      <c r="J615" s="20" t="str">
        <f t="shared" si="35"/>
        <v/>
      </c>
      <c r="L615">
        <v>109.01</v>
      </c>
      <c r="M615">
        <v>109.01</v>
      </c>
      <c r="N615" s="2">
        <f>IF(ISNUMBER(M615),SUMIFS(M$1:$M615,A$1:$A615,A615,F$1:$F615,F615,D$1:$D615,D615),"")</f>
        <v>404.97</v>
      </c>
      <c r="P615" s="5"/>
      <c r="AC615">
        <v>28.2</v>
      </c>
      <c r="AD615" s="2">
        <f t="shared" si="38"/>
        <v>4.2999999999999997E-2</v>
      </c>
      <c r="AE615">
        <v>4.2999999999999997E-2</v>
      </c>
      <c r="AM615" s="2">
        <f t="shared" si="39"/>
        <v>4.6870000000000003</v>
      </c>
      <c r="AN615" s="2">
        <f>IF(ISNUMBER(AM615),SUMIFS($AM$1:AM615,$A$1:A615,A615,$F$1:F615,F615,$D$1:D615,D615),"")</f>
        <v>15.356999999999999</v>
      </c>
      <c r="AO615">
        <f t="shared" si="37"/>
        <v>8</v>
      </c>
    </row>
    <row r="616" spans="1:41" x14ac:dyDescent="0.25">
      <c r="A616" s="4" t="s">
        <v>34</v>
      </c>
      <c r="B616" t="s">
        <v>32</v>
      </c>
      <c r="C616" s="3">
        <v>42114</v>
      </c>
      <c r="D616">
        <v>2</v>
      </c>
      <c r="E616">
        <v>100</v>
      </c>
      <c r="F616" s="2" t="s">
        <v>82</v>
      </c>
      <c r="G616" s="2" t="s">
        <v>24</v>
      </c>
      <c r="H616">
        <v>3</v>
      </c>
      <c r="I616" s="2" t="s">
        <v>22</v>
      </c>
      <c r="J616" s="20" t="str">
        <f t="shared" si="35"/>
        <v/>
      </c>
      <c r="L616">
        <v>97.54</v>
      </c>
      <c r="M616">
        <v>97.54</v>
      </c>
      <c r="N616" s="2">
        <f>IF(ISNUMBER(M616),SUMIFS(M$1:$M616,A$1:$A616,A616,F$1:$F616,F616,D$1:$D616,D616),"")</f>
        <v>444.14</v>
      </c>
      <c r="P616" s="5"/>
      <c r="AC616">
        <v>26.2</v>
      </c>
      <c r="AD616" s="2">
        <f t="shared" si="38"/>
        <v>0.04</v>
      </c>
      <c r="AE616">
        <v>0.04</v>
      </c>
      <c r="AM616" s="2">
        <f t="shared" si="39"/>
        <v>3.9020000000000001</v>
      </c>
      <c r="AN616" s="2">
        <f>IF(ISNUMBER(AM616),SUMIFS($AM$1:AM616,$A$1:A616,A616,$F$1:F616,F616,$D$1:D616,D616),"")</f>
        <v>14.812000000000001</v>
      </c>
      <c r="AO616">
        <f t="shared" si="37"/>
        <v>8</v>
      </c>
    </row>
    <row r="617" spans="1:41" x14ac:dyDescent="0.25">
      <c r="A617" s="4" t="s">
        <v>31</v>
      </c>
      <c r="B617" t="s">
        <v>32</v>
      </c>
      <c r="C617" s="3">
        <v>42114</v>
      </c>
      <c r="D617">
        <v>2</v>
      </c>
      <c r="E617">
        <v>200</v>
      </c>
      <c r="F617" s="2" t="s">
        <v>82</v>
      </c>
      <c r="G617" s="2" t="s">
        <v>24</v>
      </c>
      <c r="H617">
        <v>3</v>
      </c>
      <c r="I617" s="2" t="s">
        <v>22</v>
      </c>
      <c r="J617" s="20" t="str">
        <f t="shared" si="35"/>
        <v/>
      </c>
      <c r="L617">
        <v>85.41</v>
      </c>
      <c r="M617">
        <v>85.41</v>
      </c>
      <c r="N617" s="2">
        <f>IF(ISNUMBER(M617),SUMIFS(M$1:$M617,A$1:$A617,A617,F$1:$F617,F617,D$1:$D617,D617),"")</f>
        <v>365.78</v>
      </c>
      <c r="P617" s="5"/>
      <c r="AC617">
        <v>27.7</v>
      </c>
      <c r="AD617" s="2">
        <f t="shared" si="38"/>
        <v>4.2000000000000003E-2</v>
      </c>
      <c r="AE617">
        <v>4.2000000000000003E-2</v>
      </c>
      <c r="AM617" s="2">
        <f t="shared" si="39"/>
        <v>3.5870000000000002</v>
      </c>
      <c r="AN617" s="2">
        <f>IF(ISNUMBER(AM617),SUMIFS($AM$1:AM617,$A$1:A617,A617,$F$1:F617,F617,$D$1:D617,D617),"")</f>
        <v>12.858000000000001</v>
      </c>
      <c r="AO617">
        <f t="shared" si="37"/>
        <v>8</v>
      </c>
    </row>
    <row r="618" spans="1:41" x14ac:dyDescent="0.25">
      <c r="A618" s="4" t="s">
        <v>37</v>
      </c>
      <c r="B618" t="s">
        <v>32</v>
      </c>
      <c r="C618" s="3">
        <v>42114</v>
      </c>
      <c r="D618">
        <v>2</v>
      </c>
      <c r="E618">
        <v>350</v>
      </c>
      <c r="F618" s="2" t="s">
        <v>82</v>
      </c>
      <c r="G618" s="2" t="s">
        <v>24</v>
      </c>
      <c r="H618">
        <v>3</v>
      </c>
      <c r="I618" s="2" t="s">
        <v>22</v>
      </c>
      <c r="J618" s="20" t="str">
        <f t="shared" si="35"/>
        <v/>
      </c>
      <c r="L618">
        <v>102.68</v>
      </c>
      <c r="M618">
        <v>102.68</v>
      </c>
      <c r="N618" s="2">
        <f>IF(ISNUMBER(M618),SUMIFS(M$1:$M618,A$1:$A618,A618,F$1:$F618,F618,D$1:$D618,D618),"")</f>
        <v>392.34000000000003</v>
      </c>
      <c r="P618" s="5"/>
      <c r="AC618">
        <v>28.4</v>
      </c>
      <c r="AD618" s="2">
        <f t="shared" si="38"/>
        <v>4.2999999999999997E-2</v>
      </c>
      <c r="AE618">
        <v>4.2999999999999997E-2</v>
      </c>
      <c r="AM618" s="2">
        <f t="shared" si="39"/>
        <v>4.415</v>
      </c>
      <c r="AN618" s="2">
        <f>IF(ISNUMBER(AM618),SUMIFS($AM$1:AM618,$A$1:A618,A618,$F$1:F618,F618,$D$1:D618,D618),"")</f>
        <v>13.152999999999999</v>
      </c>
      <c r="AO618">
        <f t="shared" si="37"/>
        <v>8</v>
      </c>
    </row>
    <row r="619" spans="1:41" x14ac:dyDescent="0.25">
      <c r="A619" s="4" t="s">
        <v>36</v>
      </c>
      <c r="B619" t="s">
        <v>32</v>
      </c>
      <c r="C619" s="3">
        <v>42114</v>
      </c>
      <c r="D619">
        <v>2</v>
      </c>
      <c r="E619">
        <v>500</v>
      </c>
      <c r="F619" s="2" t="s">
        <v>82</v>
      </c>
      <c r="G619" s="2" t="s">
        <v>24</v>
      </c>
      <c r="H619">
        <v>3</v>
      </c>
      <c r="I619" s="2" t="s">
        <v>22</v>
      </c>
      <c r="J619" s="20" t="str">
        <f t="shared" si="35"/>
        <v/>
      </c>
      <c r="L619">
        <v>102.26</v>
      </c>
      <c r="M619">
        <v>102.26</v>
      </c>
      <c r="N619" s="2">
        <f>IF(ISNUMBER(M619),SUMIFS(M$1:$M619,A$1:$A619,A619,F$1:$F619,F619,D$1:$D619,D619),"")</f>
        <v>418.34</v>
      </c>
      <c r="P619" s="5"/>
      <c r="AC619">
        <v>27.8</v>
      </c>
      <c r="AD619" s="2">
        <f t="shared" si="38"/>
        <v>4.2000000000000003E-2</v>
      </c>
      <c r="AE619">
        <v>4.2000000000000003E-2</v>
      </c>
      <c r="AM619" s="2">
        <f t="shared" si="39"/>
        <v>4.2949999999999999</v>
      </c>
      <c r="AN619" s="2">
        <f>IF(ISNUMBER(AM619),SUMIFS($AM$1:AM619,$A$1:A619,A619,$F$1:F619,F619,$D$1:D619,D619),"")</f>
        <v>15.250999999999999</v>
      </c>
      <c r="AO619">
        <f t="shared" si="37"/>
        <v>8</v>
      </c>
    </row>
    <row r="620" spans="1:41" x14ac:dyDescent="0.25">
      <c r="A620" s="4" t="s">
        <v>33</v>
      </c>
      <c r="B620" t="s">
        <v>32</v>
      </c>
      <c r="C620" s="3">
        <v>42114</v>
      </c>
      <c r="D620">
        <v>3</v>
      </c>
      <c r="E620">
        <v>0</v>
      </c>
      <c r="F620" s="2" t="s">
        <v>82</v>
      </c>
      <c r="G620" s="2" t="s">
        <v>24</v>
      </c>
      <c r="H620">
        <v>3</v>
      </c>
      <c r="I620" s="2" t="s">
        <v>22</v>
      </c>
      <c r="J620" s="20" t="str">
        <f t="shared" si="35"/>
        <v/>
      </c>
      <c r="L620">
        <v>92.44</v>
      </c>
      <c r="M620">
        <v>92.44</v>
      </c>
      <c r="N620" s="2">
        <f>IF(ISNUMBER(M620),SUMIFS(M$1:$M620,A$1:$A620,A620,F$1:$F620,F620,D$1:$D620,D620),"")</f>
        <v>513.55999999999995</v>
      </c>
      <c r="P620" s="5"/>
      <c r="AC620">
        <v>29.1</v>
      </c>
      <c r="AD620" s="2">
        <f t="shared" si="38"/>
        <v>4.3999999999999997E-2</v>
      </c>
      <c r="AE620">
        <v>4.3999999999999997E-2</v>
      </c>
      <c r="AM620" s="2">
        <f t="shared" si="39"/>
        <v>4.0670000000000002</v>
      </c>
      <c r="AN620" s="2">
        <f>IF(ISNUMBER(AM620),SUMIFS($AM$1:AM620,$A$1:A620,A620,$F$1:F620,F620,$D$1:D620,D620),"")</f>
        <v>18.11</v>
      </c>
      <c r="AO620">
        <f t="shared" si="37"/>
        <v>8</v>
      </c>
    </row>
    <row r="621" spans="1:41" x14ac:dyDescent="0.25">
      <c r="A621" s="4" t="s">
        <v>35</v>
      </c>
      <c r="B621" t="s">
        <v>32</v>
      </c>
      <c r="C621" s="3">
        <v>42114</v>
      </c>
      <c r="D621">
        <v>3</v>
      </c>
      <c r="E621">
        <v>50</v>
      </c>
      <c r="F621" s="2" t="s">
        <v>82</v>
      </c>
      <c r="G621" s="2" t="s">
        <v>24</v>
      </c>
      <c r="H621">
        <v>3</v>
      </c>
      <c r="I621" s="2" t="s">
        <v>22</v>
      </c>
      <c r="J621" s="20" t="str">
        <f t="shared" si="35"/>
        <v/>
      </c>
      <c r="L621">
        <v>91.64</v>
      </c>
      <c r="M621">
        <v>91.64</v>
      </c>
      <c r="N621" s="2">
        <f>IF(ISNUMBER(M621),SUMIFS(M$1:$M621,A$1:$A621,A621,F$1:$F621,F621,D$1:$D621,D621),"")</f>
        <v>570.04999999999995</v>
      </c>
      <c r="P621" s="5"/>
      <c r="AC621">
        <v>29.2</v>
      </c>
      <c r="AD621" s="2">
        <f t="shared" si="38"/>
        <v>4.3999999999999997E-2</v>
      </c>
      <c r="AE621">
        <v>4.3999999999999997E-2</v>
      </c>
      <c r="AM621" s="2">
        <f t="shared" si="39"/>
        <v>4.032</v>
      </c>
      <c r="AN621" s="2">
        <f>IF(ISNUMBER(AM621),SUMIFS($AM$1:AM621,$A$1:A621,A621,$F$1:F621,F621,$D$1:D621,D621),"")</f>
        <v>20.696000000000002</v>
      </c>
      <c r="AO621">
        <f t="shared" si="37"/>
        <v>8</v>
      </c>
    </row>
    <row r="622" spans="1:41" x14ac:dyDescent="0.25">
      <c r="A622" s="4" t="s">
        <v>34</v>
      </c>
      <c r="B622" t="s">
        <v>32</v>
      </c>
      <c r="C622" s="3">
        <v>42114</v>
      </c>
      <c r="D622">
        <v>3</v>
      </c>
      <c r="E622">
        <v>100</v>
      </c>
      <c r="F622" s="2" t="s">
        <v>82</v>
      </c>
      <c r="G622" s="2" t="s">
        <v>24</v>
      </c>
      <c r="H622">
        <v>3</v>
      </c>
      <c r="I622" s="2" t="s">
        <v>22</v>
      </c>
      <c r="J622" s="20" t="str">
        <f t="shared" si="35"/>
        <v/>
      </c>
      <c r="L622">
        <v>86.06</v>
      </c>
      <c r="M622">
        <v>86.06</v>
      </c>
      <c r="N622" s="2">
        <f>IF(ISNUMBER(M622),SUMIFS(M$1:$M622,A$1:$A622,A622,F$1:$F622,F622,D$1:$D622,D622),"")</f>
        <v>339.29999999999995</v>
      </c>
      <c r="P622" s="5"/>
      <c r="AC622">
        <v>27.4</v>
      </c>
      <c r="AD622" s="2">
        <f t="shared" si="38"/>
        <v>4.2000000000000003E-2</v>
      </c>
      <c r="AE622">
        <v>4.2000000000000003E-2</v>
      </c>
      <c r="AM622" s="2">
        <f t="shared" si="39"/>
        <v>3.6150000000000002</v>
      </c>
      <c r="AN622" s="2">
        <f>IF(ISNUMBER(AM622),SUMIFS($AM$1:AM622,$A$1:A622,A622,$F$1:F622,F622,$D$1:D622,D622),"")</f>
        <v>13.458</v>
      </c>
      <c r="AO622">
        <f t="shared" si="37"/>
        <v>8</v>
      </c>
    </row>
    <row r="623" spans="1:41" x14ac:dyDescent="0.25">
      <c r="A623" s="4" t="s">
        <v>31</v>
      </c>
      <c r="B623" t="s">
        <v>32</v>
      </c>
      <c r="C623" s="3">
        <v>42114</v>
      </c>
      <c r="D623">
        <v>3</v>
      </c>
      <c r="E623">
        <v>200</v>
      </c>
      <c r="F623" s="2" t="s">
        <v>82</v>
      </c>
      <c r="G623" s="2" t="s">
        <v>24</v>
      </c>
      <c r="H623">
        <v>3</v>
      </c>
      <c r="I623" s="2" t="s">
        <v>22</v>
      </c>
      <c r="J623" s="20" t="str">
        <f t="shared" si="35"/>
        <v/>
      </c>
      <c r="L623">
        <v>72.040000000000006</v>
      </c>
      <c r="M623">
        <v>72.040000000000006</v>
      </c>
      <c r="N623" s="2">
        <f>IF(ISNUMBER(M623),SUMIFS(M$1:$M623,A$1:$A623,A623,F$1:$F623,F623,D$1:$D623,D623),"")</f>
        <v>499.89000000000004</v>
      </c>
      <c r="P623" s="5"/>
      <c r="AC623">
        <v>29.4</v>
      </c>
      <c r="AD623" s="2">
        <f t="shared" si="38"/>
        <v>4.4999999999999998E-2</v>
      </c>
      <c r="AE623">
        <v>4.4999999999999998E-2</v>
      </c>
      <c r="AM623" s="2">
        <f t="shared" si="39"/>
        <v>3.242</v>
      </c>
      <c r="AN623" s="2">
        <f>IF(ISNUMBER(AM623),SUMIFS($AM$1:AM623,$A$1:A623,A623,$F$1:F623,F623,$D$1:D623,D623),"")</f>
        <v>17.946999999999999</v>
      </c>
      <c r="AO623">
        <f t="shared" si="37"/>
        <v>8</v>
      </c>
    </row>
    <row r="624" spans="1:41" x14ac:dyDescent="0.25">
      <c r="A624" s="4" t="s">
        <v>37</v>
      </c>
      <c r="B624" t="s">
        <v>32</v>
      </c>
      <c r="C624" s="3">
        <v>42114</v>
      </c>
      <c r="D624">
        <v>3</v>
      </c>
      <c r="E624">
        <v>350</v>
      </c>
      <c r="F624" s="2" t="s">
        <v>82</v>
      </c>
      <c r="G624" s="2" t="s">
        <v>24</v>
      </c>
      <c r="H624">
        <v>3</v>
      </c>
      <c r="I624" s="2" t="s">
        <v>22</v>
      </c>
      <c r="J624" s="20" t="str">
        <f t="shared" si="35"/>
        <v/>
      </c>
      <c r="L624">
        <v>95.31</v>
      </c>
      <c r="M624">
        <v>95.31</v>
      </c>
      <c r="N624" s="2">
        <f>IF(ISNUMBER(M624),SUMIFS(M$1:$M624,A$1:$A624,A624,F$1:$F624,F624,D$1:$D624,D624),"")</f>
        <v>371.89</v>
      </c>
      <c r="P624" s="5"/>
      <c r="AC624">
        <v>27.8</v>
      </c>
      <c r="AD624" s="2">
        <f t="shared" si="38"/>
        <v>4.2000000000000003E-2</v>
      </c>
      <c r="AE624">
        <v>4.2000000000000003E-2</v>
      </c>
      <c r="AM624" s="2">
        <f t="shared" si="39"/>
        <v>4.0030000000000001</v>
      </c>
      <c r="AN624" s="2">
        <f>IF(ISNUMBER(AM624),SUMIFS($AM$1:AM624,$A$1:A624,A624,$F$1:F624,F624,$D$1:D624,D624),"")</f>
        <v>14.485000000000001</v>
      </c>
      <c r="AO624">
        <f t="shared" si="37"/>
        <v>8</v>
      </c>
    </row>
    <row r="625" spans="1:41" x14ac:dyDescent="0.25">
      <c r="A625" s="4" t="s">
        <v>36</v>
      </c>
      <c r="B625" t="s">
        <v>32</v>
      </c>
      <c r="C625" s="3">
        <v>42114</v>
      </c>
      <c r="D625">
        <v>3</v>
      </c>
      <c r="E625">
        <v>500</v>
      </c>
      <c r="F625" s="2" t="s">
        <v>82</v>
      </c>
      <c r="G625" s="2" t="s">
        <v>24</v>
      </c>
      <c r="H625">
        <v>3</v>
      </c>
      <c r="I625" s="2" t="s">
        <v>22</v>
      </c>
      <c r="J625" s="20" t="str">
        <f t="shared" si="35"/>
        <v/>
      </c>
      <c r="L625">
        <v>92.33</v>
      </c>
      <c r="M625">
        <v>92.33</v>
      </c>
      <c r="N625" s="2">
        <f>IF(ISNUMBER(M625),SUMIFS(M$1:$M625,A$1:$A625,A625,F$1:$F625,F625,D$1:$D625,D625),"")</f>
        <v>415.50999999999993</v>
      </c>
      <c r="P625" s="5"/>
      <c r="AC625">
        <v>30.2</v>
      </c>
      <c r="AD625" s="2">
        <f t="shared" si="38"/>
        <v>4.5999999999999999E-2</v>
      </c>
      <c r="AE625">
        <v>4.5999999999999999E-2</v>
      </c>
      <c r="AM625" s="2">
        <f t="shared" si="39"/>
        <v>4.2469999999999999</v>
      </c>
      <c r="AN625" s="2">
        <f>IF(ISNUMBER(AM625),SUMIFS($AM$1:AM625,$A$1:A625,A625,$F$1:F625,F625,$D$1:D625,D625),"")</f>
        <v>15.802</v>
      </c>
      <c r="AO625">
        <f t="shared" si="37"/>
        <v>8</v>
      </c>
    </row>
    <row r="626" spans="1:41" x14ac:dyDescent="0.25">
      <c r="A626" s="4" t="s">
        <v>33</v>
      </c>
      <c r="B626" t="s">
        <v>32</v>
      </c>
      <c r="C626" s="3">
        <v>42163</v>
      </c>
      <c r="D626">
        <v>1</v>
      </c>
      <c r="E626">
        <v>0</v>
      </c>
      <c r="F626" s="2" t="s">
        <v>82</v>
      </c>
      <c r="G626" s="2" t="s">
        <v>42</v>
      </c>
      <c r="H626">
        <v>4</v>
      </c>
      <c r="I626" s="2" t="s">
        <v>22</v>
      </c>
      <c r="J626" s="20" t="str">
        <f t="shared" si="35"/>
        <v/>
      </c>
      <c r="L626">
        <v>78.89</v>
      </c>
      <c r="M626">
        <v>78.89</v>
      </c>
      <c r="N626" s="2">
        <f>IF(ISNUMBER(M626),SUMIFS(M$1:$M626,A$1:$A626,A626,F$1:$F626,F626,D$1:$D626,D626),"")</f>
        <v>429.82</v>
      </c>
      <c r="P626" s="5"/>
      <c r="AC626">
        <v>29.9</v>
      </c>
      <c r="AD626" s="2">
        <f t="shared" si="38"/>
        <v>4.5999999999999999E-2</v>
      </c>
      <c r="AE626">
        <v>4.5999999999999999E-2</v>
      </c>
      <c r="AM626" s="2">
        <f t="shared" si="39"/>
        <v>3.629</v>
      </c>
      <c r="AN626" s="2">
        <f>IF(ISNUMBER(AM626),SUMIFS($AM$1:AM626,$A$1:A626,A626,$F$1:F626,F626,$D$1:D626,D626),"")</f>
        <v>17.164999999999999</v>
      </c>
      <c r="AO626">
        <f t="shared" si="37"/>
        <v>8</v>
      </c>
    </row>
    <row r="627" spans="1:41" x14ac:dyDescent="0.25">
      <c r="A627" s="4" t="s">
        <v>35</v>
      </c>
      <c r="B627" t="s">
        <v>32</v>
      </c>
      <c r="C627" s="3">
        <v>42163</v>
      </c>
      <c r="D627">
        <v>1</v>
      </c>
      <c r="E627">
        <v>50</v>
      </c>
      <c r="F627" s="2" t="s">
        <v>82</v>
      </c>
      <c r="G627" s="2" t="s">
        <v>42</v>
      </c>
      <c r="H627">
        <v>4</v>
      </c>
      <c r="I627" s="2" t="s">
        <v>22</v>
      </c>
      <c r="J627" s="20" t="str">
        <f t="shared" si="35"/>
        <v/>
      </c>
      <c r="L627">
        <v>80.47</v>
      </c>
      <c r="M627">
        <v>80.47</v>
      </c>
      <c r="N627" s="2">
        <f>IF(ISNUMBER(M627),SUMIFS(M$1:$M627,A$1:$A627,A627,F$1:$F627,F627,D$1:$D627,D627),"")</f>
        <v>465.95000000000005</v>
      </c>
      <c r="P627" s="5"/>
      <c r="AC627">
        <v>30.8</v>
      </c>
      <c r="AD627" s="2">
        <f t="shared" si="38"/>
        <v>4.7E-2</v>
      </c>
      <c r="AE627">
        <v>4.7E-2</v>
      </c>
      <c r="AM627" s="2">
        <f t="shared" si="39"/>
        <v>3.782</v>
      </c>
      <c r="AN627" s="2">
        <f>IF(ISNUMBER(AM627),SUMIFS($AM$1:AM627,$A$1:A627,A627,$F$1:F627,F627,$D$1:D627,D627),"")</f>
        <v>19.966999999999999</v>
      </c>
      <c r="AO627">
        <f t="shared" si="37"/>
        <v>8</v>
      </c>
    </row>
    <row r="628" spans="1:41" x14ac:dyDescent="0.25">
      <c r="A628" s="4" t="s">
        <v>34</v>
      </c>
      <c r="B628" t="s">
        <v>32</v>
      </c>
      <c r="C628" s="3">
        <v>42163</v>
      </c>
      <c r="D628">
        <v>1</v>
      </c>
      <c r="E628">
        <v>100</v>
      </c>
      <c r="F628" s="2" t="s">
        <v>82</v>
      </c>
      <c r="G628" s="2" t="s">
        <v>42</v>
      </c>
      <c r="H628">
        <v>4</v>
      </c>
      <c r="I628" s="2" t="s">
        <v>22</v>
      </c>
      <c r="J628" s="20" t="str">
        <f t="shared" si="35"/>
        <v/>
      </c>
      <c r="L628">
        <v>90.86</v>
      </c>
      <c r="M628">
        <v>90.86</v>
      </c>
      <c r="N628" s="2">
        <f>IF(ISNUMBER(M628),SUMIFS(M$1:$M628,A$1:$A628,A628,F$1:$F628,F628,D$1:$D628,D628),"")</f>
        <v>553.41999999999996</v>
      </c>
      <c r="P628" s="5"/>
      <c r="AC628">
        <v>29.3</v>
      </c>
      <c r="AD628" s="2">
        <f t="shared" si="38"/>
        <v>4.3999999999999997E-2</v>
      </c>
      <c r="AE628">
        <v>4.3999999999999997E-2</v>
      </c>
      <c r="AM628" s="2">
        <f t="shared" si="39"/>
        <v>3.9980000000000002</v>
      </c>
      <c r="AN628" s="2">
        <f>IF(ISNUMBER(AM628),SUMIFS($AM$1:AM628,$A$1:A628,A628,$F$1:F628,F628,$D$1:D628,D628),"")</f>
        <v>22.591000000000001</v>
      </c>
      <c r="AO628">
        <f t="shared" si="37"/>
        <v>8</v>
      </c>
    </row>
    <row r="629" spans="1:41" x14ac:dyDescent="0.25">
      <c r="A629" s="4" t="s">
        <v>31</v>
      </c>
      <c r="B629" t="s">
        <v>32</v>
      </c>
      <c r="C629" s="3">
        <v>42163</v>
      </c>
      <c r="D629">
        <v>1</v>
      </c>
      <c r="E629">
        <v>200</v>
      </c>
      <c r="F629" s="2" t="s">
        <v>82</v>
      </c>
      <c r="G629" s="2" t="s">
        <v>42</v>
      </c>
      <c r="H629">
        <v>4</v>
      </c>
      <c r="I629" s="2" t="s">
        <v>22</v>
      </c>
      <c r="J629" s="20" t="str">
        <f t="shared" si="35"/>
        <v/>
      </c>
      <c r="L629">
        <v>81.010000000000005</v>
      </c>
      <c r="M629">
        <v>81.010000000000005</v>
      </c>
      <c r="N629" s="2">
        <f>IF(ISNUMBER(M629),SUMIFS(M$1:$M629,A$1:$A629,A629,F$1:$F629,F629,D$1:$D629,D629),"")</f>
        <v>458.4</v>
      </c>
      <c r="P629" s="5"/>
      <c r="AC629">
        <v>29.9</v>
      </c>
      <c r="AD629" s="2">
        <f t="shared" si="38"/>
        <v>4.4999999999999998E-2</v>
      </c>
      <c r="AE629">
        <v>4.4999999999999998E-2</v>
      </c>
      <c r="AM629" s="2">
        <f t="shared" si="39"/>
        <v>3.645</v>
      </c>
      <c r="AN629" s="2">
        <f>IF(ISNUMBER(AM629),SUMIFS($AM$1:AM629,$A$1:A629,A629,$F$1:F629,F629,$D$1:D629,D629),"")</f>
        <v>19.228999999999999</v>
      </c>
      <c r="AO629">
        <f t="shared" si="37"/>
        <v>8</v>
      </c>
    </row>
    <row r="630" spans="1:41" x14ac:dyDescent="0.25">
      <c r="A630" s="4" t="s">
        <v>37</v>
      </c>
      <c r="B630" t="s">
        <v>32</v>
      </c>
      <c r="C630" s="3">
        <v>42163</v>
      </c>
      <c r="D630">
        <v>1</v>
      </c>
      <c r="E630">
        <v>350</v>
      </c>
      <c r="F630" s="2" t="s">
        <v>82</v>
      </c>
      <c r="G630" s="2" t="s">
        <v>42</v>
      </c>
      <c r="H630">
        <v>4</v>
      </c>
      <c r="I630" s="2" t="s">
        <v>22</v>
      </c>
      <c r="J630" s="20" t="str">
        <f t="shared" si="35"/>
        <v/>
      </c>
      <c r="L630">
        <v>84.07</v>
      </c>
      <c r="M630">
        <v>84.07</v>
      </c>
      <c r="N630" s="2">
        <f>IF(ISNUMBER(M630),SUMIFS(M$1:$M630,A$1:$A630,A630,F$1:$F630,F630,D$1:$D630,D630),"")</f>
        <v>452.06</v>
      </c>
      <c r="P630" s="5"/>
      <c r="AC630">
        <v>28.9</v>
      </c>
      <c r="AD630" s="2">
        <f t="shared" si="38"/>
        <v>4.3999999999999997E-2</v>
      </c>
      <c r="AE630">
        <v>4.3999999999999997E-2</v>
      </c>
      <c r="AM630" s="2">
        <f t="shared" si="39"/>
        <v>3.6989999999999998</v>
      </c>
      <c r="AN630" s="2">
        <f>IF(ISNUMBER(AM630),SUMIFS($AM$1:AM630,$A$1:A630,A630,$F$1:F630,F630,$D$1:D630,D630),"")</f>
        <v>19.466000000000001</v>
      </c>
      <c r="AO630">
        <f t="shared" si="37"/>
        <v>8</v>
      </c>
    </row>
    <row r="631" spans="1:41" x14ac:dyDescent="0.25">
      <c r="A631" s="4" t="s">
        <v>36</v>
      </c>
      <c r="B631" t="s">
        <v>32</v>
      </c>
      <c r="C631" s="3">
        <v>42163</v>
      </c>
      <c r="D631">
        <v>1</v>
      </c>
      <c r="E631">
        <v>500</v>
      </c>
      <c r="F631" s="2" t="s">
        <v>82</v>
      </c>
      <c r="G631" s="2" t="s">
        <v>42</v>
      </c>
      <c r="H631">
        <v>4</v>
      </c>
      <c r="I631" s="2" t="s">
        <v>22</v>
      </c>
      <c r="J631" s="20" t="str">
        <f t="shared" si="35"/>
        <v/>
      </c>
      <c r="L631">
        <v>84.76</v>
      </c>
      <c r="M631">
        <v>84.76</v>
      </c>
      <c r="N631" s="2">
        <f>IF(ISNUMBER(M631),SUMIFS(M$1:$M631,A$1:$A631,A631,F$1:$F631,F631,D$1:$D631,D631),"")</f>
        <v>464.61</v>
      </c>
      <c r="P631" s="5"/>
      <c r="AC631">
        <v>29.8</v>
      </c>
      <c r="AD631" s="2">
        <f t="shared" si="38"/>
        <v>4.4999999999999998E-2</v>
      </c>
      <c r="AE631">
        <v>4.4999999999999998E-2</v>
      </c>
      <c r="AM631" s="2">
        <f t="shared" si="39"/>
        <v>3.8140000000000001</v>
      </c>
      <c r="AN631" s="2">
        <f>IF(ISNUMBER(AM631),SUMIFS($AM$1:AM631,$A$1:A631,A631,$F$1:F631,F631,$D$1:D631,D631),"")</f>
        <v>19.157</v>
      </c>
      <c r="AO631">
        <f t="shared" si="37"/>
        <v>8</v>
      </c>
    </row>
    <row r="632" spans="1:41" x14ac:dyDescent="0.25">
      <c r="A632" s="4" t="s">
        <v>33</v>
      </c>
      <c r="B632" t="s">
        <v>32</v>
      </c>
      <c r="C632" s="3">
        <v>42163</v>
      </c>
      <c r="D632">
        <v>2</v>
      </c>
      <c r="E632">
        <v>0</v>
      </c>
      <c r="F632" s="2" t="s">
        <v>82</v>
      </c>
      <c r="G632" s="2" t="s">
        <v>42</v>
      </c>
      <c r="H632">
        <v>4</v>
      </c>
      <c r="I632" s="2" t="s">
        <v>22</v>
      </c>
      <c r="J632" s="20" t="str">
        <f t="shared" si="35"/>
        <v/>
      </c>
      <c r="L632">
        <v>83.01</v>
      </c>
      <c r="M632">
        <v>83.01</v>
      </c>
      <c r="N632" s="2">
        <f>IF(ISNUMBER(M632),SUMIFS(M$1:$M632,A$1:$A632,A632,F$1:$F632,F632,D$1:$D632,D632),"")</f>
        <v>491.19999999999993</v>
      </c>
      <c r="P632" s="5"/>
      <c r="AC632">
        <v>29.6</v>
      </c>
      <c r="AD632" s="2">
        <f t="shared" si="38"/>
        <v>4.4999999999999998E-2</v>
      </c>
      <c r="AE632">
        <v>4.4999999999999998E-2</v>
      </c>
      <c r="AM632" s="2">
        <f t="shared" ref="AM632:AM645" si="40">IF(AND(ISNUMBER(AE632),ISNUMBER(M632)),ROUND(M632*AE632,3),"")</f>
        <v>3.7349999999999999</v>
      </c>
      <c r="AN632" s="2">
        <f>IF(ISNUMBER(AM632),SUMIFS($AM$1:AM632,$A$1:A632,A632,$F$1:F632,F632,$D$1:D632,D632),"")</f>
        <v>19.238</v>
      </c>
      <c r="AO632">
        <f t="shared" si="37"/>
        <v>8</v>
      </c>
    </row>
    <row r="633" spans="1:41" x14ac:dyDescent="0.25">
      <c r="A633" s="4" t="s">
        <v>35</v>
      </c>
      <c r="B633" t="s">
        <v>32</v>
      </c>
      <c r="C633" s="3">
        <v>42163</v>
      </c>
      <c r="D633">
        <v>2</v>
      </c>
      <c r="E633">
        <v>50</v>
      </c>
      <c r="F633" s="2" t="s">
        <v>82</v>
      </c>
      <c r="G633" s="2" t="s">
        <v>42</v>
      </c>
      <c r="H633">
        <v>4</v>
      </c>
      <c r="I633" s="2" t="s">
        <v>22</v>
      </c>
      <c r="J633" s="20" t="str">
        <f t="shared" si="35"/>
        <v/>
      </c>
      <c r="L633">
        <v>102.66</v>
      </c>
      <c r="M633">
        <v>102.66</v>
      </c>
      <c r="N633" s="2">
        <f>IF(ISNUMBER(M633),SUMIFS(M$1:$M633,A$1:$A633,A633,F$1:$F633,F633,D$1:$D633,D633),"")</f>
        <v>507.63</v>
      </c>
      <c r="P633" s="5"/>
      <c r="AC633">
        <v>29.8</v>
      </c>
      <c r="AD633" s="2">
        <f t="shared" si="38"/>
        <v>4.4999999999999998E-2</v>
      </c>
      <c r="AE633">
        <v>4.4999999999999998E-2</v>
      </c>
      <c r="AM633" s="2">
        <f t="shared" si="40"/>
        <v>4.62</v>
      </c>
      <c r="AN633" s="2">
        <f>IF(ISNUMBER(AM633),SUMIFS($AM$1:AM633,$A$1:A633,A633,$F$1:F633,F633,$D$1:D633,D633),"")</f>
        <v>19.977</v>
      </c>
      <c r="AO633">
        <f t="shared" si="37"/>
        <v>8</v>
      </c>
    </row>
    <row r="634" spans="1:41" x14ac:dyDescent="0.25">
      <c r="A634" s="4" t="s">
        <v>34</v>
      </c>
      <c r="B634" t="s">
        <v>32</v>
      </c>
      <c r="C634" s="3">
        <v>42163</v>
      </c>
      <c r="D634">
        <v>2</v>
      </c>
      <c r="E634">
        <v>100</v>
      </c>
      <c r="F634" s="2" t="s">
        <v>82</v>
      </c>
      <c r="G634" s="2" t="s">
        <v>42</v>
      </c>
      <c r="H634">
        <v>4</v>
      </c>
      <c r="I634" s="2" t="s">
        <v>22</v>
      </c>
      <c r="J634" s="20" t="str">
        <f t="shared" si="35"/>
        <v/>
      </c>
      <c r="L634">
        <v>79.180000000000007</v>
      </c>
      <c r="M634">
        <v>79.180000000000007</v>
      </c>
      <c r="N634" s="2">
        <f>IF(ISNUMBER(M634),SUMIFS(M$1:$M634,A$1:$A634,A634,F$1:$F634,F634,D$1:$D634,D634),"")</f>
        <v>523.31999999999994</v>
      </c>
      <c r="P634" s="5"/>
      <c r="AC634">
        <v>28.6</v>
      </c>
      <c r="AD634" s="2">
        <f t="shared" si="38"/>
        <v>4.2999999999999997E-2</v>
      </c>
      <c r="AE634">
        <v>4.2999999999999997E-2</v>
      </c>
      <c r="AM634" s="2">
        <f t="shared" si="40"/>
        <v>3.4049999999999998</v>
      </c>
      <c r="AN634" s="2">
        <f>IF(ISNUMBER(AM634),SUMIFS($AM$1:AM634,$A$1:A634,A634,$F$1:F634,F634,$D$1:D634,D634),"")</f>
        <v>18.217000000000002</v>
      </c>
      <c r="AO634">
        <f t="shared" si="37"/>
        <v>8</v>
      </c>
    </row>
    <row r="635" spans="1:41" x14ac:dyDescent="0.25">
      <c r="A635" s="4" t="s">
        <v>31</v>
      </c>
      <c r="B635" t="s">
        <v>32</v>
      </c>
      <c r="C635" s="3">
        <v>42163</v>
      </c>
      <c r="D635">
        <v>2</v>
      </c>
      <c r="E635">
        <v>200</v>
      </c>
      <c r="F635" s="2" t="s">
        <v>82</v>
      </c>
      <c r="G635" s="2" t="s">
        <v>42</v>
      </c>
      <c r="H635">
        <v>4</v>
      </c>
      <c r="I635" s="2" t="s">
        <v>22</v>
      </c>
      <c r="J635" s="20" t="str">
        <f t="shared" si="35"/>
        <v/>
      </c>
      <c r="L635">
        <v>80.75</v>
      </c>
      <c r="M635">
        <v>80.75</v>
      </c>
      <c r="N635" s="2">
        <f>IF(ISNUMBER(M635),SUMIFS(M$1:$M635,A$1:$A635,A635,F$1:$F635,F635,D$1:$D635,D635),"")</f>
        <v>446.53</v>
      </c>
      <c r="P635" s="5"/>
      <c r="AC635">
        <v>28.7</v>
      </c>
      <c r="AD635" s="2">
        <f t="shared" ref="AD635:AD646" si="41">IF(ISNUMBER(AE635),AE635,"")</f>
        <v>4.2999999999999997E-2</v>
      </c>
      <c r="AE635">
        <v>4.2999999999999997E-2</v>
      </c>
      <c r="AM635" s="2">
        <f t="shared" si="40"/>
        <v>3.472</v>
      </c>
      <c r="AN635" s="2">
        <f>IF(ISNUMBER(AM635),SUMIFS($AM$1:AM635,$A$1:A635,A635,$F$1:F635,F635,$D$1:D635,D635),"")</f>
        <v>16.330000000000002</v>
      </c>
      <c r="AO635">
        <f t="shared" si="37"/>
        <v>8</v>
      </c>
    </row>
    <row r="636" spans="1:41" x14ac:dyDescent="0.25">
      <c r="A636" s="4" t="s">
        <v>37</v>
      </c>
      <c r="B636" t="s">
        <v>32</v>
      </c>
      <c r="C636" s="3">
        <v>42163</v>
      </c>
      <c r="D636">
        <v>2</v>
      </c>
      <c r="E636">
        <v>350</v>
      </c>
      <c r="F636" s="2" t="s">
        <v>82</v>
      </c>
      <c r="G636" s="2" t="s">
        <v>42</v>
      </c>
      <c r="H636">
        <v>4</v>
      </c>
      <c r="I636" s="2" t="s">
        <v>22</v>
      </c>
      <c r="J636" s="20" t="str">
        <f t="shared" ref="J636:J648" si="42">IF(ISNUMBER(K636),K636*10,"")</f>
        <v/>
      </c>
      <c r="L636">
        <v>98.12</v>
      </c>
      <c r="M636">
        <v>98.12</v>
      </c>
      <c r="N636" s="2">
        <f>IF(ISNUMBER(M636),SUMIFS(M$1:$M636,A$1:$A636,A636,F$1:$F636,F636,D$1:$D636,D636),"")</f>
        <v>490.46000000000004</v>
      </c>
      <c r="P636" s="5"/>
      <c r="AC636">
        <v>29.3</v>
      </c>
      <c r="AD636" s="2">
        <f t="shared" si="41"/>
        <v>4.3999999999999997E-2</v>
      </c>
      <c r="AE636">
        <v>4.3999999999999997E-2</v>
      </c>
      <c r="AM636" s="2">
        <f t="shared" si="40"/>
        <v>4.3170000000000002</v>
      </c>
      <c r="AN636" s="2">
        <f>IF(ISNUMBER(AM636),SUMIFS($AM$1:AM636,$A$1:A636,A636,$F$1:F636,F636,$D$1:D636,D636),"")</f>
        <v>17.47</v>
      </c>
      <c r="AO636">
        <f t="shared" ref="AO636:AO699" si="43">COUNT(K636:AN636)</f>
        <v>8</v>
      </c>
    </row>
    <row r="637" spans="1:41" x14ac:dyDescent="0.25">
      <c r="A637" s="4" t="s">
        <v>36</v>
      </c>
      <c r="B637" t="s">
        <v>32</v>
      </c>
      <c r="C637" s="3">
        <v>42163</v>
      </c>
      <c r="D637">
        <v>2</v>
      </c>
      <c r="E637">
        <v>500</v>
      </c>
      <c r="F637" s="2" t="s">
        <v>82</v>
      </c>
      <c r="G637" s="2" t="s">
        <v>42</v>
      </c>
      <c r="H637">
        <v>4</v>
      </c>
      <c r="I637" s="2" t="s">
        <v>22</v>
      </c>
      <c r="J637" s="20" t="str">
        <f t="shared" si="42"/>
        <v/>
      </c>
      <c r="L637">
        <v>72.989999999999995</v>
      </c>
      <c r="M637">
        <v>72.989999999999995</v>
      </c>
      <c r="N637" s="2">
        <f>IF(ISNUMBER(M637),SUMIFS(M$1:$M637,A$1:$A637,A637,F$1:$F637,F637,D$1:$D637,D637),"")</f>
        <v>491.33</v>
      </c>
      <c r="P637" s="5"/>
      <c r="AC637">
        <v>29.3</v>
      </c>
      <c r="AD637" s="2">
        <f t="shared" si="41"/>
        <v>4.3999999999999997E-2</v>
      </c>
      <c r="AE637">
        <v>4.3999999999999997E-2</v>
      </c>
      <c r="AM637" s="2">
        <f t="shared" si="40"/>
        <v>3.2120000000000002</v>
      </c>
      <c r="AN637" s="2">
        <f>IF(ISNUMBER(AM637),SUMIFS($AM$1:AM637,$A$1:A637,A637,$F$1:F637,F637,$D$1:D637,D637),"")</f>
        <v>18.463000000000001</v>
      </c>
      <c r="AO637">
        <f t="shared" si="43"/>
        <v>8</v>
      </c>
    </row>
    <row r="638" spans="1:41" x14ac:dyDescent="0.25">
      <c r="A638" s="25" t="s">
        <v>33</v>
      </c>
      <c r="B638" s="22" t="s">
        <v>32</v>
      </c>
      <c r="C638" s="26">
        <v>42163</v>
      </c>
      <c r="D638" s="22">
        <v>3</v>
      </c>
      <c r="E638">
        <v>0</v>
      </c>
      <c r="F638" s="2" t="s">
        <v>82</v>
      </c>
      <c r="G638" s="2" t="s">
        <v>42</v>
      </c>
      <c r="H638">
        <v>4</v>
      </c>
      <c r="I638" s="2" t="s">
        <v>22</v>
      </c>
      <c r="J638" s="20" t="str">
        <f t="shared" si="42"/>
        <v/>
      </c>
      <c r="M638" s="22">
        <f>ROUND(AVERAGE(M626,M632),1)</f>
        <v>81</v>
      </c>
      <c r="N638" s="2">
        <f>IF(ISNUMBER(M638),SUMIFS(M$1:$M638,A$1:$A638,A638,F$1:$F638,F638,D$1:$D638,D638),"")</f>
        <v>594.55999999999995</v>
      </c>
      <c r="P638" s="5"/>
      <c r="AD638" s="2">
        <f t="shared" si="41"/>
        <v>4.5999999999999999E-2</v>
      </c>
      <c r="AE638" s="22">
        <f>ROUND(AVERAGE(AE626,AE632),3)</f>
        <v>4.5999999999999999E-2</v>
      </c>
      <c r="AM638" s="2">
        <f t="shared" si="40"/>
        <v>3.726</v>
      </c>
      <c r="AN638" s="2">
        <f>IF(ISNUMBER(AM638),SUMIFS($AM$1:AM638,$A$1:A638,A638,$F$1:F638,F638,$D$1:D638,D638),"")</f>
        <v>21.835999999999999</v>
      </c>
      <c r="AO638">
        <f t="shared" si="43"/>
        <v>6</v>
      </c>
    </row>
    <row r="639" spans="1:41" x14ac:dyDescent="0.25">
      <c r="A639" s="25" t="s">
        <v>35</v>
      </c>
      <c r="B639" s="22" t="s">
        <v>32</v>
      </c>
      <c r="C639" s="26">
        <v>42163</v>
      </c>
      <c r="D639" s="22">
        <v>3</v>
      </c>
      <c r="E639">
        <v>50</v>
      </c>
      <c r="F639" s="2" t="s">
        <v>82</v>
      </c>
      <c r="G639" s="2" t="s">
        <v>42</v>
      </c>
      <c r="H639">
        <v>4</v>
      </c>
      <c r="I639" s="2" t="s">
        <v>22</v>
      </c>
      <c r="J639" s="20" t="str">
        <f t="shared" si="42"/>
        <v/>
      </c>
      <c r="M639" s="22">
        <f t="shared" ref="M639:M643" si="44">ROUND(AVERAGE(M627,M633),1)</f>
        <v>91.6</v>
      </c>
      <c r="N639" s="2">
        <f>IF(ISNUMBER(M639),SUMIFS(M$1:$M639,A$1:$A639,A639,F$1:$F639,F639,D$1:$D639,D639),"")</f>
        <v>661.65</v>
      </c>
      <c r="P639" s="5"/>
      <c r="AD639" s="2">
        <f t="shared" si="41"/>
        <v>4.5999999999999999E-2</v>
      </c>
      <c r="AE639" s="22">
        <f t="shared" ref="AE639:AE643" si="45">ROUND(AVERAGE(AE627,AE633),3)</f>
        <v>4.5999999999999999E-2</v>
      </c>
      <c r="AM639" s="2">
        <f t="shared" si="40"/>
        <v>4.2140000000000004</v>
      </c>
      <c r="AN639" s="2">
        <f>IF(ISNUMBER(AM639),SUMIFS($AM$1:AM639,$A$1:A639,A639,$F$1:F639,F639,$D$1:D639,D639),"")</f>
        <v>24.910000000000004</v>
      </c>
      <c r="AO639">
        <f t="shared" si="43"/>
        <v>6</v>
      </c>
    </row>
    <row r="640" spans="1:41" x14ac:dyDescent="0.25">
      <c r="A640" s="25" t="s">
        <v>34</v>
      </c>
      <c r="B640" s="22" t="s">
        <v>32</v>
      </c>
      <c r="C640" s="26">
        <v>42163</v>
      </c>
      <c r="D640" s="22">
        <v>3</v>
      </c>
      <c r="E640">
        <v>100</v>
      </c>
      <c r="F640" s="2" t="s">
        <v>82</v>
      </c>
      <c r="G640" s="2" t="s">
        <v>42</v>
      </c>
      <c r="H640">
        <v>4</v>
      </c>
      <c r="I640" s="2" t="s">
        <v>22</v>
      </c>
      <c r="J640" s="20" t="str">
        <f t="shared" si="42"/>
        <v/>
      </c>
      <c r="M640" s="22">
        <f t="shared" si="44"/>
        <v>85</v>
      </c>
      <c r="N640" s="2">
        <f>IF(ISNUMBER(M640),SUMIFS(M$1:$M640,A$1:$A640,A640,F$1:$F640,F640,D$1:$D640,D640),"")</f>
        <v>424.29999999999995</v>
      </c>
      <c r="P640" s="5"/>
      <c r="AD640" s="2">
        <f t="shared" si="41"/>
        <v>4.3999999999999997E-2</v>
      </c>
      <c r="AE640" s="22">
        <f t="shared" si="45"/>
        <v>4.3999999999999997E-2</v>
      </c>
      <c r="AM640" s="2">
        <f t="shared" si="40"/>
        <v>3.74</v>
      </c>
      <c r="AN640" s="2">
        <f>IF(ISNUMBER(AM640),SUMIFS($AM$1:AM640,$A$1:A640,A640,$F$1:F640,F640,$D$1:D640,D640),"")</f>
        <v>17.198</v>
      </c>
      <c r="AO640">
        <f t="shared" si="43"/>
        <v>6</v>
      </c>
    </row>
    <row r="641" spans="1:41" x14ac:dyDescent="0.25">
      <c r="A641" s="25" t="s">
        <v>31</v>
      </c>
      <c r="B641" s="22" t="s">
        <v>32</v>
      </c>
      <c r="C641" s="26">
        <v>42163</v>
      </c>
      <c r="D641" s="22">
        <v>3</v>
      </c>
      <c r="E641">
        <v>200</v>
      </c>
      <c r="F641" s="2" t="s">
        <v>82</v>
      </c>
      <c r="G641" s="2" t="s">
        <v>42</v>
      </c>
      <c r="H641">
        <v>4</v>
      </c>
      <c r="I641" s="2" t="s">
        <v>22</v>
      </c>
      <c r="J641" s="20" t="str">
        <f t="shared" si="42"/>
        <v/>
      </c>
      <c r="M641" s="22">
        <f t="shared" si="44"/>
        <v>80.900000000000006</v>
      </c>
      <c r="N641" s="2">
        <f>IF(ISNUMBER(M641),SUMIFS(M$1:$M641,A$1:$A641,A641,F$1:$F641,F641,D$1:$D641,D641),"")</f>
        <v>580.79000000000008</v>
      </c>
      <c r="P641" s="5"/>
      <c r="AD641" s="2">
        <f t="shared" si="41"/>
        <v>4.3999999999999997E-2</v>
      </c>
      <c r="AE641" s="22">
        <f t="shared" si="45"/>
        <v>4.3999999999999997E-2</v>
      </c>
      <c r="AM641" s="2">
        <f t="shared" si="40"/>
        <v>3.56</v>
      </c>
      <c r="AN641" s="2">
        <f>IF(ISNUMBER(AM641),SUMIFS($AM$1:AM641,$A$1:A641,A641,$F$1:F641,F641,$D$1:D641,D641),"")</f>
        <v>21.506999999999998</v>
      </c>
      <c r="AO641">
        <f t="shared" si="43"/>
        <v>6</v>
      </c>
    </row>
    <row r="642" spans="1:41" x14ac:dyDescent="0.25">
      <c r="A642" s="25" t="s">
        <v>37</v>
      </c>
      <c r="B642" s="22" t="s">
        <v>32</v>
      </c>
      <c r="C642" s="26">
        <v>42163</v>
      </c>
      <c r="D642" s="22">
        <v>3</v>
      </c>
      <c r="E642">
        <v>350</v>
      </c>
      <c r="F642" s="2" t="s">
        <v>82</v>
      </c>
      <c r="G642" s="2" t="s">
        <v>42</v>
      </c>
      <c r="H642">
        <v>4</v>
      </c>
      <c r="I642" s="2" t="s">
        <v>22</v>
      </c>
      <c r="J642" s="20" t="str">
        <f t="shared" si="42"/>
        <v/>
      </c>
      <c r="M642" s="22">
        <f t="shared" si="44"/>
        <v>91.1</v>
      </c>
      <c r="N642" s="2">
        <f>IF(ISNUMBER(M642),SUMIFS(M$1:$M642,A$1:$A642,A642,F$1:$F642,F642,D$1:$D642,D642),"")</f>
        <v>462.99</v>
      </c>
      <c r="P642" s="5"/>
      <c r="AD642" s="2">
        <f t="shared" si="41"/>
        <v>4.3999999999999997E-2</v>
      </c>
      <c r="AE642" s="22">
        <f t="shared" si="45"/>
        <v>4.3999999999999997E-2</v>
      </c>
      <c r="AM642" s="2">
        <f t="shared" si="40"/>
        <v>4.008</v>
      </c>
      <c r="AN642" s="2">
        <f>IF(ISNUMBER(AM642),SUMIFS($AM$1:AM642,$A$1:A642,A642,$F$1:F642,F642,$D$1:D642,D642),"")</f>
        <v>18.493000000000002</v>
      </c>
      <c r="AO642">
        <f t="shared" si="43"/>
        <v>6</v>
      </c>
    </row>
    <row r="643" spans="1:41" x14ac:dyDescent="0.25">
      <c r="A643" s="25" t="s">
        <v>36</v>
      </c>
      <c r="B643" s="22" t="s">
        <v>32</v>
      </c>
      <c r="C643" s="26">
        <v>42163</v>
      </c>
      <c r="D643" s="22">
        <v>3</v>
      </c>
      <c r="E643">
        <v>500</v>
      </c>
      <c r="F643" s="2" t="s">
        <v>82</v>
      </c>
      <c r="G643" s="2" t="s">
        <v>42</v>
      </c>
      <c r="H643">
        <v>4</v>
      </c>
      <c r="I643" s="2" t="s">
        <v>22</v>
      </c>
      <c r="J643" s="20" t="str">
        <f t="shared" si="42"/>
        <v/>
      </c>
      <c r="M643" s="22">
        <f t="shared" si="44"/>
        <v>78.900000000000006</v>
      </c>
      <c r="N643" s="2">
        <f>IF(ISNUMBER(M643),SUMIFS(M$1:$M643,A$1:$A643,A643,F$1:$F643,F643,D$1:$D643,D643),"")</f>
        <v>494.40999999999997</v>
      </c>
      <c r="P643" s="5"/>
      <c r="AD643" s="2">
        <f t="shared" si="41"/>
        <v>4.4999999999999998E-2</v>
      </c>
      <c r="AE643" s="22">
        <f t="shared" si="45"/>
        <v>4.4999999999999998E-2</v>
      </c>
      <c r="AM643" s="2">
        <f t="shared" si="40"/>
        <v>3.5510000000000002</v>
      </c>
      <c r="AN643" s="2">
        <f>IF(ISNUMBER(AM643),SUMIFS($AM$1:AM643,$A$1:A643,A643,$F$1:F643,F643,$D$1:D643,D643),"")</f>
        <v>19.353000000000002</v>
      </c>
      <c r="AO643">
        <f t="shared" si="43"/>
        <v>6</v>
      </c>
    </row>
    <row r="644" spans="1:41" x14ac:dyDescent="0.25">
      <c r="A644" s="4" t="s">
        <v>33</v>
      </c>
      <c r="B644" t="s">
        <v>32</v>
      </c>
      <c r="C644" s="3">
        <v>42250</v>
      </c>
      <c r="D644">
        <v>1</v>
      </c>
      <c r="E644">
        <v>0</v>
      </c>
      <c r="F644" s="2" t="s">
        <v>83</v>
      </c>
      <c r="G644" s="2" t="s">
        <v>43</v>
      </c>
      <c r="H644">
        <v>5</v>
      </c>
      <c r="I644" s="2" t="s">
        <v>22</v>
      </c>
      <c r="J644" s="20" t="str">
        <f t="shared" si="42"/>
        <v/>
      </c>
      <c r="L644">
        <v>111.79</v>
      </c>
      <c r="M644">
        <v>111.79</v>
      </c>
      <c r="N644" s="2">
        <f>IF(ISNUMBER(M644),SUMIFS(M$1:$M644,A$1:$A644,A644,F$1:$F644,F644,D$1:$D644,D644),"")</f>
        <v>111.79</v>
      </c>
      <c r="P644" s="5"/>
      <c r="AC644">
        <v>29.5</v>
      </c>
      <c r="AD644" s="2">
        <f t="shared" si="41"/>
        <v>4.2999999999999997E-2</v>
      </c>
      <c r="AE644">
        <v>4.2999999999999997E-2</v>
      </c>
      <c r="AM644" s="2">
        <f t="shared" si="40"/>
        <v>4.8070000000000004</v>
      </c>
      <c r="AN644" s="2">
        <f>IF(ISNUMBER(AM644),SUMIFS($AM$1:AM644,$A$1:A644,A644,$F$1:F644,F644,$D$1:D644,D644),"")</f>
        <v>4.8070000000000004</v>
      </c>
      <c r="AO644">
        <f t="shared" si="43"/>
        <v>8</v>
      </c>
    </row>
    <row r="645" spans="1:41" x14ac:dyDescent="0.25">
      <c r="A645" s="4" t="s">
        <v>35</v>
      </c>
      <c r="B645" t="s">
        <v>32</v>
      </c>
      <c r="C645" s="3">
        <v>42250</v>
      </c>
      <c r="D645">
        <v>1</v>
      </c>
      <c r="E645">
        <v>50</v>
      </c>
      <c r="F645" s="2" t="s">
        <v>83</v>
      </c>
      <c r="G645" s="2" t="s">
        <v>43</v>
      </c>
      <c r="H645">
        <v>5</v>
      </c>
      <c r="I645" s="2" t="s">
        <v>22</v>
      </c>
      <c r="J645" s="20" t="str">
        <f t="shared" si="42"/>
        <v/>
      </c>
      <c r="L645">
        <v>115.26</v>
      </c>
      <c r="M645">
        <v>115.26</v>
      </c>
      <c r="N645" s="2">
        <f>IF(ISNUMBER(M645),SUMIFS(M$1:$M645,A$1:$A645,A645,F$1:$F645,F645,D$1:$D645,D645),"")</f>
        <v>115.26</v>
      </c>
      <c r="P645" s="5"/>
      <c r="AC645">
        <v>29</v>
      </c>
      <c r="AD645" s="2">
        <f t="shared" si="41"/>
        <v>4.2999999999999997E-2</v>
      </c>
      <c r="AE645">
        <v>4.2999999999999997E-2</v>
      </c>
      <c r="AM645" s="2">
        <f t="shared" si="40"/>
        <v>4.9560000000000004</v>
      </c>
      <c r="AN645" s="2">
        <f>IF(ISNUMBER(AM645),SUMIFS($AM$1:AM645,$A$1:A645,A645,$F$1:F645,F645,$D$1:D645,D645),"")</f>
        <v>4.9560000000000004</v>
      </c>
      <c r="AO645">
        <f t="shared" si="43"/>
        <v>8</v>
      </c>
    </row>
    <row r="646" spans="1:41" x14ac:dyDescent="0.25">
      <c r="A646" s="4" t="s">
        <v>34</v>
      </c>
      <c r="B646" t="s">
        <v>32</v>
      </c>
      <c r="C646" s="3">
        <v>42250</v>
      </c>
      <c r="D646">
        <v>1</v>
      </c>
      <c r="E646">
        <v>100</v>
      </c>
      <c r="F646" s="2" t="s">
        <v>83</v>
      </c>
      <c r="G646" s="2" t="s">
        <v>43</v>
      </c>
      <c r="H646">
        <v>5</v>
      </c>
      <c r="I646" s="2" t="s">
        <v>22</v>
      </c>
      <c r="J646" s="20" t="str">
        <f t="shared" si="42"/>
        <v/>
      </c>
      <c r="L646">
        <v>134.62</v>
      </c>
      <c r="M646">
        <v>134.62</v>
      </c>
      <c r="N646" s="2">
        <f>IF(ISNUMBER(M646),SUMIFS(M$1:$M646,A$1:$A646,A646,F$1:$F646,F646,D$1:$D646,D646),"")</f>
        <v>134.62</v>
      </c>
      <c r="P646" s="5"/>
      <c r="AC646">
        <v>27.8</v>
      </c>
      <c r="AD646" s="2">
        <f t="shared" si="41"/>
        <v>4.1000000000000002E-2</v>
      </c>
      <c r="AE646">
        <v>4.1000000000000002E-2</v>
      </c>
      <c r="AM646" s="2">
        <f t="shared" ref="AM646:AM677" si="46">IF(AND(ISNUMBER(AE646),ISNUMBER(M646)),ROUND(M646*AE646,3),"")</f>
        <v>5.5190000000000001</v>
      </c>
      <c r="AN646" s="2">
        <f>IF(ISNUMBER(AM646),SUMIFS($AM$1:AM646,$A$1:A646,A646,$F$1:F646,F646,$D$1:D646,D646),"")</f>
        <v>5.5190000000000001</v>
      </c>
      <c r="AO646">
        <f t="shared" si="43"/>
        <v>8</v>
      </c>
    </row>
    <row r="647" spans="1:41" x14ac:dyDescent="0.25">
      <c r="A647" s="4" t="s">
        <v>31</v>
      </c>
      <c r="B647" t="s">
        <v>32</v>
      </c>
      <c r="C647" s="3">
        <v>42250</v>
      </c>
      <c r="D647">
        <v>1</v>
      </c>
      <c r="E647">
        <v>200</v>
      </c>
      <c r="F647" s="2" t="s">
        <v>83</v>
      </c>
      <c r="G647" s="2" t="s">
        <v>43</v>
      </c>
      <c r="H647">
        <v>5</v>
      </c>
      <c r="I647" s="2" t="s">
        <v>22</v>
      </c>
      <c r="J647" s="20" t="str">
        <f t="shared" si="42"/>
        <v/>
      </c>
      <c r="L647">
        <v>105.43</v>
      </c>
      <c r="M647">
        <v>105.43</v>
      </c>
      <c r="N647" s="2">
        <f>IF(ISNUMBER(M647),SUMIFS(M$1:$M647,A$1:$A647,A647,F$1:$F647,F647,D$1:$D647,D647),"")</f>
        <v>105.43</v>
      </c>
      <c r="P647" s="5"/>
      <c r="AC647">
        <v>28.7</v>
      </c>
      <c r="AD647" s="2">
        <f t="shared" ref="AD647:AD678" si="47">IF(ISNUMBER(AE647),AE647,"")</f>
        <v>4.2999999999999997E-2</v>
      </c>
      <c r="AE647">
        <v>4.2999999999999997E-2</v>
      </c>
      <c r="AM647" s="2">
        <f t="shared" si="46"/>
        <v>4.5330000000000004</v>
      </c>
      <c r="AN647" s="2">
        <f>IF(ISNUMBER(AM647),SUMIFS($AM$1:AM647,$A$1:A647,A647,$F$1:F647,F647,$D$1:D647,D647),"")</f>
        <v>4.5330000000000004</v>
      </c>
      <c r="AO647">
        <f t="shared" si="43"/>
        <v>8</v>
      </c>
    </row>
    <row r="648" spans="1:41" x14ac:dyDescent="0.25">
      <c r="A648" s="4" t="s">
        <v>37</v>
      </c>
      <c r="B648" t="s">
        <v>32</v>
      </c>
      <c r="C648" s="3">
        <v>42250</v>
      </c>
      <c r="D648">
        <v>1</v>
      </c>
      <c r="E648">
        <v>350</v>
      </c>
      <c r="F648" s="2" t="s">
        <v>83</v>
      </c>
      <c r="G648" s="2" t="s">
        <v>43</v>
      </c>
      <c r="H648">
        <v>5</v>
      </c>
      <c r="I648" s="2" t="s">
        <v>22</v>
      </c>
      <c r="J648" s="20" t="str">
        <f t="shared" si="42"/>
        <v/>
      </c>
      <c r="L648">
        <v>110.27</v>
      </c>
      <c r="M648">
        <v>110.27</v>
      </c>
      <c r="N648" s="2">
        <f>IF(ISNUMBER(M648),SUMIFS(M$1:$M648,A$1:$A648,A648,F$1:$F648,F648,D$1:$D648,D648),"")</f>
        <v>110.27</v>
      </c>
      <c r="P648" s="5"/>
      <c r="AC648">
        <v>29.8</v>
      </c>
      <c r="AD648" s="2">
        <f t="shared" si="47"/>
        <v>4.3999999999999997E-2</v>
      </c>
      <c r="AE648">
        <v>4.3999999999999997E-2</v>
      </c>
      <c r="AM648" s="2">
        <f t="shared" si="46"/>
        <v>4.8520000000000003</v>
      </c>
      <c r="AN648" s="2">
        <f>IF(ISNUMBER(AM648),SUMIFS($AM$1:AM648,$A$1:A648,A648,$F$1:F648,F648,$D$1:D648,D648),"")</f>
        <v>4.8520000000000003</v>
      </c>
      <c r="AO648">
        <f t="shared" si="43"/>
        <v>8</v>
      </c>
    </row>
    <row r="649" spans="1:41" x14ac:dyDescent="0.25">
      <c r="A649" s="4" t="s">
        <v>36</v>
      </c>
      <c r="B649" t="s">
        <v>32</v>
      </c>
      <c r="C649" s="3">
        <v>42250</v>
      </c>
      <c r="D649">
        <v>1</v>
      </c>
      <c r="E649">
        <v>500</v>
      </c>
      <c r="F649" s="2" t="s">
        <v>83</v>
      </c>
      <c r="G649" s="2" t="s">
        <v>43</v>
      </c>
      <c r="H649">
        <v>5</v>
      </c>
      <c r="I649" s="2" t="s">
        <v>22</v>
      </c>
      <c r="J649" s="20" t="str">
        <f t="shared" ref="J649:J705" si="48">IF(ISNUMBER(K649),K649*10,"")</f>
        <v/>
      </c>
      <c r="L649">
        <v>118.74</v>
      </c>
      <c r="M649">
        <v>118.74</v>
      </c>
      <c r="N649" s="2">
        <f>IF(ISNUMBER(M649),SUMIFS(M$1:$M649,A$1:$A649,A649,F$1:$F649,F649,D$1:$D649,D649),"")</f>
        <v>118.74</v>
      </c>
      <c r="P649" s="5"/>
      <c r="AC649">
        <v>28.5</v>
      </c>
      <c r="AD649" s="2">
        <f t="shared" si="47"/>
        <v>4.2000000000000003E-2</v>
      </c>
      <c r="AE649">
        <v>4.2000000000000003E-2</v>
      </c>
      <c r="AM649" s="2">
        <f t="shared" si="46"/>
        <v>4.9870000000000001</v>
      </c>
      <c r="AN649" s="2">
        <f>IF(ISNUMBER(AM649),SUMIFS($AM$1:AM649,$A$1:A649,A649,$F$1:F649,F649,$D$1:D649,D649),"")</f>
        <v>4.9870000000000001</v>
      </c>
      <c r="AO649">
        <f t="shared" si="43"/>
        <v>8</v>
      </c>
    </row>
    <row r="650" spans="1:41" x14ac:dyDescent="0.25">
      <c r="A650" s="4" t="s">
        <v>33</v>
      </c>
      <c r="B650" t="s">
        <v>32</v>
      </c>
      <c r="C650" s="3">
        <v>42250</v>
      </c>
      <c r="D650">
        <v>2</v>
      </c>
      <c r="E650">
        <v>0</v>
      </c>
      <c r="F650" s="2" t="s">
        <v>83</v>
      </c>
      <c r="G650" s="2" t="s">
        <v>43</v>
      </c>
      <c r="H650">
        <v>5</v>
      </c>
      <c r="I650" s="2" t="s">
        <v>22</v>
      </c>
      <c r="J650" s="20" t="str">
        <f t="shared" si="48"/>
        <v/>
      </c>
      <c r="L650">
        <v>113.45</v>
      </c>
      <c r="M650">
        <v>113.45</v>
      </c>
      <c r="N650" s="2">
        <f>IF(ISNUMBER(M650),SUMIFS(M$1:$M650,A$1:$A650,A650,F$1:$F650,F650,D$1:$D650,D650),"")</f>
        <v>113.45</v>
      </c>
      <c r="P650" s="5"/>
      <c r="AC650">
        <v>28.2</v>
      </c>
      <c r="AD650" s="2">
        <f t="shared" si="47"/>
        <v>4.2000000000000003E-2</v>
      </c>
      <c r="AE650">
        <v>4.2000000000000003E-2</v>
      </c>
      <c r="AM650" s="2">
        <f t="shared" si="46"/>
        <v>4.7649999999999997</v>
      </c>
      <c r="AN650" s="2">
        <f>IF(ISNUMBER(AM650),SUMIFS($AM$1:AM650,$A$1:A650,A650,$F$1:F650,F650,$D$1:D650,D650),"")</f>
        <v>4.7649999999999997</v>
      </c>
      <c r="AO650">
        <f t="shared" si="43"/>
        <v>8</v>
      </c>
    </row>
    <row r="651" spans="1:41" x14ac:dyDescent="0.25">
      <c r="A651" s="4" t="s">
        <v>35</v>
      </c>
      <c r="B651" t="s">
        <v>32</v>
      </c>
      <c r="C651" s="3">
        <v>42250</v>
      </c>
      <c r="D651">
        <v>2</v>
      </c>
      <c r="E651">
        <v>50</v>
      </c>
      <c r="F651" s="2" t="s">
        <v>83</v>
      </c>
      <c r="G651" s="2" t="s">
        <v>43</v>
      </c>
      <c r="H651">
        <v>5</v>
      </c>
      <c r="I651" s="2" t="s">
        <v>22</v>
      </c>
      <c r="J651" s="20" t="str">
        <f t="shared" si="48"/>
        <v/>
      </c>
      <c r="L651">
        <v>162.54</v>
      </c>
      <c r="M651">
        <v>162.54</v>
      </c>
      <c r="N651" s="2">
        <f>IF(ISNUMBER(M651),SUMIFS(M$1:$M651,A$1:$A651,A651,F$1:$F651,F651,D$1:$D651,D651),"")</f>
        <v>162.54</v>
      </c>
      <c r="P651" s="5"/>
      <c r="AC651">
        <v>28</v>
      </c>
      <c r="AD651" s="2">
        <f t="shared" si="47"/>
        <v>4.2000000000000003E-2</v>
      </c>
      <c r="AE651">
        <v>4.2000000000000003E-2</v>
      </c>
      <c r="AM651" s="2">
        <f t="shared" si="46"/>
        <v>6.827</v>
      </c>
      <c r="AN651" s="2">
        <f>IF(ISNUMBER(AM651),SUMIFS($AM$1:AM651,$A$1:A651,A651,$F$1:F651,F651,$D$1:D651,D651),"")</f>
        <v>6.827</v>
      </c>
      <c r="AO651">
        <f t="shared" si="43"/>
        <v>8</v>
      </c>
    </row>
    <row r="652" spans="1:41" x14ac:dyDescent="0.25">
      <c r="A652" s="4" t="s">
        <v>34</v>
      </c>
      <c r="B652" t="s">
        <v>32</v>
      </c>
      <c r="C652" s="3">
        <v>42250</v>
      </c>
      <c r="D652">
        <v>2</v>
      </c>
      <c r="E652">
        <v>100</v>
      </c>
      <c r="F652" s="2" t="s">
        <v>83</v>
      </c>
      <c r="G652" s="2" t="s">
        <v>43</v>
      </c>
      <c r="H652">
        <v>5</v>
      </c>
      <c r="I652" s="2" t="s">
        <v>22</v>
      </c>
      <c r="J652" s="20" t="str">
        <f t="shared" si="48"/>
        <v/>
      </c>
      <c r="L652">
        <v>162.82</v>
      </c>
      <c r="M652">
        <v>162.82</v>
      </c>
      <c r="N652" s="2">
        <f>IF(ISNUMBER(M652),SUMIFS(M$1:$M652,A$1:$A652,A652,F$1:$F652,F652,D$1:$D652,D652),"")</f>
        <v>162.82</v>
      </c>
      <c r="P652" s="5"/>
      <c r="AC652">
        <v>25.5</v>
      </c>
      <c r="AD652" s="2">
        <f t="shared" si="47"/>
        <v>3.7999999999999999E-2</v>
      </c>
      <c r="AE652">
        <v>3.7999999999999999E-2</v>
      </c>
      <c r="AM652" s="2">
        <f t="shared" si="46"/>
        <v>6.1870000000000003</v>
      </c>
      <c r="AN652" s="2">
        <f>IF(ISNUMBER(AM652),SUMIFS($AM$1:AM652,$A$1:A652,A652,$F$1:F652,F652,$D$1:D652,D652),"")</f>
        <v>6.1870000000000003</v>
      </c>
      <c r="AO652">
        <f t="shared" si="43"/>
        <v>8</v>
      </c>
    </row>
    <row r="653" spans="1:41" x14ac:dyDescent="0.25">
      <c r="A653" s="4" t="s">
        <v>31</v>
      </c>
      <c r="B653" t="s">
        <v>32</v>
      </c>
      <c r="C653" s="3">
        <v>42250</v>
      </c>
      <c r="D653">
        <v>2</v>
      </c>
      <c r="E653">
        <v>200</v>
      </c>
      <c r="F653" s="2" t="s">
        <v>83</v>
      </c>
      <c r="G653" s="2" t="s">
        <v>43</v>
      </c>
      <c r="H653">
        <v>5</v>
      </c>
      <c r="I653" s="2" t="s">
        <v>22</v>
      </c>
      <c r="J653" s="20" t="str">
        <f t="shared" si="48"/>
        <v/>
      </c>
      <c r="L653">
        <v>123.42</v>
      </c>
      <c r="M653">
        <v>123.42</v>
      </c>
      <c r="N653" s="2">
        <f>IF(ISNUMBER(M653),SUMIFS(M$1:$M653,A$1:$A653,A653,F$1:$F653,F653,D$1:$D653,D653),"")</f>
        <v>123.42</v>
      </c>
      <c r="P653" s="5"/>
      <c r="AC653">
        <v>27</v>
      </c>
      <c r="AD653" s="2">
        <f t="shared" si="47"/>
        <v>0.04</v>
      </c>
      <c r="AE653">
        <v>0.04</v>
      </c>
      <c r="AM653" s="2">
        <f t="shared" si="46"/>
        <v>4.9370000000000003</v>
      </c>
      <c r="AN653" s="2">
        <f>IF(ISNUMBER(AM653),SUMIFS($AM$1:AM653,$A$1:A653,A653,$F$1:F653,F653,$D$1:D653,D653),"")</f>
        <v>4.9370000000000003</v>
      </c>
      <c r="AO653">
        <f t="shared" si="43"/>
        <v>8</v>
      </c>
    </row>
    <row r="654" spans="1:41" x14ac:dyDescent="0.25">
      <c r="A654" s="4" t="s">
        <v>37</v>
      </c>
      <c r="B654" t="s">
        <v>32</v>
      </c>
      <c r="C654" s="3">
        <v>42250</v>
      </c>
      <c r="D654">
        <v>2</v>
      </c>
      <c r="E654">
        <v>350</v>
      </c>
      <c r="F654" s="2" t="s">
        <v>83</v>
      </c>
      <c r="G654" s="2" t="s">
        <v>43</v>
      </c>
      <c r="H654">
        <v>5</v>
      </c>
      <c r="I654" s="2" t="s">
        <v>22</v>
      </c>
      <c r="J654" s="20" t="str">
        <f t="shared" si="48"/>
        <v/>
      </c>
      <c r="L654">
        <v>101.53</v>
      </c>
      <c r="M654">
        <v>101.53</v>
      </c>
      <c r="N654" s="2">
        <f>IF(ISNUMBER(M654),SUMIFS(M$1:$M654,A$1:$A654,A654,F$1:$F654,F654,D$1:$D654,D654),"")</f>
        <v>101.53</v>
      </c>
      <c r="P654" s="5"/>
      <c r="AC654">
        <v>28.3</v>
      </c>
      <c r="AD654" s="2">
        <f t="shared" si="47"/>
        <v>4.2000000000000003E-2</v>
      </c>
      <c r="AE654">
        <v>4.2000000000000003E-2</v>
      </c>
      <c r="AM654" s="2">
        <f t="shared" si="46"/>
        <v>4.2640000000000002</v>
      </c>
      <c r="AN654" s="2">
        <f>IF(ISNUMBER(AM654),SUMIFS($AM$1:AM654,$A$1:A654,A654,$F$1:F654,F654,$D$1:D654,D654),"")</f>
        <v>4.2640000000000002</v>
      </c>
      <c r="AO654">
        <f t="shared" si="43"/>
        <v>8</v>
      </c>
    </row>
    <row r="655" spans="1:41" x14ac:dyDescent="0.25">
      <c r="A655" s="4" t="s">
        <v>36</v>
      </c>
      <c r="B655" t="s">
        <v>32</v>
      </c>
      <c r="C655" s="3">
        <v>42250</v>
      </c>
      <c r="D655">
        <v>2</v>
      </c>
      <c r="E655">
        <v>500</v>
      </c>
      <c r="F655" s="2" t="s">
        <v>83</v>
      </c>
      <c r="G655" s="2" t="s">
        <v>43</v>
      </c>
      <c r="H655">
        <v>5</v>
      </c>
      <c r="I655" s="2" t="s">
        <v>22</v>
      </c>
      <c r="J655" s="20" t="str">
        <f t="shared" si="48"/>
        <v/>
      </c>
      <c r="L655">
        <v>127.24</v>
      </c>
      <c r="M655">
        <v>127.24</v>
      </c>
      <c r="N655" s="2">
        <f>IF(ISNUMBER(M655),SUMIFS(M$1:$M655,A$1:$A655,A655,F$1:$F655,F655,D$1:$D655,D655),"")</f>
        <v>127.24</v>
      </c>
      <c r="P655" s="5"/>
      <c r="AC655">
        <v>27.8</v>
      </c>
      <c r="AD655" s="2">
        <f t="shared" si="47"/>
        <v>4.1000000000000002E-2</v>
      </c>
      <c r="AE655">
        <v>4.1000000000000002E-2</v>
      </c>
      <c r="AM655" s="2">
        <f t="shared" si="46"/>
        <v>5.2169999999999996</v>
      </c>
      <c r="AN655" s="2">
        <f>IF(ISNUMBER(AM655),SUMIFS($AM$1:AM655,$A$1:A655,A655,$F$1:F655,F655,$D$1:D655,D655),"")</f>
        <v>5.2169999999999996</v>
      </c>
      <c r="AO655">
        <f t="shared" si="43"/>
        <v>8</v>
      </c>
    </row>
    <row r="656" spans="1:41" x14ac:dyDescent="0.25">
      <c r="A656" s="4" t="s">
        <v>33</v>
      </c>
      <c r="B656" t="s">
        <v>32</v>
      </c>
      <c r="C656" s="3">
        <v>42250</v>
      </c>
      <c r="D656">
        <v>3</v>
      </c>
      <c r="E656">
        <v>0</v>
      </c>
      <c r="F656" s="2" t="s">
        <v>83</v>
      </c>
      <c r="G656" s="2" t="s">
        <v>43</v>
      </c>
      <c r="H656">
        <v>5</v>
      </c>
      <c r="I656" s="2" t="s">
        <v>22</v>
      </c>
      <c r="J656" s="20" t="str">
        <f t="shared" si="48"/>
        <v/>
      </c>
      <c r="L656">
        <v>71.489999999999995</v>
      </c>
      <c r="M656">
        <v>71.489999999999995</v>
      </c>
      <c r="N656" s="2">
        <f>IF(ISNUMBER(M656),SUMIFS(M$1:$M656,A$1:$A656,A656,F$1:$F656,F656,D$1:$D656,D656),"")</f>
        <v>71.489999999999995</v>
      </c>
      <c r="P656" s="5"/>
      <c r="AC656">
        <v>28.9</v>
      </c>
      <c r="AD656" s="2">
        <f t="shared" si="47"/>
        <v>4.2999999999999997E-2</v>
      </c>
      <c r="AE656">
        <v>4.2999999999999997E-2</v>
      </c>
      <c r="AM656" s="2">
        <f t="shared" si="46"/>
        <v>3.0739999999999998</v>
      </c>
      <c r="AN656" s="2">
        <f>IF(ISNUMBER(AM656),SUMIFS($AM$1:AM656,$A$1:A656,A656,$F$1:F656,F656,$D$1:D656,D656),"")</f>
        <v>3.0739999999999998</v>
      </c>
      <c r="AO656">
        <f t="shared" si="43"/>
        <v>8</v>
      </c>
    </row>
    <row r="657" spans="1:41" x14ac:dyDescent="0.25">
      <c r="A657" s="4" t="s">
        <v>35</v>
      </c>
      <c r="B657" t="s">
        <v>32</v>
      </c>
      <c r="C657" s="3">
        <v>42250</v>
      </c>
      <c r="D657">
        <v>3</v>
      </c>
      <c r="E657">
        <v>50</v>
      </c>
      <c r="F657" s="2" t="s">
        <v>83</v>
      </c>
      <c r="G657" s="2" t="s">
        <v>43</v>
      </c>
      <c r="H657">
        <v>5</v>
      </c>
      <c r="I657" s="2" t="s">
        <v>22</v>
      </c>
      <c r="J657" s="20" t="str">
        <f t="shared" si="48"/>
        <v/>
      </c>
      <c r="L657">
        <v>56.66</v>
      </c>
      <c r="M657">
        <v>56.66</v>
      </c>
      <c r="N657" s="2">
        <f>IF(ISNUMBER(M657),SUMIFS(M$1:$M657,A$1:$A657,A657,F$1:$F657,F657,D$1:$D657,D657),"")</f>
        <v>56.66</v>
      </c>
      <c r="P657" s="5"/>
      <c r="AC657">
        <v>28.8</v>
      </c>
      <c r="AD657" s="2">
        <f t="shared" si="47"/>
        <v>4.2999999999999997E-2</v>
      </c>
      <c r="AE657">
        <v>4.2999999999999997E-2</v>
      </c>
      <c r="AM657" s="2">
        <f t="shared" si="46"/>
        <v>2.4359999999999999</v>
      </c>
      <c r="AN657" s="2">
        <f>IF(ISNUMBER(AM657),SUMIFS($AM$1:AM657,$A$1:A657,A657,$F$1:F657,F657,$D$1:D657,D657),"")</f>
        <v>2.4359999999999999</v>
      </c>
      <c r="AO657">
        <f t="shared" si="43"/>
        <v>8</v>
      </c>
    </row>
    <row r="658" spans="1:41" x14ac:dyDescent="0.25">
      <c r="A658" s="4" t="s">
        <v>34</v>
      </c>
      <c r="B658" t="s">
        <v>32</v>
      </c>
      <c r="C658" s="3">
        <v>42250</v>
      </c>
      <c r="D658">
        <v>3</v>
      </c>
      <c r="E658">
        <v>100</v>
      </c>
      <c r="F658" s="2" t="s">
        <v>83</v>
      </c>
      <c r="G658" s="2" t="s">
        <v>43</v>
      </c>
      <c r="H658">
        <v>5</v>
      </c>
      <c r="I658" s="2" t="s">
        <v>22</v>
      </c>
      <c r="J658" s="20" t="str">
        <f t="shared" si="48"/>
        <v/>
      </c>
      <c r="L658">
        <v>27.59</v>
      </c>
      <c r="M658">
        <v>27.59</v>
      </c>
      <c r="N658" s="2">
        <f>IF(ISNUMBER(M658),SUMIFS(M$1:$M658,A$1:$A658,A658,F$1:$F658,F658,D$1:$D658,D658),"")</f>
        <v>27.59</v>
      </c>
      <c r="P658" s="5"/>
      <c r="AC658">
        <v>30.3</v>
      </c>
      <c r="AD658" s="2">
        <f t="shared" si="47"/>
        <v>4.4999999999999998E-2</v>
      </c>
      <c r="AE658">
        <v>4.4999999999999998E-2</v>
      </c>
      <c r="AM658" s="2">
        <f t="shared" si="46"/>
        <v>1.242</v>
      </c>
      <c r="AN658" s="2">
        <f>IF(ISNUMBER(AM658),SUMIFS($AM$1:AM658,$A$1:A658,A658,$F$1:F658,F658,$D$1:D658,D658),"")</f>
        <v>1.242</v>
      </c>
      <c r="AO658">
        <f t="shared" si="43"/>
        <v>8</v>
      </c>
    </row>
    <row r="659" spans="1:41" x14ac:dyDescent="0.25">
      <c r="A659" s="4" t="s">
        <v>31</v>
      </c>
      <c r="B659" t="s">
        <v>32</v>
      </c>
      <c r="C659" s="3">
        <v>42250</v>
      </c>
      <c r="D659">
        <v>3</v>
      </c>
      <c r="E659">
        <v>200</v>
      </c>
      <c r="F659" s="2" t="s">
        <v>83</v>
      </c>
      <c r="G659" s="2" t="s">
        <v>43</v>
      </c>
      <c r="H659">
        <v>5</v>
      </c>
      <c r="I659" s="2" t="s">
        <v>22</v>
      </c>
      <c r="J659" s="20" t="str">
        <f t="shared" si="48"/>
        <v/>
      </c>
      <c r="L659">
        <v>69.48</v>
      </c>
      <c r="M659">
        <v>69.48</v>
      </c>
      <c r="N659" s="2">
        <f>IF(ISNUMBER(M659),SUMIFS(M$1:$M659,A$1:$A659,A659,F$1:$F659,F659,D$1:$D659,D659),"")</f>
        <v>69.48</v>
      </c>
      <c r="P659" s="5"/>
      <c r="AC659">
        <v>29.9</v>
      </c>
      <c r="AD659" s="2">
        <f t="shared" si="47"/>
        <v>4.4999999999999998E-2</v>
      </c>
      <c r="AE659">
        <v>4.4999999999999998E-2</v>
      </c>
      <c r="AM659" s="2">
        <f t="shared" si="46"/>
        <v>3.1269999999999998</v>
      </c>
      <c r="AN659" s="2">
        <f>IF(ISNUMBER(AM659),SUMIFS($AM$1:AM659,$A$1:A659,A659,$F$1:F659,F659,$D$1:D659,D659),"")</f>
        <v>3.1269999999999998</v>
      </c>
      <c r="AO659">
        <f t="shared" si="43"/>
        <v>8</v>
      </c>
    </row>
    <row r="660" spans="1:41" x14ac:dyDescent="0.25">
      <c r="A660" s="4" t="s">
        <v>37</v>
      </c>
      <c r="B660" t="s">
        <v>32</v>
      </c>
      <c r="C660" s="3">
        <v>42250</v>
      </c>
      <c r="D660">
        <v>3</v>
      </c>
      <c r="E660">
        <v>350</v>
      </c>
      <c r="F660" s="2" t="s">
        <v>83</v>
      </c>
      <c r="G660" s="2" t="s">
        <v>43</v>
      </c>
      <c r="H660">
        <v>5</v>
      </c>
      <c r="I660" s="2" t="s">
        <v>22</v>
      </c>
      <c r="J660" s="20" t="str">
        <f t="shared" si="48"/>
        <v/>
      </c>
      <c r="L660">
        <v>73.03</v>
      </c>
      <c r="M660">
        <v>73.03</v>
      </c>
      <c r="N660" s="2">
        <f>IF(ISNUMBER(M660),SUMIFS(M$1:$M660,A$1:$A660,A660,F$1:$F660,F660,D$1:$D660,D660),"")</f>
        <v>73.03</v>
      </c>
      <c r="P660" s="5"/>
      <c r="AC660">
        <v>29.4</v>
      </c>
      <c r="AD660" s="2">
        <f t="shared" si="47"/>
        <v>4.3999999999999997E-2</v>
      </c>
      <c r="AE660">
        <v>4.3999999999999997E-2</v>
      </c>
      <c r="AM660" s="2">
        <f t="shared" si="46"/>
        <v>3.2130000000000001</v>
      </c>
      <c r="AN660" s="2">
        <f>IF(ISNUMBER(AM660),SUMIFS($AM$1:AM660,$A$1:A660,A660,$F$1:F660,F660,$D$1:D660,D660),"")</f>
        <v>3.2130000000000001</v>
      </c>
      <c r="AO660">
        <f t="shared" si="43"/>
        <v>8</v>
      </c>
    </row>
    <row r="661" spans="1:41" x14ac:dyDescent="0.25">
      <c r="A661" s="4" t="s">
        <v>36</v>
      </c>
      <c r="B661" t="s">
        <v>32</v>
      </c>
      <c r="C661" s="3">
        <v>42250</v>
      </c>
      <c r="D661">
        <v>3</v>
      </c>
      <c r="E661">
        <v>500</v>
      </c>
      <c r="F661" s="2" t="s">
        <v>83</v>
      </c>
      <c r="G661" s="2" t="s">
        <v>43</v>
      </c>
      <c r="H661">
        <v>5</v>
      </c>
      <c r="I661" s="2" t="s">
        <v>22</v>
      </c>
      <c r="J661" s="20" t="str">
        <f t="shared" si="48"/>
        <v/>
      </c>
      <c r="L661">
        <v>48.5</v>
      </c>
      <c r="M661">
        <v>48.5</v>
      </c>
      <c r="N661" s="2">
        <f>IF(ISNUMBER(M661),SUMIFS(M$1:$M661,A$1:$A661,A661,F$1:$F661,F661,D$1:$D661,D661),"")</f>
        <v>48.5</v>
      </c>
      <c r="P661" s="5"/>
      <c r="AC661">
        <v>29.8</v>
      </c>
      <c r="AD661" s="2">
        <f t="shared" si="47"/>
        <v>4.4999999999999998E-2</v>
      </c>
      <c r="AE661">
        <v>4.4999999999999998E-2</v>
      </c>
      <c r="AM661" s="2">
        <f t="shared" si="46"/>
        <v>2.1829999999999998</v>
      </c>
      <c r="AN661" s="2">
        <f>IF(ISNUMBER(AM661),SUMIFS($AM$1:AM661,$A$1:A661,A661,$F$1:F661,F661,$D$1:D661,D661),"")</f>
        <v>2.1829999999999998</v>
      </c>
      <c r="AO661">
        <f t="shared" si="43"/>
        <v>8</v>
      </c>
    </row>
    <row r="662" spans="1:41" x14ac:dyDescent="0.25">
      <c r="A662" s="4" t="s">
        <v>33</v>
      </c>
      <c r="B662" t="s">
        <v>32</v>
      </c>
      <c r="C662" s="3">
        <v>42291</v>
      </c>
      <c r="D662">
        <v>1</v>
      </c>
      <c r="E662">
        <v>0</v>
      </c>
      <c r="F662" s="2" t="s">
        <v>83</v>
      </c>
      <c r="G662" s="2" t="s">
        <v>43</v>
      </c>
      <c r="H662">
        <v>6</v>
      </c>
      <c r="I662" s="2" t="s">
        <v>22</v>
      </c>
      <c r="J662" s="20" t="str">
        <f t="shared" si="48"/>
        <v/>
      </c>
      <c r="L662">
        <v>141.03</v>
      </c>
      <c r="M662">
        <v>141.03</v>
      </c>
      <c r="N662" s="2">
        <f>IF(ISNUMBER(M662),SUMIFS(M$1:$M662,A$1:$A662,A662,F$1:$F662,F662,D$1:$D662,D662),"")</f>
        <v>252.82</v>
      </c>
      <c r="P662" s="5"/>
      <c r="AD662" s="2" t="str">
        <f t="shared" si="47"/>
        <v/>
      </c>
      <c r="AM662" s="2" t="str">
        <f t="shared" si="46"/>
        <v/>
      </c>
      <c r="AN662" s="2" t="str">
        <f>IF(ISNUMBER(AM662),SUMIFS($AM$1:AM662,$A$1:A662,A662,$F$1:F662,F662,$D$1:D662,D662),"")</f>
        <v/>
      </c>
      <c r="AO662">
        <f t="shared" si="43"/>
        <v>3</v>
      </c>
    </row>
    <row r="663" spans="1:41" x14ac:dyDescent="0.25">
      <c r="A663" s="4" t="s">
        <v>35</v>
      </c>
      <c r="B663" t="s">
        <v>32</v>
      </c>
      <c r="C663" s="3">
        <v>42291</v>
      </c>
      <c r="D663">
        <v>1</v>
      </c>
      <c r="E663">
        <v>50</v>
      </c>
      <c r="F663" s="2" t="s">
        <v>83</v>
      </c>
      <c r="G663" s="2" t="s">
        <v>43</v>
      </c>
      <c r="H663">
        <v>6</v>
      </c>
      <c r="I663" s="2" t="s">
        <v>22</v>
      </c>
      <c r="J663" s="20" t="str">
        <f t="shared" si="48"/>
        <v/>
      </c>
      <c r="L663">
        <v>118.16</v>
      </c>
      <c r="M663">
        <v>118.16</v>
      </c>
      <c r="N663" s="2">
        <f>IF(ISNUMBER(M663),SUMIFS(M$1:$M663,A$1:$A663,A663,F$1:$F663,F663,D$1:$D663,D663),"")</f>
        <v>233.42000000000002</v>
      </c>
      <c r="P663" s="5"/>
      <c r="AD663" s="2" t="str">
        <f t="shared" si="47"/>
        <v/>
      </c>
      <c r="AM663" s="2" t="str">
        <f t="shared" si="46"/>
        <v/>
      </c>
      <c r="AN663" s="2" t="str">
        <f>IF(ISNUMBER(AM663),SUMIFS($AM$1:AM663,$A$1:A663,A663,$F$1:F663,F663,$D$1:D663,D663),"")</f>
        <v/>
      </c>
      <c r="AO663">
        <f t="shared" si="43"/>
        <v>3</v>
      </c>
    </row>
    <row r="664" spans="1:41" x14ac:dyDescent="0.25">
      <c r="A664" s="4" t="s">
        <v>34</v>
      </c>
      <c r="B664" t="s">
        <v>32</v>
      </c>
      <c r="C664" s="3">
        <v>42291</v>
      </c>
      <c r="D664">
        <v>1</v>
      </c>
      <c r="E664">
        <v>100</v>
      </c>
      <c r="F664" s="2" t="s">
        <v>83</v>
      </c>
      <c r="G664" s="2" t="s">
        <v>43</v>
      </c>
      <c r="H664">
        <v>6</v>
      </c>
      <c r="I664" s="2" t="s">
        <v>22</v>
      </c>
      <c r="J664" s="20" t="str">
        <f t="shared" si="48"/>
        <v/>
      </c>
      <c r="L664">
        <v>148.03</v>
      </c>
      <c r="M664">
        <v>148.03</v>
      </c>
      <c r="N664" s="2">
        <f>IF(ISNUMBER(M664),SUMIFS(M$1:$M664,A$1:$A664,A664,F$1:$F664,F664,D$1:$D664,D664),"")</f>
        <v>282.64999999999998</v>
      </c>
      <c r="P664" s="5"/>
      <c r="AD664" s="2" t="str">
        <f t="shared" si="47"/>
        <v/>
      </c>
      <c r="AM664" s="2" t="str">
        <f t="shared" si="46"/>
        <v/>
      </c>
      <c r="AN664" s="2" t="str">
        <f>IF(ISNUMBER(AM664),SUMIFS($AM$1:AM664,$A$1:A664,A664,$F$1:F664,F664,$D$1:D664,D664),"")</f>
        <v/>
      </c>
      <c r="AO664">
        <f t="shared" si="43"/>
        <v>3</v>
      </c>
    </row>
    <row r="665" spans="1:41" x14ac:dyDescent="0.25">
      <c r="A665" s="4" t="s">
        <v>31</v>
      </c>
      <c r="B665" t="s">
        <v>32</v>
      </c>
      <c r="C665" s="3">
        <v>42291</v>
      </c>
      <c r="D665">
        <v>1</v>
      </c>
      <c r="E665">
        <v>200</v>
      </c>
      <c r="F665" s="2" t="s">
        <v>83</v>
      </c>
      <c r="G665" s="2" t="s">
        <v>43</v>
      </c>
      <c r="H665">
        <v>6</v>
      </c>
      <c r="I665" s="2" t="s">
        <v>22</v>
      </c>
      <c r="J665" s="20" t="str">
        <f t="shared" si="48"/>
        <v/>
      </c>
      <c r="L665">
        <v>116.31</v>
      </c>
      <c r="M665">
        <v>116.31</v>
      </c>
      <c r="N665" s="2">
        <f>IF(ISNUMBER(M665),SUMIFS(M$1:$M665,A$1:$A665,A665,F$1:$F665,F665,D$1:$D665,D665),"")</f>
        <v>221.74</v>
      </c>
      <c r="P665" s="5"/>
      <c r="AD665" s="2" t="str">
        <f t="shared" si="47"/>
        <v/>
      </c>
      <c r="AM665" s="2" t="str">
        <f t="shared" si="46"/>
        <v/>
      </c>
      <c r="AN665" s="2" t="str">
        <f>IF(ISNUMBER(AM665),SUMIFS($AM$1:AM665,$A$1:A665,A665,$F$1:F665,F665,$D$1:D665,D665),"")</f>
        <v/>
      </c>
      <c r="AO665">
        <f t="shared" si="43"/>
        <v>3</v>
      </c>
    </row>
    <row r="666" spans="1:41" x14ac:dyDescent="0.25">
      <c r="A666" s="4" t="s">
        <v>37</v>
      </c>
      <c r="B666" t="s">
        <v>32</v>
      </c>
      <c r="C666" s="3">
        <v>42291</v>
      </c>
      <c r="D666">
        <v>1</v>
      </c>
      <c r="E666">
        <v>350</v>
      </c>
      <c r="F666" s="2" t="s">
        <v>83</v>
      </c>
      <c r="G666" s="2" t="s">
        <v>43</v>
      </c>
      <c r="H666">
        <v>6</v>
      </c>
      <c r="I666" s="2" t="s">
        <v>22</v>
      </c>
      <c r="J666" s="20" t="str">
        <f t="shared" si="48"/>
        <v/>
      </c>
      <c r="L666">
        <v>130</v>
      </c>
      <c r="M666">
        <v>130</v>
      </c>
      <c r="N666" s="2">
        <f>IF(ISNUMBER(M666),SUMIFS(M$1:$M666,A$1:$A666,A666,F$1:$F666,F666,D$1:$D666,D666),"")</f>
        <v>240.26999999999998</v>
      </c>
      <c r="P666" s="5"/>
      <c r="AD666" s="2" t="str">
        <f t="shared" si="47"/>
        <v/>
      </c>
      <c r="AM666" s="2" t="str">
        <f t="shared" si="46"/>
        <v/>
      </c>
      <c r="AN666" s="2" t="str">
        <f>IF(ISNUMBER(AM666),SUMIFS($AM$1:AM666,$A$1:A666,A666,$F$1:F666,F666,$D$1:D666,D666),"")</f>
        <v/>
      </c>
      <c r="AO666">
        <f t="shared" si="43"/>
        <v>3</v>
      </c>
    </row>
    <row r="667" spans="1:41" x14ac:dyDescent="0.25">
      <c r="A667" s="4" t="s">
        <v>36</v>
      </c>
      <c r="B667" t="s">
        <v>32</v>
      </c>
      <c r="C667" s="3">
        <v>42291</v>
      </c>
      <c r="D667">
        <v>1</v>
      </c>
      <c r="E667">
        <v>500</v>
      </c>
      <c r="F667" s="2" t="s">
        <v>83</v>
      </c>
      <c r="G667" s="2" t="s">
        <v>43</v>
      </c>
      <c r="H667">
        <v>6</v>
      </c>
      <c r="I667" s="2" t="s">
        <v>22</v>
      </c>
      <c r="J667" s="20" t="str">
        <f t="shared" si="48"/>
        <v/>
      </c>
      <c r="L667">
        <v>149.63</v>
      </c>
      <c r="M667">
        <v>149.63</v>
      </c>
      <c r="N667" s="2">
        <f>IF(ISNUMBER(M667),SUMIFS(M$1:$M667,A$1:$A667,A667,F$1:$F667,F667,D$1:$D667,D667),"")</f>
        <v>268.37</v>
      </c>
      <c r="P667" s="5"/>
      <c r="AD667" s="2" t="str">
        <f t="shared" si="47"/>
        <v/>
      </c>
      <c r="AM667" s="2" t="str">
        <f t="shared" si="46"/>
        <v/>
      </c>
      <c r="AN667" s="2" t="str">
        <f>IF(ISNUMBER(AM667),SUMIFS($AM$1:AM667,$A$1:A667,A667,$F$1:F667,F667,$D$1:D667,D667),"")</f>
        <v/>
      </c>
      <c r="AO667">
        <f t="shared" si="43"/>
        <v>3</v>
      </c>
    </row>
    <row r="668" spans="1:41" x14ac:dyDescent="0.25">
      <c r="A668" s="4" t="s">
        <v>33</v>
      </c>
      <c r="B668" t="s">
        <v>32</v>
      </c>
      <c r="C668" s="3">
        <v>42291</v>
      </c>
      <c r="D668">
        <v>2</v>
      </c>
      <c r="E668">
        <v>0</v>
      </c>
      <c r="F668" s="2" t="s">
        <v>83</v>
      </c>
      <c r="G668" s="2" t="s">
        <v>43</v>
      </c>
      <c r="H668">
        <v>6</v>
      </c>
      <c r="I668" s="2" t="s">
        <v>22</v>
      </c>
      <c r="J668" s="20" t="str">
        <f t="shared" si="48"/>
        <v/>
      </c>
      <c r="L668">
        <v>142.11000000000001</v>
      </c>
      <c r="M668">
        <v>142.11000000000001</v>
      </c>
      <c r="N668" s="2">
        <f>IF(ISNUMBER(M668),SUMIFS(M$1:$M668,A$1:$A668,A668,F$1:$F668,F668,D$1:$D668,D668),"")</f>
        <v>255.56</v>
      </c>
      <c r="P668" s="5"/>
      <c r="AD668" s="2" t="str">
        <f t="shared" si="47"/>
        <v/>
      </c>
      <c r="AM668" s="2" t="str">
        <f t="shared" si="46"/>
        <v/>
      </c>
      <c r="AN668" s="2" t="str">
        <f>IF(ISNUMBER(AM668),SUMIFS($AM$1:AM668,$A$1:A668,A668,$F$1:F668,F668,$D$1:D668,D668),"")</f>
        <v/>
      </c>
      <c r="AO668">
        <f t="shared" si="43"/>
        <v>3</v>
      </c>
    </row>
    <row r="669" spans="1:41" x14ac:dyDescent="0.25">
      <c r="A669" s="4" t="s">
        <v>35</v>
      </c>
      <c r="B669" t="s">
        <v>32</v>
      </c>
      <c r="C669" s="3">
        <v>42291</v>
      </c>
      <c r="D669">
        <v>2</v>
      </c>
      <c r="E669">
        <v>50</v>
      </c>
      <c r="F669" s="2" t="s">
        <v>83</v>
      </c>
      <c r="G669" s="2" t="s">
        <v>43</v>
      </c>
      <c r="H669">
        <v>6</v>
      </c>
      <c r="I669" s="2" t="s">
        <v>22</v>
      </c>
      <c r="J669" s="20" t="str">
        <f t="shared" si="48"/>
        <v/>
      </c>
      <c r="L669">
        <v>125.08</v>
      </c>
      <c r="M669">
        <v>125.08</v>
      </c>
      <c r="N669" s="2">
        <f>IF(ISNUMBER(M669),SUMIFS(M$1:$M669,A$1:$A669,A669,F$1:$F669,F669,D$1:$D669,D669),"")</f>
        <v>287.62</v>
      </c>
      <c r="P669" s="5"/>
      <c r="AD669" s="2" t="str">
        <f t="shared" si="47"/>
        <v/>
      </c>
      <c r="AM669" s="2" t="str">
        <f t="shared" si="46"/>
        <v/>
      </c>
      <c r="AN669" s="2" t="str">
        <f>IF(ISNUMBER(AM669),SUMIFS($AM$1:AM669,$A$1:A669,A669,$F$1:F669,F669,$D$1:D669,D669),"")</f>
        <v/>
      </c>
      <c r="AO669">
        <f t="shared" si="43"/>
        <v>3</v>
      </c>
    </row>
    <row r="670" spans="1:41" x14ac:dyDescent="0.25">
      <c r="A670" s="4" t="s">
        <v>34</v>
      </c>
      <c r="B670" t="s">
        <v>32</v>
      </c>
      <c r="C670" s="3">
        <v>42291</v>
      </c>
      <c r="D670">
        <v>2</v>
      </c>
      <c r="E670">
        <v>100</v>
      </c>
      <c r="F670" s="2" t="s">
        <v>83</v>
      </c>
      <c r="G670" s="2" t="s">
        <v>43</v>
      </c>
      <c r="H670">
        <v>6</v>
      </c>
      <c r="I670" s="2" t="s">
        <v>22</v>
      </c>
      <c r="J670" s="20" t="str">
        <f t="shared" si="48"/>
        <v/>
      </c>
      <c r="L670">
        <v>144.66999999999999</v>
      </c>
      <c r="M670">
        <v>144.66999999999999</v>
      </c>
      <c r="N670" s="2">
        <f>IF(ISNUMBER(M670),SUMIFS(M$1:$M670,A$1:$A670,A670,F$1:$F670,F670,D$1:$D670,D670),"")</f>
        <v>307.49</v>
      </c>
      <c r="P670" s="5"/>
      <c r="AD670" s="2" t="str">
        <f t="shared" si="47"/>
        <v/>
      </c>
      <c r="AM670" s="2" t="str">
        <f t="shared" si="46"/>
        <v/>
      </c>
      <c r="AN670" s="2" t="str">
        <f>IF(ISNUMBER(AM670),SUMIFS($AM$1:AM670,$A$1:A670,A670,$F$1:F670,F670,$D$1:D670,D670),"")</f>
        <v/>
      </c>
      <c r="AO670">
        <f t="shared" si="43"/>
        <v>3</v>
      </c>
    </row>
    <row r="671" spans="1:41" x14ac:dyDescent="0.25">
      <c r="A671" s="4" t="s">
        <v>31</v>
      </c>
      <c r="B671" t="s">
        <v>32</v>
      </c>
      <c r="C671" s="3">
        <v>42291</v>
      </c>
      <c r="D671">
        <v>2</v>
      </c>
      <c r="E671">
        <v>200</v>
      </c>
      <c r="F671" s="2" t="s">
        <v>83</v>
      </c>
      <c r="G671" s="2" t="s">
        <v>43</v>
      </c>
      <c r="H671">
        <v>6</v>
      </c>
      <c r="I671" s="2" t="s">
        <v>22</v>
      </c>
      <c r="J671" s="20" t="str">
        <f t="shared" si="48"/>
        <v/>
      </c>
      <c r="L671">
        <v>143.83000000000001</v>
      </c>
      <c r="M671">
        <v>143.83000000000001</v>
      </c>
      <c r="N671" s="2">
        <f>IF(ISNUMBER(M671),SUMIFS(M$1:$M671,A$1:$A671,A671,F$1:$F671,F671,D$1:$D671,D671),"")</f>
        <v>267.25</v>
      </c>
      <c r="P671" s="5"/>
      <c r="AD671" s="2" t="str">
        <f t="shared" si="47"/>
        <v/>
      </c>
      <c r="AM671" s="2" t="str">
        <f t="shared" si="46"/>
        <v/>
      </c>
      <c r="AN671" s="2" t="str">
        <f>IF(ISNUMBER(AM671),SUMIFS($AM$1:AM671,$A$1:A671,A671,$F$1:F671,F671,$D$1:D671,D671),"")</f>
        <v/>
      </c>
      <c r="AO671">
        <f t="shared" si="43"/>
        <v>3</v>
      </c>
    </row>
    <row r="672" spans="1:41" x14ac:dyDescent="0.25">
      <c r="A672" s="4" t="s">
        <v>37</v>
      </c>
      <c r="B672" t="s">
        <v>32</v>
      </c>
      <c r="C672" s="3">
        <v>42291</v>
      </c>
      <c r="D672">
        <v>2</v>
      </c>
      <c r="E672">
        <v>350</v>
      </c>
      <c r="F672" s="2" t="s">
        <v>83</v>
      </c>
      <c r="G672" s="2" t="s">
        <v>43</v>
      </c>
      <c r="H672">
        <v>6</v>
      </c>
      <c r="I672" s="2" t="s">
        <v>22</v>
      </c>
      <c r="J672" s="20" t="str">
        <f t="shared" si="48"/>
        <v/>
      </c>
      <c r="L672">
        <v>136.44999999999999</v>
      </c>
      <c r="M672">
        <v>136.44999999999999</v>
      </c>
      <c r="N672" s="2">
        <f>IF(ISNUMBER(M672),SUMIFS(M$1:$M672,A$1:$A672,A672,F$1:$F672,F672,D$1:$D672,D672),"")</f>
        <v>237.98</v>
      </c>
      <c r="P672" s="5"/>
      <c r="AD672" s="2" t="str">
        <f t="shared" si="47"/>
        <v/>
      </c>
      <c r="AM672" s="2" t="str">
        <f t="shared" si="46"/>
        <v/>
      </c>
      <c r="AN672" s="2" t="str">
        <f>IF(ISNUMBER(AM672),SUMIFS($AM$1:AM672,$A$1:A672,A672,$F$1:F672,F672,$D$1:D672,D672),"")</f>
        <v/>
      </c>
      <c r="AO672">
        <f t="shared" si="43"/>
        <v>3</v>
      </c>
    </row>
    <row r="673" spans="1:41" x14ac:dyDescent="0.25">
      <c r="A673" s="4" t="s">
        <v>36</v>
      </c>
      <c r="B673" t="s">
        <v>32</v>
      </c>
      <c r="C673" s="3">
        <v>42291</v>
      </c>
      <c r="D673">
        <v>2</v>
      </c>
      <c r="E673">
        <v>500</v>
      </c>
      <c r="F673" s="2" t="s">
        <v>83</v>
      </c>
      <c r="G673" s="2" t="s">
        <v>43</v>
      </c>
      <c r="H673">
        <v>6</v>
      </c>
      <c r="I673" s="2" t="s">
        <v>22</v>
      </c>
      <c r="J673" s="20" t="str">
        <f t="shared" si="48"/>
        <v/>
      </c>
      <c r="L673">
        <v>142.83000000000001</v>
      </c>
      <c r="M673">
        <v>142.83000000000001</v>
      </c>
      <c r="N673" s="2">
        <f>IF(ISNUMBER(M673),SUMIFS(M$1:$M673,A$1:$A673,A673,F$1:$F673,F673,D$1:$D673,D673),"")</f>
        <v>270.07</v>
      </c>
      <c r="P673" s="5"/>
      <c r="AD673" s="2" t="str">
        <f t="shared" si="47"/>
        <v/>
      </c>
      <c r="AM673" s="2" t="str">
        <f t="shared" si="46"/>
        <v/>
      </c>
      <c r="AN673" s="2" t="str">
        <f>IF(ISNUMBER(AM673),SUMIFS($AM$1:AM673,$A$1:A673,A673,$F$1:F673,F673,$D$1:D673,D673),"")</f>
        <v/>
      </c>
      <c r="AO673">
        <f t="shared" si="43"/>
        <v>3</v>
      </c>
    </row>
    <row r="674" spans="1:41" x14ac:dyDescent="0.25">
      <c r="A674" s="4" t="s">
        <v>33</v>
      </c>
      <c r="B674" t="s">
        <v>32</v>
      </c>
      <c r="C674" s="3">
        <v>42291</v>
      </c>
      <c r="D674">
        <v>3</v>
      </c>
      <c r="E674">
        <v>0</v>
      </c>
      <c r="F674" s="2" t="s">
        <v>83</v>
      </c>
      <c r="G674" s="2" t="s">
        <v>43</v>
      </c>
      <c r="H674">
        <v>6</v>
      </c>
      <c r="I674" s="2" t="s">
        <v>22</v>
      </c>
      <c r="J674" s="20" t="str">
        <f t="shared" si="48"/>
        <v/>
      </c>
      <c r="L674">
        <v>138.66</v>
      </c>
      <c r="M674">
        <v>138.66</v>
      </c>
      <c r="N674" s="2">
        <f>IF(ISNUMBER(M674),SUMIFS(M$1:$M674,A$1:$A674,A674,F$1:$F674,F674,D$1:$D674,D674),"")</f>
        <v>210.14999999999998</v>
      </c>
      <c r="P674" s="5"/>
      <c r="AD674" s="2" t="str">
        <f t="shared" si="47"/>
        <v/>
      </c>
      <c r="AM674" s="2" t="str">
        <f t="shared" si="46"/>
        <v/>
      </c>
      <c r="AN674" s="2" t="str">
        <f>IF(ISNUMBER(AM674),SUMIFS($AM$1:AM674,$A$1:A674,A674,$F$1:F674,F674,$D$1:D674,D674),"")</f>
        <v/>
      </c>
      <c r="AO674">
        <f t="shared" si="43"/>
        <v>3</v>
      </c>
    </row>
    <row r="675" spans="1:41" x14ac:dyDescent="0.25">
      <c r="A675" s="4" t="s">
        <v>35</v>
      </c>
      <c r="B675" t="s">
        <v>32</v>
      </c>
      <c r="C675" s="3">
        <v>42291</v>
      </c>
      <c r="D675">
        <v>3</v>
      </c>
      <c r="E675">
        <v>50</v>
      </c>
      <c r="F675" s="2" t="s">
        <v>83</v>
      </c>
      <c r="G675" s="2" t="s">
        <v>43</v>
      </c>
      <c r="H675">
        <v>6</v>
      </c>
      <c r="I675" s="2" t="s">
        <v>22</v>
      </c>
      <c r="J675" s="20" t="str">
        <f t="shared" si="48"/>
        <v/>
      </c>
      <c r="L675">
        <v>155.1</v>
      </c>
      <c r="M675">
        <v>155.1</v>
      </c>
      <c r="N675" s="2">
        <f>IF(ISNUMBER(M675),SUMIFS(M$1:$M675,A$1:$A675,A675,F$1:$F675,F675,D$1:$D675,D675),"")</f>
        <v>211.76</v>
      </c>
      <c r="P675" s="5"/>
      <c r="AD675" s="2" t="str">
        <f t="shared" si="47"/>
        <v/>
      </c>
      <c r="AM675" s="2" t="str">
        <f t="shared" si="46"/>
        <v/>
      </c>
      <c r="AN675" s="2" t="str">
        <f>IF(ISNUMBER(AM675),SUMIFS($AM$1:AM675,$A$1:A675,A675,$F$1:F675,F675,$D$1:D675,D675),"")</f>
        <v/>
      </c>
      <c r="AO675">
        <f t="shared" si="43"/>
        <v>3</v>
      </c>
    </row>
    <row r="676" spans="1:41" x14ac:dyDescent="0.25">
      <c r="A676" s="4" t="s">
        <v>34</v>
      </c>
      <c r="B676" t="s">
        <v>32</v>
      </c>
      <c r="C676" s="3">
        <v>42291</v>
      </c>
      <c r="D676">
        <v>3</v>
      </c>
      <c r="E676">
        <v>100</v>
      </c>
      <c r="F676" s="2" t="s">
        <v>83</v>
      </c>
      <c r="G676" s="2" t="s">
        <v>43</v>
      </c>
      <c r="H676">
        <v>6</v>
      </c>
      <c r="I676" s="2" t="s">
        <v>22</v>
      </c>
      <c r="J676" s="20" t="str">
        <f t="shared" si="48"/>
        <v/>
      </c>
      <c r="L676">
        <v>92.22</v>
      </c>
      <c r="M676">
        <v>92.22</v>
      </c>
      <c r="N676" s="2">
        <f>IF(ISNUMBER(M676),SUMIFS(M$1:$M676,A$1:$A676,A676,F$1:$F676,F676,D$1:$D676,D676),"")</f>
        <v>119.81</v>
      </c>
      <c r="P676" s="5"/>
      <c r="AD676" s="2" t="str">
        <f t="shared" si="47"/>
        <v/>
      </c>
      <c r="AM676" s="2" t="str">
        <f t="shared" si="46"/>
        <v/>
      </c>
      <c r="AN676" s="2" t="str">
        <f>IF(ISNUMBER(AM676),SUMIFS($AM$1:AM676,$A$1:A676,A676,$F$1:F676,F676,$D$1:D676,D676),"")</f>
        <v/>
      </c>
      <c r="AO676">
        <f t="shared" si="43"/>
        <v>3</v>
      </c>
    </row>
    <row r="677" spans="1:41" x14ac:dyDescent="0.25">
      <c r="A677" s="4" t="s">
        <v>31</v>
      </c>
      <c r="B677" t="s">
        <v>32</v>
      </c>
      <c r="C677" s="3">
        <v>42291</v>
      </c>
      <c r="D677">
        <v>3</v>
      </c>
      <c r="E677">
        <v>200</v>
      </c>
      <c r="F677" s="2" t="s">
        <v>83</v>
      </c>
      <c r="G677" s="2" t="s">
        <v>43</v>
      </c>
      <c r="H677">
        <v>6</v>
      </c>
      <c r="I677" s="2" t="s">
        <v>22</v>
      </c>
      <c r="J677" s="20" t="str">
        <f t="shared" si="48"/>
        <v/>
      </c>
      <c r="L677">
        <v>151.07</v>
      </c>
      <c r="M677">
        <v>151.07</v>
      </c>
      <c r="N677" s="2">
        <f>IF(ISNUMBER(M677),SUMIFS(M$1:$M677,A$1:$A677,A677,F$1:$F677,F677,D$1:$D677,D677),"")</f>
        <v>220.55</v>
      </c>
      <c r="P677" s="5"/>
      <c r="AD677" s="2" t="str">
        <f t="shared" si="47"/>
        <v/>
      </c>
      <c r="AM677" s="2" t="str">
        <f t="shared" si="46"/>
        <v/>
      </c>
      <c r="AN677" s="2" t="str">
        <f>IF(ISNUMBER(AM677),SUMIFS($AM$1:AM677,$A$1:A677,A677,$F$1:F677,F677,$D$1:D677,D677),"")</f>
        <v/>
      </c>
      <c r="AO677">
        <f t="shared" si="43"/>
        <v>3</v>
      </c>
    </row>
    <row r="678" spans="1:41" x14ac:dyDescent="0.25">
      <c r="A678" s="4" t="s">
        <v>37</v>
      </c>
      <c r="B678" t="s">
        <v>32</v>
      </c>
      <c r="C678" s="3">
        <v>42291</v>
      </c>
      <c r="D678">
        <v>3</v>
      </c>
      <c r="E678">
        <v>350</v>
      </c>
      <c r="F678" s="2" t="s">
        <v>83</v>
      </c>
      <c r="G678" s="2" t="s">
        <v>43</v>
      </c>
      <c r="H678">
        <v>6</v>
      </c>
      <c r="I678" s="2" t="s">
        <v>22</v>
      </c>
      <c r="J678" s="20" t="str">
        <f t="shared" si="48"/>
        <v/>
      </c>
      <c r="L678">
        <v>159.31</v>
      </c>
      <c r="M678">
        <v>159.31</v>
      </c>
      <c r="N678" s="2">
        <f>IF(ISNUMBER(M678),SUMIFS(M$1:$M678,A$1:$A678,A678,F$1:$F678,F678,D$1:$D678,D678),"")</f>
        <v>232.34</v>
      </c>
      <c r="P678" s="5"/>
      <c r="AD678" s="2" t="str">
        <f t="shared" si="47"/>
        <v/>
      </c>
      <c r="AM678" s="2" t="str">
        <f t="shared" ref="AM678:AM709" si="49">IF(AND(ISNUMBER(AE678),ISNUMBER(M678)),ROUND(M678*AE678,3),"")</f>
        <v/>
      </c>
      <c r="AN678" s="2" t="str">
        <f>IF(ISNUMBER(AM678),SUMIFS($AM$1:AM678,$A$1:A678,A678,$F$1:F678,F678,$D$1:D678,D678),"")</f>
        <v/>
      </c>
      <c r="AO678">
        <f t="shared" si="43"/>
        <v>3</v>
      </c>
    </row>
    <row r="679" spans="1:41" x14ac:dyDescent="0.25">
      <c r="A679" s="4" t="s">
        <v>36</v>
      </c>
      <c r="B679" t="s">
        <v>32</v>
      </c>
      <c r="C679" s="3">
        <v>42291</v>
      </c>
      <c r="D679">
        <v>3</v>
      </c>
      <c r="E679">
        <v>500</v>
      </c>
      <c r="F679" s="2" t="s">
        <v>83</v>
      </c>
      <c r="G679" s="2" t="s">
        <v>43</v>
      </c>
      <c r="H679">
        <v>6</v>
      </c>
      <c r="I679" s="2" t="s">
        <v>22</v>
      </c>
      <c r="J679" s="20" t="str">
        <f t="shared" si="48"/>
        <v/>
      </c>
      <c r="L679">
        <v>150.86000000000001</v>
      </c>
      <c r="M679">
        <v>150.86000000000001</v>
      </c>
      <c r="N679" s="2">
        <f>IF(ISNUMBER(M679),SUMIFS(M$1:$M679,A$1:$A679,A679,F$1:$F679,F679,D$1:$D679,D679),"")</f>
        <v>199.36</v>
      </c>
      <c r="P679" s="5"/>
      <c r="AD679" s="2" t="str">
        <f t="shared" ref="AD679:AD710" si="50">IF(ISNUMBER(AE679),AE679,"")</f>
        <v/>
      </c>
      <c r="AM679" s="2" t="str">
        <f t="shared" si="49"/>
        <v/>
      </c>
      <c r="AN679" s="2" t="str">
        <f>IF(ISNUMBER(AM679),SUMIFS($AM$1:AM679,$A$1:A679,A679,$F$1:F679,F679,$D$1:D679,D679),"")</f>
        <v/>
      </c>
      <c r="AO679">
        <f t="shared" si="43"/>
        <v>3</v>
      </c>
    </row>
    <row r="680" spans="1:41" x14ac:dyDescent="0.25">
      <c r="A680" s="4" t="s">
        <v>33</v>
      </c>
      <c r="B680" t="s">
        <v>32</v>
      </c>
      <c r="C680" s="3">
        <v>42325</v>
      </c>
      <c r="D680">
        <v>1</v>
      </c>
      <c r="E680">
        <v>0</v>
      </c>
      <c r="F680" s="2" t="s">
        <v>83</v>
      </c>
      <c r="G680" s="2" t="s">
        <v>43</v>
      </c>
      <c r="H680">
        <v>7</v>
      </c>
      <c r="I680" s="2" t="s">
        <v>22</v>
      </c>
      <c r="J680" s="20" t="str">
        <f t="shared" si="48"/>
        <v/>
      </c>
      <c r="L680">
        <v>160.22</v>
      </c>
      <c r="M680">
        <v>160.22</v>
      </c>
      <c r="N680" s="2">
        <f>IF(ISNUMBER(M680),SUMIFS(M$1:$M680,A$1:$A680,A680,F$1:$F680,F680,D$1:$D680,D680),"")</f>
        <v>413.03999999999996</v>
      </c>
      <c r="P680" s="5"/>
      <c r="AD680" s="2" t="str">
        <f t="shared" si="50"/>
        <v/>
      </c>
      <c r="AM680" s="2" t="str">
        <f t="shared" si="49"/>
        <v/>
      </c>
      <c r="AN680" s="2" t="str">
        <f>IF(ISNUMBER(AM680),SUMIFS($AM$1:AM680,$A$1:A680,A680,$F$1:F680,F680,$D$1:D680,D680),"")</f>
        <v/>
      </c>
      <c r="AO680">
        <f t="shared" si="43"/>
        <v>3</v>
      </c>
    </row>
    <row r="681" spans="1:41" x14ac:dyDescent="0.25">
      <c r="A681" s="4" t="s">
        <v>35</v>
      </c>
      <c r="B681" t="s">
        <v>32</v>
      </c>
      <c r="C681" s="3">
        <v>42325</v>
      </c>
      <c r="D681">
        <v>1</v>
      </c>
      <c r="E681">
        <v>50</v>
      </c>
      <c r="F681" s="2" t="s">
        <v>83</v>
      </c>
      <c r="G681" s="2" t="s">
        <v>43</v>
      </c>
      <c r="H681">
        <v>7</v>
      </c>
      <c r="I681" s="2" t="s">
        <v>22</v>
      </c>
      <c r="J681" s="20" t="str">
        <f t="shared" si="48"/>
        <v/>
      </c>
      <c r="L681">
        <v>161.80000000000001</v>
      </c>
      <c r="M681">
        <v>161.80000000000001</v>
      </c>
      <c r="N681" s="2">
        <f>IF(ISNUMBER(M681),SUMIFS(M$1:$M681,A$1:$A681,A681,F$1:$F681,F681,D$1:$D681,D681),"")</f>
        <v>395.22</v>
      </c>
      <c r="P681" s="5"/>
      <c r="AD681" s="2" t="str">
        <f t="shared" si="50"/>
        <v/>
      </c>
      <c r="AM681" s="2" t="str">
        <f t="shared" si="49"/>
        <v/>
      </c>
      <c r="AN681" s="2" t="str">
        <f>IF(ISNUMBER(AM681),SUMIFS($AM$1:AM681,$A$1:A681,A681,$F$1:F681,F681,$D$1:D681,D681),"")</f>
        <v/>
      </c>
      <c r="AO681">
        <f t="shared" si="43"/>
        <v>3</v>
      </c>
    </row>
    <row r="682" spans="1:41" x14ac:dyDescent="0.25">
      <c r="A682" s="4" t="s">
        <v>34</v>
      </c>
      <c r="B682" t="s">
        <v>32</v>
      </c>
      <c r="C682" s="3">
        <v>42325</v>
      </c>
      <c r="D682">
        <v>1</v>
      </c>
      <c r="E682">
        <v>100</v>
      </c>
      <c r="F682" s="2" t="s">
        <v>83</v>
      </c>
      <c r="G682" s="2" t="s">
        <v>43</v>
      </c>
      <c r="H682">
        <v>7</v>
      </c>
      <c r="I682" s="2" t="s">
        <v>22</v>
      </c>
      <c r="J682" s="20" t="str">
        <f t="shared" si="48"/>
        <v/>
      </c>
      <c r="L682">
        <v>186.66</v>
      </c>
      <c r="M682">
        <v>186.66</v>
      </c>
      <c r="N682" s="2">
        <f>IF(ISNUMBER(M682),SUMIFS(M$1:$M682,A$1:$A682,A682,F$1:$F682,F682,D$1:$D682,D682),"")</f>
        <v>469.30999999999995</v>
      </c>
      <c r="P682" s="5"/>
      <c r="AD682" s="2" t="str">
        <f t="shared" si="50"/>
        <v/>
      </c>
      <c r="AM682" s="2" t="str">
        <f t="shared" si="49"/>
        <v/>
      </c>
      <c r="AN682" s="2" t="str">
        <f>IF(ISNUMBER(AM682),SUMIFS($AM$1:AM682,$A$1:A682,A682,$F$1:F682,F682,$D$1:D682,D682),"")</f>
        <v/>
      </c>
      <c r="AO682">
        <f t="shared" si="43"/>
        <v>3</v>
      </c>
    </row>
    <row r="683" spans="1:41" x14ac:dyDescent="0.25">
      <c r="A683" s="4" t="s">
        <v>31</v>
      </c>
      <c r="B683" t="s">
        <v>32</v>
      </c>
      <c r="C683" s="3">
        <v>42325</v>
      </c>
      <c r="D683">
        <v>1</v>
      </c>
      <c r="E683">
        <v>200</v>
      </c>
      <c r="F683" s="2" t="s">
        <v>83</v>
      </c>
      <c r="G683" s="2" t="s">
        <v>43</v>
      </c>
      <c r="H683">
        <v>7</v>
      </c>
      <c r="I683" s="2" t="s">
        <v>22</v>
      </c>
      <c r="J683" s="20" t="str">
        <f t="shared" si="48"/>
        <v/>
      </c>
      <c r="L683">
        <v>172.22</v>
      </c>
      <c r="M683">
        <v>172.22</v>
      </c>
      <c r="N683" s="2">
        <f>IF(ISNUMBER(M683),SUMIFS(M$1:$M683,A$1:$A683,A683,F$1:$F683,F683,D$1:$D683,D683),"")</f>
        <v>393.96000000000004</v>
      </c>
      <c r="P683" s="5"/>
      <c r="AD683" s="2" t="str">
        <f t="shared" si="50"/>
        <v/>
      </c>
      <c r="AM683" s="2" t="str">
        <f t="shared" si="49"/>
        <v/>
      </c>
      <c r="AN683" s="2" t="str">
        <f>IF(ISNUMBER(AM683),SUMIFS($AM$1:AM683,$A$1:A683,A683,$F$1:F683,F683,$D$1:D683,D683),"")</f>
        <v/>
      </c>
      <c r="AO683">
        <f t="shared" si="43"/>
        <v>3</v>
      </c>
    </row>
    <row r="684" spans="1:41" x14ac:dyDescent="0.25">
      <c r="A684" s="4" t="s">
        <v>37</v>
      </c>
      <c r="B684" t="s">
        <v>32</v>
      </c>
      <c r="C684" s="3">
        <v>42325</v>
      </c>
      <c r="D684">
        <v>1</v>
      </c>
      <c r="E684">
        <v>350</v>
      </c>
      <c r="F684" s="2" t="s">
        <v>83</v>
      </c>
      <c r="G684" s="2" t="s">
        <v>43</v>
      </c>
      <c r="H684">
        <v>7</v>
      </c>
      <c r="I684" s="2" t="s">
        <v>22</v>
      </c>
      <c r="J684" s="20" t="str">
        <f t="shared" si="48"/>
        <v/>
      </c>
      <c r="L684">
        <v>161.33000000000001</v>
      </c>
      <c r="M684">
        <v>161.33000000000001</v>
      </c>
      <c r="N684" s="2">
        <f>IF(ISNUMBER(M684),SUMIFS(M$1:$M684,A$1:$A684,A684,F$1:$F684,F684,D$1:$D684,D684),"")</f>
        <v>401.6</v>
      </c>
      <c r="P684" s="5"/>
      <c r="AD684" s="2" t="str">
        <f t="shared" si="50"/>
        <v/>
      </c>
      <c r="AM684" s="2" t="str">
        <f t="shared" si="49"/>
        <v/>
      </c>
      <c r="AN684" s="2" t="str">
        <f>IF(ISNUMBER(AM684),SUMIFS($AM$1:AM684,$A$1:A684,A684,$F$1:F684,F684,$D$1:D684,D684),"")</f>
        <v/>
      </c>
      <c r="AO684">
        <f t="shared" si="43"/>
        <v>3</v>
      </c>
    </row>
    <row r="685" spans="1:41" x14ac:dyDescent="0.25">
      <c r="A685" s="4" t="s">
        <v>36</v>
      </c>
      <c r="B685" t="s">
        <v>32</v>
      </c>
      <c r="C685" s="3">
        <v>42325</v>
      </c>
      <c r="D685">
        <v>1</v>
      </c>
      <c r="E685">
        <v>500</v>
      </c>
      <c r="F685" s="2" t="s">
        <v>83</v>
      </c>
      <c r="G685" s="2" t="s">
        <v>43</v>
      </c>
      <c r="H685">
        <v>7</v>
      </c>
      <c r="I685" s="2" t="s">
        <v>22</v>
      </c>
      <c r="J685" s="20" t="str">
        <f t="shared" si="48"/>
        <v/>
      </c>
      <c r="L685">
        <v>209.48</v>
      </c>
      <c r="M685">
        <v>209.48</v>
      </c>
      <c r="N685" s="2">
        <f>IF(ISNUMBER(M685),SUMIFS(M$1:$M685,A$1:$A685,A685,F$1:$F685,F685,D$1:$D685,D685),"")</f>
        <v>477.85</v>
      </c>
      <c r="P685" s="5"/>
      <c r="AD685" s="2" t="str">
        <f t="shared" si="50"/>
        <v/>
      </c>
      <c r="AM685" s="2" t="str">
        <f t="shared" si="49"/>
        <v/>
      </c>
      <c r="AN685" s="2" t="str">
        <f>IF(ISNUMBER(AM685),SUMIFS($AM$1:AM685,$A$1:A685,A685,$F$1:F685,F685,$D$1:D685,D685),"")</f>
        <v/>
      </c>
      <c r="AO685">
        <f t="shared" si="43"/>
        <v>3</v>
      </c>
    </row>
    <row r="686" spans="1:41" x14ac:dyDescent="0.25">
      <c r="A686" s="4" t="s">
        <v>33</v>
      </c>
      <c r="B686" t="s">
        <v>32</v>
      </c>
      <c r="C686" s="3">
        <v>42325</v>
      </c>
      <c r="D686">
        <v>2</v>
      </c>
      <c r="E686">
        <v>0</v>
      </c>
      <c r="F686" s="2" t="s">
        <v>83</v>
      </c>
      <c r="G686" s="2" t="s">
        <v>43</v>
      </c>
      <c r="H686">
        <v>7</v>
      </c>
      <c r="I686" s="2" t="s">
        <v>22</v>
      </c>
      <c r="J686" s="20" t="str">
        <f t="shared" si="48"/>
        <v/>
      </c>
      <c r="L686">
        <v>149.22999999999999</v>
      </c>
      <c r="M686">
        <v>149.22999999999999</v>
      </c>
      <c r="N686" s="2">
        <f>IF(ISNUMBER(M686),SUMIFS(M$1:$M686,A$1:$A686,A686,F$1:$F686,F686,D$1:$D686,D686),"")</f>
        <v>404.78999999999996</v>
      </c>
      <c r="P686" s="5"/>
      <c r="AD686" s="2" t="str">
        <f t="shared" si="50"/>
        <v/>
      </c>
      <c r="AM686" s="2" t="str">
        <f t="shared" si="49"/>
        <v/>
      </c>
      <c r="AN686" s="2" t="str">
        <f>IF(ISNUMBER(AM686),SUMIFS($AM$1:AM686,$A$1:A686,A686,$F$1:F686,F686,$D$1:D686,D686),"")</f>
        <v/>
      </c>
      <c r="AO686">
        <f t="shared" si="43"/>
        <v>3</v>
      </c>
    </row>
    <row r="687" spans="1:41" x14ac:dyDescent="0.25">
      <c r="A687" s="4" t="s">
        <v>35</v>
      </c>
      <c r="B687" t="s">
        <v>32</v>
      </c>
      <c r="C687" s="3">
        <v>42325</v>
      </c>
      <c r="D687">
        <v>2</v>
      </c>
      <c r="E687">
        <v>50</v>
      </c>
      <c r="F687" s="2" t="s">
        <v>83</v>
      </c>
      <c r="G687" s="2" t="s">
        <v>43</v>
      </c>
      <c r="H687">
        <v>7</v>
      </c>
      <c r="I687" s="2" t="s">
        <v>22</v>
      </c>
      <c r="J687" s="20" t="str">
        <f t="shared" si="48"/>
        <v/>
      </c>
      <c r="L687">
        <v>184.31</v>
      </c>
      <c r="M687">
        <v>184.31</v>
      </c>
      <c r="N687" s="2">
        <f>IF(ISNUMBER(M687),SUMIFS(M$1:$M687,A$1:$A687,A687,F$1:$F687,F687,D$1:$D687,D687),"")</f>
        <v>471.93</v>
      </c>
      <c r="P687" s="5"/>
      <c r="AD687" s="2" t="str">
        <f t="shared" si="50"/>
        <v/>
      </c>
      <c r="AM687" s="2" t="str">
        <f t="shared" si="49"/>
        <v/>
      </c>
      <c r="AN687" s="2" t="str">
        <f>IF(ISNUMBER(AM687),SUMIFS($AM$1:AM687,$A$1:A687,A687,$F$1:F687,F687,$D$1:D687,D687),"")</f>
        <v/>
      </c>
      <c r="AO687">
        <f t="shared" si="43"/>
        <v>3</v>
      </c>
    </row>
    <row r="688" spans="1:41" x14ac:dyDescent="0.25">
      <c r="A688" s="4" t="s">
        <v>34</v>
      </c>
      <c r="B688" t="s">
        <v>32</v>
      </c>
      <c r="C688" s="3">
        <v>42325</v>
      </c>
      <c r="D688">
        <v>2</v>
      </c>
      <c r="E688">
        <v>100</v>
      </c>
      <c r="F688" s="2" t="s">
        <v>83</v>
      </c>
      <c r="G688" s="2" t="s">
        <v>43</v>
      </c>
      <c r="H688">
        <v>7</v>
      </c>
      <c r="I688" s="2" t="s">
        <v>22</v>
      </c>
      <c r="J688" s="20" t="str">
        <f t="shared" si="48"/>
        <v/>
      </c>
      <c r="L688">
        <v>165.1</v>
      </c>
      <c r="M688">
        <v>165.1</v>
      </c>
      <c r="N688" s="2">
        <f>IF(ISNUMBER(M688),SUMIFS(M$1:$M688,A$1:$A688,A688,F$1:$F688,F688,D$1:$D688,D688),"")</f>
        <v>472.59000000000003</v>
      </c>
      <c r="P688" s="5"/>
      <c r="AD688" s="2" t="str">
        <f t="shared" si="50"/>
        <v/>
      </c>
      <c r="AM688" s="2" t="str">
        <f t="shared" si="49"/>
        <v/>
      </c>
      <c r="AN688" s="2" t="str">
        <f>IF(ISNUMBER(AM688),SUMIFS($AM$1:AM688,$A$1:A688,A688,$F$1:F688,F688,$D$1:D688,D688),"")</f>
        <v/>
      </c>
      <c r="AO688">
        <f t="shared" si="43"/>
        <v>3</v>
      </c>
    </row>
    <row r="689" spans="1:41" x14ac:dyDescent="0.25">
      <c r="A689" s="4" t="s">
        <v>31</v>
      </c>
      <c r="B689" t="s">
        <v>32</v>
      </c>
      <c r="C689" s="3">
        <v>42325</v>
      </c>
      <c r="D689">
        <v>2</v>
      </c>
      <c r="E689">
        <v>200</v>
      </c>
      <c r="F689" s="2" t="s">
        <v>83</v>
      </c>
      <c r="G689" s="2" t="s">
        <v>43</v>
      </c>
      <c r="H689">
        <v>7</v>
      </c>
      <c r="I689" s="2" t="s">
        <v>22</v>
      </c>
      <c r="J689" s="20" t="str">
        <f t="shared" si="48"/>
        <v/>
      </c>
      <c r="L689">
        <v>172.81</v>
      </c>
      <c r="M689">
        <v>172.81</v>
      </c>
      <c r="N689" s="2">
        <f>IF(ISNUMBER(M689),SUMIFS(M$1:$M689,A$1:$A689,A689,F$1:$F689,F689,D$1:$D689,D689),"")</f>
        <v>440.06</v>
      </c>
      <c r="P689" s="5"/>
      <c r="AD689" s="2" t="str">
        <f t="shared" si="50"/>
        <v/>
      </c>
      <c r="AM689" s="2" t="str">
        <f t="shared" si="49"/>
        <v/>
      </c>
      <c r="AN689" s="2" t="str">
        <f>IF(ISNUMBER(AM689),SUMIFS($AM$1:AM689,$A$1:A689,A689,$F$1:F689,F689,$D$1:D689,D689),"")</f>
        <v/>
      </c>
      <c r="AO689">
        <f t="shared" si="43"/>
        <v>3</v>
      </c>
    </row>
    <row r="690" spans="1:41" x14ac:dyDescent="0.25">
      <c r="A690" s="4" t="s">
        <v>37</v>
      </c>
      <c r="B690" t="s">
        <v>32</v>
      </c>
      <c r="C690" s="3">
        <v>42325</v>
      </c>
      <c r="D690">
        <v>2</v>
      </c>
      <c r="E690">
        <v>350</v>
      </c>
      <c r="F690" s="2" t="s">
        <v>83</v>
      </c>
      <c r="G690" s="2" t="s">
        <v>43</v>
      </c>
      <c r="H690">
        <v>7</v>
      </c>
      <c r="I690" s="2" t="s">
        <v>22</v>
      </c>
      <c r="J690" s="20" t="str">
        <f t="shared" si="48"/>
        <v/>
      </c>
      <c r="L690">
        <v>159.61000000000001</v>
      </c>
      <c r="M690">
        <v>159.61000000000001</v>
      </c>
      <c r="N690" s="2">
        <f>IF(ISNUMBER(M690),SUMIFS(M$1:$M690,A$1:$A690,A690,F$1:$F690,F690,D$1:$D690,D690),"")</f>
        <v>397.59000000000003</v>
      </c>
      <c r="P690" s="5"/>
      <c r="AD690" s="2" t="str">
        <f t="shared" si="50"/>
        <v/>
      </c>
      <c r="AM690" s="2" t="str">
        <f t="shared" si="49"/>
        <v/>
      </c>
      <c r="AN690" s="2" t="str">
        <f>IF(ISNUMBER(AM690),SUMIFS($AM$1:AM690,$A$1:A690,A690,$F$1:F690,F690,$D$1:D690,D690),"")</f>
        <v/>
      </c>
      <c r="AO690">
        <f t="shared" si="43"/>
        <v>3</v>
      </c>
    </row>
    <row r="691" spans="1:41" x14ac:dyDescent="0.25">
      <c r="A691" s="4" t="s">
        <v>36</v>
      </c>
      <c r="B691" t="s">
        <v>32</v>
      </c>
      <c r="C691" s="3">
        <v>42325</v>
      </c>
      <c r="D691">
        <v>2</v>
      </c>
      <c r="E691">
        <v>500</v>
      </c>
      <c r="F691" s="2" t="s">
        <v>83</v>
      </c>
      <c r="G691" s="2" t="s">
        <v>43</v>
      </c>
      <c r="H691">
        <v>7</v>
      </c>
      <c r="I691" s="2" t="s">
        <v>22</v>
      </c>
      <c r="J691" s="20" t="str">
        <f t="shared" si="48"/>
        <v/>
      </c>
      <c r="L691">
        <v>182.7</v>
      </c>
      <c r="M691">
        <v>182.7</v>
      </c>
      <c r="N691" s="2">
        <f>IF(ISNUMBER(M691),SUMIFS(M$1:$M691,A$1:$A691,A691,F$1:$F691,F691,D$1:$D691,D691),"")</f>
        <v>452.77</v>
      </c>
      <c r="P691" s="5"/>
      <c r="AD691" s="2" t="str">
        <f t="shared" si="50"/>
        <v/>
      </c>
      <c r="AM691" s="2" t="str">
        <f t="shared" si="49"/>
        <v/>
      </c>
      <c r="AN691" s="2" t="str">
        <f>IF(ISNUMBER(AM691),SUMIFS($AM$1:AM691,$A$1:A691,A691,$F$1:F691,F691,$D$1:D691,D691),"")</f>
        <v/>
      </c>
      <c r="AO691">
        <f t="shared" si="43"/>
        <v>3</v>
      </c>
    </row>
    <row r="692" spans="1:41" x14ac:dyDescent="0.25">
      <c r="A692" s="4" t="s">
        <v>33</v>
      </c>
      <c r="B692" t="s">
        <v>32</v>
      </c>
      <c r="C692" s="3">
        <v>42325</v>
      </c>
      <c r="D692">
        <v>3</v>
      </c>
      <c r="E692">
        <v>0</v>
      </c>
      <c r="F692" s="2" t="s">
        <v>83</v>
      </c>
      <c r="G692" s="2" t="s">
        <v>43</v>
      </c>
      <c r="H692">
        <v>7</v>
      </c>
      <c r="I692" s="2" t="s">
        <v>22</v>
      </c>
      <c r="J692" s="20" t="str">
        <f t="shared" si="48"/>
        <v/>
      </c>
      <c r="L692">
        <v>175.14</v>
      </c>
      <c r="M692">
        <v>175.14</v>
      </c>
      <c r="N692" s="2">
        <f>IF(ISNUMBER(M692),SUMIFS(M$1:$M692,A$1:$A692,A692,F$1:$F692,F692,D$1:$D692,D692),"")</f>
        <v>385.28999999999996</v>
      </c>
      <c r="P692" s="5"/>
      <c r="AD692" s="2" t="str">
        <f t="shared" si="50"/>
        <v/>
      </c>
      <c r="AM692" s="2" t="str">
        <f t="shared" si="49"/>
        <v/>
      </c>
      <c r="AN692" s="2" t="str">
        <f>IF(ISNUMBER(AM692),SUMIFS($AM$1:AM692,$A$1:A692,A692,$F$1:F692,F692,$D$1:D692,D692),"")</f>
        <v/>
      </c>
      <c r="AO692">
        <f t="shared" si="43"/>
        <v>3</v>
      </c>
    </row>
    <row r="693" spans="1:41" x14ac:dyDescent="0.25">
      <c r="A693" s="4" t="s">
        <v>35</v>
      </c>
      <c r="B693" t="s">
        <v>32</v>
      </c>
      <c r="C693" s="3">
        <v>42325</v>
      </c>
      <c r="D693">
        <v>3</v>
      </c>
      <c r="E693">
        <v>50</v>
      </c>
      <c r="F693" s="2" t="s">
        <v>83</v>
      </c>
      <c r="G693" s="2" t="s">
        <v>43</v>
      </c>
      <c r="H693">
        <v>7</v>
      </c>
      <c r="I693" s="2" t="s">
        <v>22</v>
      </c>
      <c r="J693" s="20" t="str">
        <f t="shared" si="48"/>
        <v/>
      </c>
      <c r="L693">
        <v>212.14</v>
      </c>
      <c r="M693">
        <v>212.14</v>
      </c>
      <c r="N693" s="2">
        <f>IF(ISNUMBER(M693),SUMIFS(M$1:$M693,A$1:$A693,A693,F$1:$F693,F693,D$1:$D693,D693),"")</f>
        <v>423.9</v>
      </c>
      <c r="P693" s="5"/>
      <c r="AD693" s="2" t="str">
        <f t="shared" si="50"/>
        <v/>
      </c>
      <c r="AM693" s="2" t="str">
        <f t="shared" si="49"/>
        <v/>
      </c>
      <c r="AN693" s="2" t="str">
        <f>IF(ISNUMBER(AM693),SUMIFS($AM$1:AM693,$A$1:A693,A693,$F$1:F693,F693,$D$1:D693,D693),"")</f>
        <v/>
      </c>
      <c r="AO693">
        <f t="shared" si="43"/>
        <v>3</v>
      </c>
    </row>
    <row r="694" spans="1:41" x14ac:dyDescent="0.25">
      <c r="A694" s="4" t="s">
        <v>34</v>
      </c>
      <c r="B694" t="s">
        <v>32</v>
      </c>
      <c r="C694" s="3">
        <v>42325</v>
      </c>
      <c r="D694">
        <v>3</v>
      </c>
      <c r="E694">
        <v>100</v>
      </c>
      <c r="F694" s="2" t="s">
        <v>83</v>
      </c>
      <c r="G694" s="2" t="s">
        <v>43</v>
      </c>
      <c r="H694">
        <v>7</v>
      </c>
      <c r="I694" s="2" t="s">
        <v>22</v>
      </c>
      <c r="J694" s="20" t="str">
        <f t="shared" si="48"/>
        <v/>
      </c>
      <c r="L694">
        <v>142.08000000000001</v>
      </c>
      <c r="M694">
        <v>142.08000000000001</v>
      </c>
      <c r="N694" s="2">
        <f>IF(ISNUMBER(M694),SUMIFS(M$1:$M694,A$1:$A694,A694,F$1:$F694,F694,D$1:$D694,D694),"")</f>
        <v>261.89</v>
      </c>
      <c r="P694" s="5"/>
      <c r="AD694" s="2" t="str">
        <f t="shared" si="50"/>
        <v/>
      </c>
      <c r="AM694" s="2" t="str">
        <f t="shared" si="49"/>
        <v/>
      </c>
      <c r="AN694" s="2" t="str">
        <f>IF(ISNUMBER(AM694),SUMIFS($AM$1:AM694,$A$1:A694,A694,$F$1:F694,F694,$D$1:D694,D694),"")</f>
        <v/>
      </c>
      <c r="AO694">
        <f t="shared" si="43"/>
        <v>3</v>
      </c>
    </row>
    <row r="695" spans="1:41" x14ac:dyDescent="0.25">
      <c r="A695" s="4" t="s">
        <v>31</v>
      </c>
      <c r="B695" t="s">
        <v>32</v>
      </c>
      <c r="C695" s="3">
        <v>42325</v>
      </c>
      <c r="D695">
        <v>3</v>
      </c>
      <c r="E695">
        <v>200</v>
      </c>
      <c r="F695" s="2" t="s">
        <v>83</v>
      </c>
      <c r="G695" s="2" t="s">
        <v>43</v>
      </c>
      <c r="H695">
        <v>7</v>
      </c>
      <c r="I695" s="2" t="s">
        <v>22</v>
      </c>
      <c r="J695" s="20" t="str">
        <f t="shared" si="48"/>
        <v/>
      </c>
      <c r="L695">
        <v>218.05</v>
      </c>
      <c r="M695">
        <v>218.05</v>
      </c>
      <c r="N695" s="2">
        <f>IF(ISNUMBER(M695),SUMIFS(M$1:$M695,A$1:$A695,A695,F$1:$F695,F695,D$1:$D695,D695),"")</f>
        <v>438.6</v>
      </c>
      <c r="P695" s="5"/>
      <c r="AD695" s="2" t="str">
        <f t="shared" si="50"/>
        <v/>
      </c>
      <c r="AM695" s="2" t="str">
        <f t="shared" si="49"/>
        <v/>
      </c>
      <c r="AN695" s="2" t="str">
        <f>IF(ISNUMBER(AM695),SUMIFS($AM$1:AM695,$A$1:A695,A695,$F$1:F695,F695,$D$1:D695,D695),"")</f>
        <v/>
      </c>
      <c r="AO695">
        <f t="shared" si="43"/>
        <v>3</v>
      </c>
    </row>
    <row r="696" spans="1:41" x14ac:dyDescent="0.25">
      <c r="A696" s="4" t="s">
        <v>37</v>
      </c>
      <c r="B696" t="s">
        <v>32</v>
      </c>
      <c r="C696" s="3">
        <v>42325</v>
      </c>
      <c r="D696">
        <v>3</v>
      </c>
      <c r="E696">
        <v>350</v>
      </c>
      <c r="F696" s="2" t="s">
        <v>83</v>
      </c>
      <c r="G696" s="2" t="s">
        <v>43</v>
      </c>
      <c r="H696">
        <v>7</v>
      </c>
      <c r="I696" s="2" t="s">
        <v>22</v>
      </c>
      <c r="J696" s="20" t="str">
        <f t="shared" si="48"/>
        <v/>
      </c>
      <c r="L696">
        <v>166.15</v>
      </c>
      <c r="M696">
        <v>166.15</v>
      </c>
      <c r="N696" s="2">
        <f>IF(ISNUMBER(M696),SUMIFS(M$1:$M696,A$1:$A696,A696,F$1:$F696,F696,D$1:$D696,D696),"")</f>
        <v>398.49</v>
      </c>
      <c r="P696" s="5"/>
      <c r="AD696" s="2" t="str">
        <f t="shared" si="50"/>
        <v/>
      </c>
      <c r="AM696" s="2" t="str">
        <f t="shared" si="49"/>
        <v/>
      </c>
      <c r="AN696" s="2" t="str">
        <f>IF(ISNUMBER(AM696),SUMIFS($AM$1:AM696,$A$1:A696,A696,$F$1:F696,F696,$D$1:D696,D696),"")</f>
        <v/>
      </c>
      <c r="AO696">
        <f t="shared" si="43"/>
        <v>3</v>
      </c>
    </row>
    <row r="697" spans="1:41" x14ac:dyDescent="0.25">
      <c r="A697" s="4" t="s">
        <v>36</v>
      </c>
      <c r="B697" t="s">
        <v>32</v>
      </c>
      <c r="C697" s="3">
        <v>42325</v>
      </c>
      <c r="D697">
        <v>3</v>
      </c>
      <c r="E697">
        <v>500</v>
      </c>
      <c r="F697" s="2" t="s">
        <v>83</v>
      </c>
      <c r="G697" s="2" t="s">
        <v>43</v>
      </c>
      <c r="H697">
        <v>7</v>
      </c>
      <c r="I697" s="2" t="s">
        <v>22</v>
      </c>
      <c r="J697" s="20" t="str">
        <f t="shared" si="48"/>
        <v/>
      </c>
      <c r="L697">
        <v>181.55</v>
      </c>
      <c r="M697">
        <v>181.55</v>
      </c>
      <c r="N697" s="2">
        <f>IF(ISNUMBER(M697),SUMIFS(M$1:$M697,A$1:$A697,A697,F$1:$F697,F697,D$1:$D697,D697),"")</f>
        <v>380.91</v>
      </c>
      <c r="P697" s="5"/>
      <c r="AD697" s="2" t="str">
        <f t="shared" si="50"/>
        <v/>
      </c>
      <c r="AM697" s="2" t="str">
        <f t="shared" si="49"/>
        <v/>
      </c>
      <c r="AN697" s="2" t="str">
        <f>IF(ISNUMBER(AM697),SUMIFS($AM$1:AM697,$A$1:A697,A697,$F$1:F697,F697,$D$1:D697,D697),"")</f>
        <v/>
      </c>
      <c r="AO697">
        <f t="shared" si="43"/>
        <v>3</v>
      </c>
    </row>
    <row r="698" spans="1:41" x14ac:dyDescent="0.25">
      <c r="A698" s="4" t="s">
        <v>33</v>
      </c>
      <c r="B698" t="s">
        <v>32</v>
      </c>
      <c r="C698" s="3">
        <v>42359</v>
      </c>
      <c r="D698">
        <v>1</v>
      </c>
      <c r="E698">
        <v>0</v>
      </c>
      <c r="F698" s="2" t="s">
        <v>83</v>
      </c>
      <c r="G698" s="2" t="s">
        <v>23</v>
      </c>
      <c r="H698">
        <v>8</v>
      </c>
      <c r="I698" s="2" t="s">
        <v>22</v>
      </c>
      <c r="J698" s="20" t="str">
        <f t="shared" si="48"/>
        <v/>
      </c>
      <c r="L698">
        <v>225.96</v>
      </c>
      <c r="M698">
        <v>225.96</v>
      </c>
      <c r="N698" s="2">
        <f>IF(ISNUMBER(M698),SUMIFS(M$1:$M698,A$1:$A698,A698,F$1:$F698,F698,D$1:$D698,D698),"")</f>
        <v>639</v>
      </c>
      <c r="P698" s="5"/>
      <c r="AD698" s="2" t="str">
        <f t="shared" si="50"/>
        <v/>
      </c>
      <c r="AM698" s="2" t="str">
        <f t="shared" si="49"/>
        <v/>
      </c>
      <c r="AN698" s="2" t="str">
        <f>IF(ISNUMBER(AM698),SUMIFS($AM$1:AM698,$A$1:A698,A698,$F$1:F698,F698,$D$1:D698,D698),"")</f>
        <v/>
      </c>
      <c r="AO698">
        <f t="shared" si="43"/>
        <v>3</v>
      </c>
    </row>
    <row r="699" spans="1:41" x14ac:dyDescent="0.25">
      <c r="A699" s="4" t="s">
        <v>35</v>
      </c>
      <c r="B699" t="s">
        <v>32</v>
      </c>
      <c r="C699" s="3">
        <v>42359</v>
      </c>
      <c r="D699">
        <v>1</v>
      </c>
      <c r="E699">
        <v>50</v>
      </c>
      <c r="F699" s="2" t="s">
        <v>83</v>
      </c>
      <c r="G699" s="2" t="s">
        <v>23</v>
      </c>
      <c r="H699">
        <v>8</v>
      </c>
      <c r="I699" s="2" t="s">
        <v>22</v>
      </c>
      <c r="J699" s="20" t="str">
        <f t="shared" si="48"/>
        <v/>
      </c>
      <c r="L699">
        <v>253.36</v>
      </c>
      <c r="M699">
        <v>253.36</v>
      </c>
      <c r="N699" s="2">
        <f>IF(ISNUMBER(M699),SUMIFS(M$1:$M699,A$1:$A699,A699,F$1:$F699,F699,D$1:$D699,D699),"")</f>
        <v>648.58000000000004</v>
      </c>
      <c r="P699" s="5"/>
      <c r="AD699" s="2" t="str">
        <f t="shared" si="50"/>
        <v/>
      </c>
      <c r="AM699" s="2" t="str">
        <f t="shared" si="49"/>
        <v/>
      </c>
      <c r="AN699" s="2" t="str">
        <f>IF(ISNUMBER(AM699),SUMIFS($AM$1:AM699,$A$1:A699,A699,$F$1:F699,F699,$D$1:D699,D699),"")</f>
        <v/>
      </c>
      <c r="AO699">
        <f t="shared" si="43"/>
        <v>3</v>
      </c>
    </row>
    <row r="700" spans="1:41" x14ac:dyDescent="0.25">
      <c r="A700" s="4" t="s">
        <v>34</v>
      </c>
      <c r="B700" t="s">
        <v>32</v>
      </c>
      <c r="C700" s="3">
        <v>42359</v>
      </c>
      <c r="D700">
        <v>1</v>
      </c>
      <c r="E700">
        <v>100</v>
      </c>
      <c r="F700" s="2" t="s">
        <v>83</v>
      </c>
      <c r="G700" s="2" t="s">
        <v>23</v>
      </c>
      <c r="H700">
        <v>8</v>
      </c>
      <c r="I700" s="2" t="s">
        <v>22</v>
      </c>
      <c r="J700" s="20" t="str">
        <f t="shared" si="48"/>
        <v/>
      </c>
      <c r="L700">
        <v>259.2</v>
      </c>
      <c r="M700">
        <v>259.2</v>
      </c>
      <c r="N700" s="2">
        <f>IF(ISNUMBER(M700),SUMIFS(M$1:$M700,A$1:$A700,A700,F$1:$F700,F700,D$1:$D700,D700),"")</f>
        <v>728.51</v>
      </c>
      <c r="P700" s="5"/>
      <c r="AD700" s="2" t="str">
        <f t="shared" si="50"/>
        <v/>
      </c>
      <c r="AM700" s="2" t="str">
        <f t="shared" si="49"/>
        <v/>
      </c>
      <c r="AN700" s="2" t="str">
        <f>IF(ISNUMBER(AM700),SUMIFS($AM$1:AM700,$A$1:A700,A700,$F$1:F700,F700,$D$1:D700,D700),"")</f>
        <v/>
      </c>
      <c r="AO700">
        <f t="shared" ref="AO700:AO763" si="51">COUNT(K700:AN700)</f>
        <v>3</v>
      </c>
    </row>
    <row r="701" spans="1:41" x14ac:dyDescent="0.25">
      <c r="A701" s="4" t="s">
        <v>31</v>
      </c>
      <c r="B701" t="s">
        <v>32</v>
      </c>
      <c r="C701" s="3">
        <v>42359</v>
      </c>
      <c r="D701">
        <v>1</v>
      </c>
      <c r="E701">
        <v>200</v>
      </c>
      <c r="F701" s="2" t="s">
        <v>83</v>
      </c>
      <c r="G701" s="2" t="s">
        <v>23</v>
      </c>
      <c r="H701">
        <v>8</v>
      </c>
      <c r="I701" s="2" t="s">
        <v>22</v>
      </c>
      <c r="J701" s="20" t="str">
        <f t="shared" si="48"/>
        <v/>
      </c>
      <c r="L701">
        <v>248.45</v>
      </c>
      <c r="M701">
        <v>248.45</v>
      </c>
      <c r="N701" s="2">
        <f>IF(ISNUMBER(M701),SUMIFS(M$1:$M701,A$1:$A701,A701,F$1:$F701,F701,D$1:$D701,D701),"")</f>
        <v>642.41000000000008</v>
      </c>
      <c r="P701" s="5"/>
      <c r="AD701" s="2" t="str">
        <f t="shared" si="50"/>
        <v/>
      </c>
      <c r="AM701" s="2" t="str">
        <f t="shared" si="49"/>
        <v/>
      </c>
      <c r="AN701" s="2" t="str">
        <f>IF(ISNUMBER(AM701),SUMIFS($AM$1:AM701,$A$1:A701,A701,$F$1:F701,F701,$D$1:D701,D701),"")</f>
        <v/>
      </c>
      <c r="AO701">
        <f t="shared" si="51"/>
        <v>3</v>
      </c>
    </row>
    <row r="702" spans="1:41" x14ac:dyDescent="0.25">
      <c r="A702" s="4" t="s">
        <v>37</v>
      </c>
      <c r="B702" t="s">
        <v>32</v>
      </c>
      <c r="C702" s="3">
        <v>42359</v>
      </c>
      <c r="D702">
        <v>1</v>
      </c>
      <c r="E702">
        <v>350</v>
      </c>
      <c r="F702" s="2" t="s">
        <v>83</v>
      </c>
      <c r="G702" s="2" t="s">
        <v>23</v>
      </c>
      <c r="H702">
        <v>8</v>
      </c>
      <c r="I702" s="2" t="s">
        <v>22</v>
      </c>
      <c r="J702" s="20" t="str">
        <f t="shared" si="48"/>
        <v/>
      </c>
      <c r="L702">
        <v>231.87</v>
      </c>
      <c r="M702">
        <v>231.87</v>
      </c>
      <c r="N702" s="2">
        <f>IF(ISNUMBER(M702),SUMIFS(M$1:$M702,A$1:$A702,A702,F$1:$F702,F702,D$1:$D702,D702),"")</f>
        <v>633.47</v>
      </c>
      <c r="P702" s="5"/>
      <c r="AD702" s="2" t="str">
        <f t="shared" si="50"/>
        <v/>
      </c>
      <c r="AM702" s="2" t="str">
        <f t="shared" si="49"/>
        <v/>
      </c>
      <c r="AN702" s="2" t="str">
        <f>IF(ISNUMBER(AM702),SUMIFS($AM$1:AM702,$A$1:A702,A702,$F$1:F702,F702,$D$1:D702,D702),"")</f>
        <v/>
      </c>
      <c r="AO702">
        <f t="shared" si="51"/>
        <v>3</v>
      </c>
    </row>
    <row r="703" spans="1:41" x14ac:dyDescent="0.25">
      <c r="A703" s="4" t="s">
        <v>36</v>
      </c>
      <c r="B703" t="s">
        <v>32</v>
      </c>
      <c r="C703" s="3">
        <v>42359</v>
      </c>
      <c r="D703">
        <v>1</v>
      </c>
      <c r="E703">
        <v>500</v>
      </c>
      <c r="F703" s="2" t="s">
        <v>83</v>
      </c>
      <c r="G703" s="2" t="s">
        <v>23</v>
      </c>
      <c r="H703">
        <v>8</v>
      </c>
      <c r="I703" s="2" t="s">
        <v>22</v>
      </c>
      <c r="J703" s="20" t="str">
        <f t="shared" si="48"/>
        <v/>
      </c>
      <c r="L703">
        <v>271.37</v>
      </c>
      <c r="M703">
        <v>271.37</v>
      </c>
      <c r="N703" s="2">
        <f>IF(ISNUMBER(M703),SUMIFS(M$1:$M703,A$1:$A703,A703,F$1:$F703,F703,D$1:$D703,D703),"")</f>
        <v>749.22</v>
      </c>
      <c r="P703" s="5"/>
      <c r="AD703" s="2" t="str">
        <f t="shared" si="50"/>
        <v/>
      </c>
      <c r="AM703" s="2" t="str">
        <f t="shared" si="49"/>
        <v/>
      </c>
      <c r="AN703" s="2" t="str">
        <f>IF(ISNUMBER(AM703),SUMIFS($AM$1:AM703,$A$1:A703,A703,$F$1:F703,F703,$D$1:D703,D703),"")</f>
        <v/>
      </c>
      <c r="AO703">
        <f t="shared" si="51"/>
        <v>3</v>
      </c>
    </row>
    <row r="704" spans="1:41" x14ac:dyDescent="0.25">
      <c r="A704" s="4" t="s">
        <v>33</v>
      </c>
      <c r="B704" t="s">
        <v>32</v>
      </c>
      <c r="C704" s="3">
        <v>42359</v>
      </c>
      <c r="D704">
        <v>2</v>
      </c>
      <c r="E704">
        <v>0</v>
      </c>
      <c r="F704" s="2" t="s">
        <v>83</v>
      </c>
      <c r="G704" s="2" t="s">
        <v>23</v>
      </c>
      <c r="H704">
        <v>8</v>
      </c>
      <c r="I704" s="2" t="s">
        <v>22</v>
      </c>
      <c r="J704" s="20" t="str">
        <f t="shared" si="48"/>
        <v/>
      </c>
      <c r="L704">
        <v>285.74</v>
      </c>
      <c r="M704">
        <v>285.74</v>
      </c>
      <c r="N704" s="2">
        <f>IF(ISNUMBER(M704),SUMIFS(M$1:$M704,A$1:$A704,A704,F$1:$F704,F704,D$1:$D704,D704),"")</f>
        <v>690.53</v>
      </c>
      <c r="P704" s="5"/>
      <c r="AD704" s="2" t="str">
        <f t="shared" si="50"/>
        <v/>
      </c>
      <c r="AM704" s="2" t="str">
        <f t="shared" si="49"/>
        <v/>
      </c>
      <c r="AN704" s="2" t="str">
        <f>IF(ISNUMBER(AM704),SUMIFS($AM$1:AM704,$A$1:A704,A704,$F$1:F704,F704,$D$1:D704,D704),"")</f>
        <v/>
      </c>
      <c r="AO704">
        <f t="shared" si="51"/>
        <v>3</v>
      </c>
    </row>
    <row r="705" spans="1:41" x14ac:dyDescent="0.25">
      <c r="A705" s="4" t="s">
        <v>35</v>
      </c>
      <c r="B705" t="s">
        <v>32</v>
      </c>
      <c r="C705" s="3">
        <v>42359</v>
      </c>
      <c r="D705">
        <v>2</v>
      </c>
      <c r="E705">
        <v>50</v>
      </c>
      <c r="F705" s="2" t="s">
        <v>83</v>
      </c>
      <c r="G705" s="2" t="s">
        <v>23</v>
      </c>
      <c r="H705">
        <v>8</v>
      </c>
      <c r="I705" s="2" t="s">
        <v>22</v>
      </c>
      <c r="J705" s="20" t="str">
        <f t="shared" si="48"/>
        <v/>
      </c>
      <c r="L705">
        <v>283.51</v>
      </c>
      <c r="M705">
        <v>283.51</v>
      </c>
      <c r="N705" s="2">
        <f>IF(ISNUMBER(M705),SUMIFS(M$1:$M705,A$1:$A705,A705,F$1:$F705,F705,D$1:$D705,D705),"")</f>
        <v>755.44</v>
      </c>
      <c r="P705" s="5"/>
      <c r="AD705" s="2" t="str">
        <f t="shared" si="50"/>
        <v/>
      </c>
      <c r="AM705" s="2" t="str">
        <f t="shared" si="49"/>
        <v/>
      </c>
      <c r="AN705" s="2" t="str">
        <f>IF(ISNUMBER(AM705),SUMIFS($AM$1:AM705,$A$1:A705,A705,$F$1:F705,F705,$D$1:D705,D705),"")</f>
        <v/>
      </c>
      <c r="AO705">
        <f t="shared" si="51"/>
        <v>3</v>
      </c>
    </row>
    <row r="706" spans="1:41" x14ac:dyDescent="0.25">
      <c r="A706" s="4" t="s">
        <v>34</v>
      </c>
      <c r="B706" t="s">
        <v>32</v>
      </c>
      <c r="C706" s="3">
        <v>42359</v>
      </c>
      <c r="D706">
        <v>2</v>
      </c>
      <c r="E706">
        <v>100</v>
      </c>
      <c r="F706" s="2" t="s">
        <v>83</v>
      </c>
      <c r="G706" s="2" t="s">
        <v>23</v>
      </c>
      <c r="H706">
        <v>8</v>
      </c>
      <c r="I706" s="2" t="s">
        <v>22</v>
      </c>
      <c r="J706" s="20" t="str">
        <f t="shared" ref="J706:J769" si="52">IF(ISNUMBER(K706),K706*10,"")</f>
        <v/>
      </c>
      <c r="L706">
        <v>290.7</v>
      </c>
      <c r="M706">
        <v>290.7</v>
      </c>
      <c r="N706" s="2">
        <f>IF(ISNUMBER(M706),SUMIFS(M$1:$M706,A$1:$A706,A706,F$1:$F706,F706,D$1:$D706,D706),"")</f>
        <v>763.29</v>
      </c>
      <c r="P706" s="5"/>
      <c r="AD706" s="2" t="str">
        <f t="shared" si="50"/>
        <v/>
      </c>
      <c r="AM706" s="2" t="str">
        <f t="shared" si="49"/>
        <v/>
      </c>
      <c r="AN706" s="2" t="str">
        <f>IF(ISNUMBER(AM706),SUMIFS($AM$1:AM706,$A$1:A706,A706,$F$1:F706,F706,$D$1:D706,D706),"")</f>
        <v/>
      </c>
      <c r="AO706">
        <f t="shared" si="51"/>
        <v>3</v>
      </c>
    </row>
    <row r="707" spans="1:41" x14ac:dyDescent="0.25">
      <c r="A707" s="4" t="s">
        <v>31</v>
      </c>
      <c r="B707" t="s">
        <v>32</v>
      </c>
      <c r="C707" s="3">
        <v>42359</v>
      </c>
      <c r="D707">
        <v>2</v>
      </c>
      <c r="E707">
        <v>200</v>
      </c>
      <c r="F707" s="2" t="s">
        <v>83</v>
      </c>
      <c r="G707" s="2" t="s">
        <v>23</v>
      </c>
      <c r="H707">
        <v>8</v>
      </c>
      <c r="I707" s="2" t="s">
        <v>22</v>
      </c>
      <c r="J707" s="20" t="str">
        <f t="shared" si="52"/>
        <v/>
      </c>
      <c r="L707">
        <v>264.67</v>
      </c>
      <c r="M707">
        <v>264.67</v>
      </c>
      <c r="N707" s="2">
        <f>IF(ISNUMBER(M707),SUMIFS(M$1:$M707,A$1:$A707,A707,F$1:$F707,F707,D$1:$D707,D707),"")</f>
        <v>704.73</v>
      </c>
      <c r="P707" s="5"/>
      <c r="AD707" s="2" t="str">
        <f t="shared" si="50"/>
        <v/>
      </c>
      <c r="AM707" s="2" t="str">
        <f t="shared" si="49"/>
        <v/>
      </c>
      <c r="AN707" s="2" t="str">
        <f>IF(ISNUMBER(AM707),SUMIFS($AM$1:AM707,$A$1:A707,A707,$F$1:F707,F707,$D$1:D707,D707),"")</f>
        <v/>
      </c>
      <c r="AO707">
        <f t="shared" si="51"/>
        <v>3</v>
      </c>
    </row>
    <row r="708" spans="1:41" x14ac:dyDescent="0.25">
      <c r="A708" s="4" t="s">
        <v>37</v>
      </c>
      <c r="B708" t="s">
        <v>32</v>
      </c>
      <c r="C708" s="3">
        <v>42359</v>
      </c>
      <c r="D708">
        <v>2</v>
      </c>
      <c r="E708">
        <v>350</v>
      </c>
      <c r="F708" s="2" t="s">
        <v>83</v>
      </c>
      <c r="G708" s="2" t="s">
        <v>23</v>
      </c>
      <c r="H708">
        <v>8</v>
      </c>
      <c r="I708" s="2" t="s">
        <v>22</v>
      </c>
      <c r="J708" s="20" t="str">
        <f t="shared" si="52"/>
        <v/>
      </c>
      <c r="L708">
        <v>246.81</v>
      </c>
      <c r="M708">
        <v>246.81</v>
      </c>
      <c r="N708" s="2">
        <f>IF(ISNUMBER(M708),SUMIFS(M$1:$M708,A$1:$A708,A708,F$1:$F708,F708,D$1:$D708,D708),"")</f>
        <v>644.40000000000009</v>
      </c>
      <c r="P708" s="5"/>
      <c r="AD708" s="2" t="str">
        <f t="shared" si="50"/>
        <v/>
      </c>
      <c r="AM708" s="2" t="str">
        <f t="shared" si="49"/>
        <v/>
      </c>
      <c r="AN708" s="2" t="str">
        <f>IF(ISNUMBER(AM708),SUMIFS($AM$1:AM708,$A$1:A708,A708,$F$1:F708,F708,$D$1:D708,D708),"")</f>
        <v/>
      </c>
      <c r="AO708">
        <f t="shared" si="51"/>
        <v>3</v>
      </c>
    </row>
    <row r="709" spans="1:41" x14ac:dyDescent="0.25">
      <c r="A709" s="4" t="s">
        <v>36</v>
      </c>
      <c r="B709" t="s">
        <v>32</v>
      </c>
      <c r="C709" s="3">
        <v>42359</v>
      </c>
      <c r="D709">
        <v>2</v>
      </c>
      <c r="E709">
        <v>500</v>
      </c>
      <c r="F709" s="2" t="s">
        <v>83</v>
      </c>
      <c r="G709" s="2" t="s">
        <v>23</v>
      </c>
      <c r="H709">
        <v>8</v>
      </c>
      <c r="I709" s="2" t="s">
        <v>22</v>
      </c>
      <c r="J709" s="20" t="str">
        <f t="shared" si="52"/>
        <v/>
      </c>
      <c r="L709">
        <v>272.5</v>
      </c>
      <c r="M709">
        <v>272.5</v>
      </c>
      <c r="N709" s="2">
        <f>IF(ISNUMBER(M709),SUMIFS(M$1:$M709,A$1:$A709,A709,F$1:$F709,F709,D$1:$D709,D709),"")</f>
        <v>725.27</v>
      </c>
      <c r="P709" s="5"/>
      <c r="AD709" s="2" t="str">
        <f t="shared" si="50"/>
        <v/>
      </c>
      <c r="AM709" s="2" t="str">
        <f t="shared" si="49"/>
        <v/>
      </c>
      <c r="AN709" s="2" t="str">
        <f>IF(ISNUMBER(AM709),SUMIFS($AM$1:AM709,$A$1:A709,A709,$F$1:F709,F709,$D$1:D709,D709),"")</f>
        <v/>
      </c>
      <c r="AO709">
        <f t="shared" si="51"/>
        <v>3</v>
      </c>
    </row>
    <row r="710" spans="1:41" x14ac:dyDescent="0.25">
      <c r="A710" s="4" t="s">
        <v>33</v>
      </c>
      <c r="B710" t="s">
        <v>32</v>
      </c>
      <c r="C710" s="3">
        <v>42359</v>
      </c>
      <c r="D710">
        <v>3</v>
      </c>
      <c r="E710">
        <v>0</v>
      </c>
      <c r="F710" s="2" t="s">
        <v>83</v>
      </c>
      <c r="G710" s="2" t="s">
        <v>23</v>
      </c>
      <c r="H710">
        <v>8</v>
      </c>
      <c r="I710" s="2" t="s">
        <v>22</v>
      </c>
      <c r="J710" s="20" t="str">
        <f t="shared" si="52"/>
        <v/>
      </c>
      <c r="L710">
        <v>268.86</v>
      </c>
      <c r="M710">
        <v>268.86</v>
      </c>
      <c r="N710" s="2">
        <f>IF(ISNUMBER(M710),SUMIFS(M$1:$M710,A$1:$A710,A710,F$1:$F710,F710,D$1:$D710,D710),"")</f>
        <v>654.15</v>
      </c>
      <c r="P710" s="5"/>
      <c r="AD710" s="2" t="str">
        <f t="shared" si="50"/>
        <v/>
      </c>
      <c r="AM710" s="2" t="str">
        <f t="shared" ref="AM710:AM741" si="53">IF(AND(ISNUMBER(AE710),ISNUMBER(M710)),ROUND(M710*AE710,3),"")</f>
        <v/>
      </c>
      <c r="AN710" s="2" t="str">
        <f>IF(ISNUMBER(AM710),SUMIFS($AM$1:AM710,$A$1:A710,A710,$F$1:F710,F710,$D$1:D710,D710),"")</f>
        <v/>
      </c>
      <c r="AO710">
        <f t="shared" si="51"/>
        <v>3</v>
      </c>
    </row>
    <row r="711" spans="1:41" x14ac:dyDescent="0.25">
      <c r="A711" s="4" t="s">
        <v>35</v>
      </c>
      <c r="B711" t="s">
        <v>32</v>
      </c>
      <c r="C711" s="3">
        <v>42359</v>
      </c>
      <c r="D711">
        <v>3</v>
      </c>
      <c r="E711">
        <v>50</v>
      </c>
      <c r="F711" s="2" t="s">
        <v>83</v>
      </c>
      <c r="G711" s="2" t="s">
        <v>23</v>
      </c>
      <c r="H711">
        <v>8</v>
      </c>
      <c r="I711" s="2" t="s">
        <v>22</v>
      </c>
      <c r="J711" s="20" t="str">
        <f t="shared" si="52"/>
        <v/>
      </c>
      <c r="L711">
        <v>259.18</v>
      </c>
      <c r="M711">
        <v>259.18</v>
      </c>
      <c r="N711" s="2">
        <f>IF(ISNUMBER(M711),SUMIFS(M$1:$M711,A$1:$A711,A711,F$1:$F711,F711,D$1:$D711,D711),"")</f>
        <v>683.07999999999993</v>
      </c>
      <c r="P711" s="5"/>
      <c r="AD711" s="2" t="str">
        <f t="shared" ref="AD711:AD742" si="54">IF(ISNUMBER(AE711),AE711,"")</f>
        <v/>
      </c>
      <c r="AM711" s="2" t="str">
        <f t="shared" si="53"/>
        <v/>
      </c>
      <c r="AN711" s="2" t="str">
        <f>IF(ISNUMBER(AM711),SUMIFS($AM$1:AM711,$A$1:A711,A711,$F$1:F711,F711,$D$1:D711,D711),"")</f>
        <v/>
      </c>
      <c r="AO711">
        <f t="shared" si="51"/>
        <v>3</v>
      </c>
    </row>
    <row r="712" spans="1:41" x14ac:dyDescent="0.25">
      <c r="A712" s="4" t="s">
        <v>34</v>
      </c>
      <c r="B712" t="s">
        <v>32</v>
      </c>
      <c r="C712" s="3">
        <v>42359</v>
      </c>
      <c r="D712">
        <v>3</v>
      </c>
      <c r="E712">
        <v>100</v>
      </c>
      <c r="F712" s="2" t="s">
        <v>83</v>
      </c>
      <c r="G712" s="2" t="s">
        <v>23</v>
      </c>
      <c r="H712">
        <v>8</v>
      </c>
      <c r="I712" s="2" t="s">
        <v>22</v>
      </c>
      <c r="J712" s="20" t="str">
        <f t="shared" si="52"/>
        <v/>
      </c>
      <c r="L712">
        <v>289.64</v>
      </c>
      <c r="M712">
        <v>289.64</v>
      </c>
      <c r="N712" s="2">
        <f>IF(ISNUMBER(M712),SUMIFS(M$1:$M712,A$1:$A712,A712,F$1:$F712,F712,D$1:$D712,D712),"")</f>
        <v>551.53</v>
      </c>
      <c r="P712" s="5"/>
      <c r="AD712" s="2" t="str">
        <f t="shared" si="54"/>
        <v/>
      </c>
      <c r="AM712" s="2" t="str">
        <f t="shared" si="53"/>
        <v/>
      </c>
      <c r="AN712" s="2" t="str">
        <f>IF(ISNUMBER(AM712),SUMIFS($AM$1:AM712,$A$1:A712,A712,$F$1:F712,F712,$D$1:D712,D712),"")</f>
        <v/>
      </c>
      <c r="AO712">
        <f t="shared" si="51"/>
        <v>3</v>
      </c>
    </row>
    <row r="713" spans="1:41" x14ac:dyDescent="0.25">
      <c r="A713" s="4" t="s">
        <v>31</v>
      </c>
      <c r="B713" t="s">
        <v>32</v>
      </c>
      <c r="C713" s="3">
        <v>42359</v>
      </c>
      <c r="D713">
        <v>3</v>
      </c>
      <c r="E713">
        <v>200</v>
      </c>
      <c r="F713" s="2" t="s">
        <v>83</v>
      </c>
      <c r="G713" s="2" t="s">
        <v>23</v>
      </c>
      <c r="H713">
        <v>8</v>
      </c>
      <c r="I713" s="2" t="s">
        <v>22</v>
      </c>
      <c r="J713" s="20" t="str">
        <f t="shared" si="52"/>
        <v/>
      </c>
      <c r="L713">
        <v>269.93</v>
      </c>
      <c r="M713">
        <v>269.93</v>
      </c>
      <c r="N713" s="2">
        <f>IF(ISNUMBER(M713),SUMIFS(M$1:$M713,A$1:$A713,A713,F$1:$F713,F713,D$1:$D713,D713),"")</f>
        <v>708.53</v>
      </c>
      <c r="P713" s="5"/>
      <c r="AD713" s="2" t="str">
        <f t="shared" si="54"/>
        <v/>
      </c>
      <c r="AM713" s="2" t="str">
        <f t="shared" si="53"/>
        <v/>
      </c>
      <c r="AN713" s="2" t="str">
        <f>IF(ISNUMBER(AM713),SUMIFS($AM$1:AM713,$A$1:A713,A713,$F$1:F713,F713,$D$1:D713,D713),"")</f>
        <v/>
      </c>
      <c r="AO713">
        <f t="shared" si="51"/>
        <v>3</v>
      </c>
    </row>
    <row r="714" spans="1:41" x14ac:dyDescent="0.25">
      <c r="A714" s="4" t="s">
        <v>37</v>
      </c>
      <c r="B714" t="s">
        <v>32</v>
      </c>
      <c r="C714" s="3">
        <v>42359</v>
      </c>
      <c r="D714">
        <v>3</v>
      </c>
      <c r="E714">
        <v>350</v>
      </c>
      <c r="F714" s="2" t="s">
        <v>83</v>
      </c>
      <c r="G714" s="2" t="s">
        <v>23</v>
      </c>
      <c r="H714">
        <v>8</v>
      </c>
      <c r="I714" s="2" t="s">
        <v>22</v>
      </c>
      <c r="J714" s="20" t="str">
        <f t="shared" si="52"/>
        <v/>
      </c>
      <c r="L714">
        <v>253.83</v>
      </c>
      <c r="M714">
        <v>253.83</v>
      </c>
      <c r="N714" s="2">
        <f>IF(ISNUMBER(M714),SUMIFS(M$1:$M714,A$1:$A714,A714,F$1:$F714,F714,D$1:$D714,D714),"")</f>
        <v>652.32000000000005</v>
      </c>
      <c r="P714" s="5"/>
      <c r="AD714" s="2" t="str">
        <f t="shared" si="54"/>
        <v/>
      </c>
      <c r="AM714" s="2" t="str">
        <f t="shared" si="53"/>
        <v/>
      </c>
      <c r="AN714" s="2" t="str">
        <f>IF(ISNUMBER(AM714),SUMIFS($AM$1:AM714,$A$1:A714,A714,$F$1:F714,F714,$D$1:D714,D714),"")</f>
        <v/>
      </c>
      <c r="AO714">
        <f t="shared" si="51"/>
        <v>3</v>
      </c>
    </row>
    <row r="715" spans="1:41" x14ac:dyDescent="0.25">
      <c r="A715" s="4" t="s">
        <v>36</v>
      </c>
      <c r="B715" t="s">
        <v>32</v>
      </c>
      <c r="C715" s="3">
        <v>42359</v>
      </c>
      <c r="D715">
        <v>3</v>
      </c>
      <c r="E715">
        <v>500</v>
      </c>
      <c r="F715" s="2" t="s">
        <v>83</v>
      </c>
      <c r="G715" s="2" t="s">
        <v>23</v>
      </c>
      <c r="H715">
        <v>8</v>
      </c>
      <c r="I715" s="2" t="s">
        <v>22</v>
      </c>
      <c r="J715" s="20" t="str">
        <f t="shared" si="52"/>
        <v/>
      </c>
      <c r="L715">
        <v>283.77999999999997</v>
      </c>
      <c r="M715">
        <v>283.77999999999997</v>
      </c>
      <c r="N715" s="2">
        <f>IF(ISNUMBER(M715),SUMIFS(M$1:$M715,A$1:$A715,A715,F$1:$F715,F715,D$1:$D715,D715),"")</f>
        <v>664.69</v>
      </c>
      <c r="P715" s="5"/>
      <c r="AD715" s="2" t="str">
        <f t="shared" si="54"/>
        <v/>
      </c>
      <c r="AM715" s="2" t="str">
        <f t="shared" si="53"/>
        <v/>
      </c>
      <c r="AN715" s="2" t="str">
        <f>IF(ISNUMBER(AM715),SUMIFS($AM$1:AM715,$A$1:A715,A715,$F$1:F715,F715,$D$1:D715,D715),"")</f>
        <v/>
      </c>
      <c r="AO715">
        <f t="shared" si="51"/>
        <v>3</v>
      </c>
    </row>
    <row r="716" spans="1:41" x14ac:dyDescent="0.25">
      <c r="A716" s="4" t="s">
        <v>33</v>
      </c>
      <c r="B716" t="s">
        <v>32</v>
      </c>
      <c r="C716" s="3">
        <v>42402</v>
      </c>
      <c r="D716">
        <v>1</v>
      </c>
      <c r="E716">
        <v>0</v>
      </c>
      <c r="F716" s="2" t="s">
        <v>83</v>
      </c>
      <c r="G716" s="2" t="s">
        <v>23</v>
      </c>
      <c r="H716">
        <v>9</v>
      </c>
      <c r="I716" s="2" t="s">
        <v>22</v>
      </c>
      <c r="J716" s="20" t="str">
        <f t="shared" si="52"/>
        <v/>
      </c>
      <c r="L716">
        <v>38.54</v>
      </c>
      <c r="M716">
        <v>38.54</v>
      </c>
      <c r="N716" s="2">
        <f>IF(ISNUMBER(M716),SUMIFS(M$1:$M716,A$1:$A716,A716,F$1:$F716,F716,D$1:$D716,D716),"")</f>
        <v>677.54</v>
      </c>
      <c r="P716" s="5"/>
      <c r="AD716" s="2" t="str">
        <f t="shared" si="54"/>
        <v/>
      </c>
      <c r="AM716" s="2" t="str">
        <f t="shared" si="53"/>
        <v/>
      </c>
      <c r="AN716" s="2" t="str">
        <f>IF(ISNUMBER(AM716),SUMIFS($AM$1:AM716,$A$1:A716,A716,$F$1:F716,F716,$D$1:D716,D716),"")</f>
        <v/>
      </c>
      <c r="AO716">
        <f t="shared" si="51"/>
        <v>3</v>
      </c>
    </row>
    <row r="717" spans="1:41" x14ac:dyDescent="0.25">
      <c r="A717" s="4" t="s">
        <v>35</v>
      </c>
      <c r="B717" t="s">
        <v>32</v>
      </c>
      <c r="C717" s="3">
        <v>42402</v>
      </c>
      <c r="D717">
        <v>1</v>
      </c>
      <c r="E717">
        <v>50</v>
      </c>
      <c r="F717" s="2" t="s">
        <v>83</v>
      </c>
      <c r="G717" s="2" t="s">
        <v>23</v>
      </c>
      <c r="H717">
        <v>9</v>
      </c>
      <c r="I717" s="2" t="s">
        <v>22</v>
      </c>
      <c r="J717" s="20" t="str">
        <f t="shared" si="52"/>
        <v/>
      </c>
      <c r="L717">
        <v>29.02</v>
      </c>
      <c r="M717">
        <v>29.02</v>
      </c>
      <c r="N717" s="2">
        <f>IF(ISNUMBER(M717),SUMIFS(M$1:$M717,A$1:$A717,A717,F$1:$F717,F717,D$1:$D717,D717),"")</f>
        <v>677.6</v>
      </c>
      <c r="P717" s="5"/>
      <c r="AD717" s="2" t="str">
        <f t="shared" si="54"/>
        <v/>
      </c>
      <c r="AM717" s="2" t="str">
        <f t="shared" si="53"/>
        <v/>
      </c>
      <c r="AN717" s="2" t="str">
        <f>IF(ISNUMBER(AM717),SUMIFS($AM$1:AM717,$A$1:A717,A717,$F$1:F717,F717,$D$1:D717,D717),"")</f>
        <v/>
      </c>
      <c r="AO717">
        <f t="shared" si="51"/>
        <v>3</v>
      </c>
    </row>
    <row r="718" spans="1:41" x14ac:dyDescent="0.25">
      <c r="A718" s="4" t="s">
        <v>34</v>
      </c>
      <c r="B718" t="s">
        <v>32</v>
      </c>
      <c r="C718" s="3">
        <v>42402</v>
      </c>
      <c r="D718">
        <v>1</v>
      </c>
      <c r="E718">
        <v>100</v>
      </c>
      <c r="F718" s="2" t="s">
        <v>83</v>
      </c>
      <c r="G718" s="2" t="s">
        <v>23</v>
      </c>
      <c r="H718">
        <v>9</v>
      </c>
      <c r="I718" s="2" t="s">
        <v>22</v>
      </c>
      <c r="J718" s="20" t="str">
        <f t="shared" si="52"/>
        <v/>
      </c>
      <c r="L718">
        <v>100.12</v>
      </c>
      <c r="M718">
        <v>100.12</v>
      </c>
      <c r="N718" s="2">
        <f>IF(ISNUMBER(M718),SUMIFS(M$1:$M718,A$1:$A718,A718,F$1:$F718,F718,D$1:$D718,D718),"")</f>
        <v>828.63</v>
      </c>
      <c r="P718" s="5"/>
      <c r="AD718" s="2" t="str">
        <f t="shared" si="54"/>
        <v/>
      </c>
      <c r="AM718" s="2" t="str">
        <f t="shared" si="53"/>
        <v/>
      </c>
      <c r="AN718" s="2" t="str">
        <f>IF(ISNUMBER(AM718),SUMIFS($AM$1:AM718,$A$1:A718,A718,$F$1:F718,F718,$D$1:D718,D718),"")</f>
        <v/>
      </c>
      <c r="AO718">
        <f t="shared" si="51"/>
        <v>3</v>
      </c>
    </row>
    <row r="719" spans="1:41" x14ac:dyDescent="0.25">
      <c r="A719" s="4" t="s">
        <v>31</v>
      </c>
      <c r="B719" t="s">
        <v>32</v>
      </c>
      <c r="C719" s="3">
        <v>42402</v>
      </c>
      <c r="D719">
        <v>1</v>
      </c>
      <c r="E719">
        <v>200</v>
      </c>
      <c r="F719" s="2" t="s">
        <v>83</v>
      </c>
      <c r="G719" s="2" t="s">
        <v>23</v>
      </c>
      <c r="H719">
        <v>9</v>
      </c>
      <c r="I719" s="2" t="s">
        <v>22</v>
      </c>
      <c r="J719" s="20" t="str">
        <f t="shared" si="52"/>
        <v/>
      </c>
      <c r="L719">
        <v>107.41</v>
      </c>
      <c r="M719">
        <v>107.41</v>
      </c>
      <c r="N719" s="2">
        <f>IF(ISNUMBER(M719),SUMIFS(M$1:$M719,A$1:$A719,A719,F$1:$F719,F719,D$1:$D719,D719),"")</f>
        <v>749.82</v>
      </c>
      <c r="P719" s="5"/>
      <c r="AD719" s="2" t="str">
        <f t="shared" si="54"/>
        <v/>
      </c>
      <c r="AM719" s="2" t="str">
        <f t="shared" si="53"/>
        <v/>
      </c>
      <c r="AN719" s="2" t="str">
        <f>IF(ISNUMBER(AM719),SUMIFS($AM$1:AM719,$A$1:A719,A719,$F$1:F719,F719,$D$1:D719,D719),"")</f>
        <v/>
      </c>
      <c r="AO719">
        <f t="shared" si="51"/>
        <v>3</v>
      </c>
    </row>
    <row r="720" spans="1:41" x14ac:dyDescent="0.25">
      <c r="A720" s="4" t="s">
        <v>37</v>
      </c>
      <c r="B720" t="s">
        <v>32</v>
      </c>
      <c r="C720" s="3">
        <v>42402</v>
      </c>
      <c r="D720">
        <v>1</v>
      </c>
      <c r="E720">
        <v>350</v>
      </c>
      <c r="F720" s="2" t="s">
        <v>83</v>
      </c>
      <c r="G720" s="2" t="s">
        <v>23</v>
      </c>
      <c r="H720">
        <v>9</v>
      </c>
      <c r="I720" s="2" t="s">
        <v>22</v>
      </c>
      <c r="J720" s="20" t="str">
        <f t="shared" si="52"/>
        <v/>
      </c>
      <c r="L720">
        <v>37.99</v>
      </c>
      <c r="M720">
        <v>37.99</v>
      </c>
      <c r="N720" s="2">
        <f>IF(ISNUMBER(M720),SUMIFS(M$1:$M720,A$1:$A720,A720,F$1:$F720,F720,D$1:$D720,D720),"")</f>
        <v>671.46</v>
      </c>
      <c r="P720" s="5"/>
      <c r="AD720" s="2" t="str">
        <f t="shared" si="54"/>
        <v/>
      </c>
      <c r="AM720" s="2" t="str">
        <f t="shared" si="53"/>
        <v/>
      </c>
      <c r="AN720" s="2" t="str">
        <f>IF(ISNUMBER(AM720),SUMIFS($AM$1:AM720,$A$1:A720,A720,$F$1:F720,F720,$D$1:D720,D720),"")</f>
        <v/>
      </c>
      <c r="AO720">
        <f t="shared" si="51"/>
        <v>3</v>
      </c>
    </row>
    <row r="721" spans="1:41" x14ac:dyDescent="0.25">
      <c r="A721" s="4" t="s">
        <v>36</v>
      </c>
      <c r="B721" t="s">
        <v>32</v>
      </c>
      <c r="C721" s="3">
        <v>42402</v>
      </c>
      <c r="D721">
        <v>1</v>
      </c>
      <c r="E721">
        <v>500</v>
      </c>
      <c r="F721" s="2" t="s">
        <v>83</v>
      </c>
      <c r="G721" s="2" t="s">
        <v>23</v>
      </c>
      <c r="H721">
        <v>9</v>
      </c>
      <c r="I721" s="2" t="s">
        <v>22</v>
      </c>
      <c r="J721" s="20" t="str">
        <f t="shared" si="52"/>
        <v/>
      </c>
      <c r="L721">
        <v>35.549999999999997</v>
      </c>
      <c r="M721">
        <v>35.549999999999997</v>
      </c>
      <c r="N721" s="2">
        <f>IF(ISNUMBER(M721),SUMIFS(M$1:$M721,A$1:$A721,A721,F$1:$F721,F721,D$1:$D721,D721),"")</f>
        <v>784.77</v>
      </c>
      <c r="P721" s="5"/>
      <c r="AD721" s="2" t="str">
        <f t="shared" si="54"/>
        <v/>
      </c>
      <c r="AM721" s="2" t="str">
        <f t="shared" si="53"/>
        <v/>
      </c>
      <c r="AN721" s="2" t="str">
        <f>IF(ISNUMBER(AM721),SUMIFS($AM$1:AM721,$A$1:A721,A721,$F$1:F721,F721,$D$1:D721,D721),"")</f>
        <v/>
      </c>
      <c r="AO721">
        <f t="shared" si="51"/>
        <v>3</v>
      </c>
    </row>
    <row r="722" spans="1:41" x14ac:dyDescent="0.25">
      <c r="A722" s="4" t="s">
        <v>33</v>
      </c>
      <c r="B722" t="s">
        <v>32</v>
      </c>
      <c r="C722" s="3">
        <v>42402</v>
      </c>
      <c r="D722">
        <v>2</v>
      </c>
      <c r="E722">
        <v>0</v>
      </c>
      <c r="F722" s="2" t="s">
        <v>83</v>
      </c>
      <c r="G722" s="2" t="s">
        <v>23</v>
      </c>
      <c r="H722">
        <v>9</v>
      </c>
      <c r="I722" s="2" t="s">
        <v>22</v>
      </c>
      <c r="J722" s="20" t="str">
        <f t="shared" si="52"/>
        <v/>
      </c>
      <c r="L722">
        <v>46.07</v>
      </c>
      <c r="M722">
        <v>46.07</v>
      </c>
      <c r="N722" s="2">
        <f>IF(ISNUMBER(M722),SUMIFS(M$1:$M722,A$1:$A722,A722,F$1:$F722,F722,D$1:$D722,D722),"")</f>
        <v>736.6</v>
      </c>
      <c r="P722" s="5"/>
      <c r="AD722" s="2" t="str">
        <f t="shared" si="54"/>
        <v/>
      </c>
      <c r="AM722" s="2" t="str">
        <f t="shared" si="53"/>
        <v/>
      </c>
      <c r="AN722" s="2" t="str">
        <f>IF(ISNUMBER(AM722),SUMIFS($AM$1:AM722,$A$1:A722,A722,$F$1:F722,F722,$D$1:D722,D722),"")</f>
        <v/>
      </c>
      <c r="AO722">
        <f t="shared" si="51"/>
        <v>3</v>
      </c>
    </row>
    <row r="723" spans="1:41" x14ac:dyDescent="0.25">
      <c r="A723" s="4" t="s">
        <v>35</v>
      </c>
      <c r="B723" t="s">
        <v>32</v>
      </c>
      <c r="C723" s="3">
        <v>42402</v>
      </c>
      <c r="D723">
        <v>2</v>
      </c>
      <c r="E723">
        <v>50</v>
      </c>
      <c r="F723" s="2" t="s">
        <v>83</v>
      </c>
      <c r="G723" s="2" t="s">
        <v>23</v>
      </c>
      <c r="H723">
        <v>9</v>
      </c>
      <c r="I723" s="2" t="s">
        <v>22</v>
      </c>
      <c r="J723" s="20" t="str">
        <f t="shared" si="52"/>
        <v/>
      </c>
      <c r="L723">
        <v>137.99</v>
      </c>
      <c r="M723">
        <v>137.99</v>
      </c>
      <c r="N723" s="2">
        <f>IF(ISNUMBER(M723),SUMIFS(M$1:$M723,A$1:$A723,A723,F$1:$F723,F723,D$1:$D723,D723),"")</f>
        <v>893.43000000000006</v>
      </c>
      <c r="P723" s="5"/>
      <c r="AD723" s="2" t="str">
        <f t="shared" si="54"/>
        <v/>
      </c>
      <c r="AM723" s="2" t="str">
        <f t="shared" si="53"/>
        <v/>
      </c>
      <c r="AN723" s="2" t="str">
        <f>IF(ISNUMBER(AM723),SUMIFS($AM$1:AM723,$A$1:A723,A723,$F$1:F723,F723,$D$1:D723,D723),"")</f>
        <v/>
      </c>
      <c r="AO723">
        <f t="shared" si="51"/>
        <v>3</v>
      </c>
    </row>
    <row r="724" spans="1:41" x14ac:dyDescent="0.25">
      <c r="A724" s="4" t="s">
        <v>34</v>
      </c>
      <c r="B724" t="s">
        <v>32</v>
      </c>
      <c r="C724" s="3">
        <v>42402</v>
      </c>
      <c r="D724">
        <v>2</v>
      </c>
      <c r="E724">
        <v>100</v>
      </c>
      <c r="F724" s="2" t="s">
        <v>83</v>
      </c>
      <c r="G724" s="2" t="s">
        <v>23</v>
      </c>
      <c r="H724">
        <v>9</v>
      </c>
      <c r="I724" s="2" t="s">
        <v>22</v>
      </c>
      <c r="J724" s="20" t="str">
        <f t="shared" si="52"/>
        <v/>
      </c>
      <c r="L724">
        <v>89.86</v>
      </c>
      <c r="M724">
        <v>89.86</v>
      </c>
      <c r="N724" s="2">
        <f>IF(ISNUMBER(M724),SUMIFS(M$1:$M724,A$1:$A724,A724,F$1:$F724,F724,D$1:$D724,D724),"")</f>
        <v>853.15</v>
      </c>
      <c r="P724" s="5"/>
      <c r="AD724" s="2" t="str">
        <f t="shared" si="54"/>
        <v/>
      </c>
      <c r="AM724" s="2" t="str">
        <f t="shared" si="53"/>
        <v/>
      </c>
      <c r="AN724" s="2" t="str">
        <f>IF(ISNUMBER(AM724),SUMIFS($AM$1:AM724,$A$1:A724,A724,$F$1:F724,F724,$D$1:D724,D724),"")</f>
        <v/>
      </c>
      <c r="AO724">
        <f t="shared" si="51"/>
        <v>3</v>
      </c>
    </row>
    <row r="725" spans="1:41" x14ac:dyDescent="0.25">
      <c r="A725" s="4" t="s">
        <v>31</v>
      </c>
      <c r="B725" t="s">
        <v>32</v>
      </c>
      <c r="C725" s="3">
        <v>42402</v>
      </c>
      <c r="D725">
        <v>2</v>
      </c>
      <c r="E725">
        <v>200</v>
      </c>
      <c r="F725" s="2" t="s">
        <v>83</v>
      </c>
      <c r="G725" s="2" t="s">
        <v>23</v>
      </c>
      <c r="H725">
        <v>9</v>
      </c>
      <c r="I725" s="2" t="s">
        <v>22</v>
      </c>
      <c r="J725" s="20" t="str">
        <f t="shared" si="52"/>
        <v/>
      </c>
      <c r="L725">
        <v>84.23</v>
      </c>
      <c r="M725">
        <v>84.23</v>
      </c>
      <c r="N725" s="2">
        <f>IF(ISNUMBER(M725),SUMIFS(M$1:$M725,A$1:$A725,A725,F$1:$F725,F725,D$1:$D725,D725),"")</f>
        <v>788.96</v>
      </c>
      <c r="P725" s="5"/>
      <c r="AD725" s="2" t="str">
        <f t="shared" si="54"/>
        <v/>
      </c>
      <c r="AM725" s="2" t="str">
        <f t="shared" si="53"/>
        <v/>
      </c>
      <c r="AN725" s="2" t="str">
        <f>IF(ISNUMBER(AM725),SUMIFS($AM$1:AM725,$A$1:A725,A725,$F$1:F725,F725,$D$1:D725,D725),"")</f>
        <v/>
      </c>
      <c r="AO725">
        <f t="shared" si="51"/>
        <v>3</v>
      </c>
    </row>
    <row r="726" spans="1:41" x14ac:dyDescent="0.25">
      <c r="A726" s="4" t="s">
        <v>37</v>
      </c>
      <c r="B726" t="s">
        <v>32</v>
      </c>
      <c r="C726" s="3">
        <v>42402</v>
      </c>
      <c r="D726">
        <v>2</v>
      </c>
      <c r="E726">
        <v>350</v>
      </c>
      <c r="F726" s="2" t="s">
        <v>83</v>
      </c>
      <c r="G726" s="2" t="s">
        <v>23</v>
      </c>
      <c r="H726">
        <v>9</v>
      </c>
      <c r="I726" s="2" t="s">
        <v>22</v>
      </c>
      <c r="J726" s="20" t="str">
        <f t="shared" si="52"/>
        <v/>
      </c>
      <c r="L726">
        <v>65.39</v>
      </c>
      <c r="M726">
        <v>65.39</v>
      </c>
      <c r="N726" s="2">
        <f>IF(ISNUMBER(M726),SUMIFS(M$1:$M726,A$1:$A726,A726,F$1:$F726,F726,D$1:$D726,D726),"")</f>
        <v>709.79000000000008</v>
      </c>
      <c r="P726" s="5"/>
      <c r="AD726" s="2" t="str">
        <f t="shared" si="54"/>
        <v/>
      </c>
      <c r="AM726" s="2" t="str">
        <f t="shared" si="53"/>
        <v/>
      </c>
      <c r="AN726" s="2" t="str">
        <f>IF(ISNUMBER(AM726),SUMIFS($AM$1:AM726,$A$1:A726,A726,$F$1:F726,F726,$D$1:D726,D726),"")</f>
        <v/>
      </c>
      <c r="AO726">
        <f t="shared" si="51"/>
        <v>3</v>
      </c>
    </row>
    <row r="727" spans="1:41" x14ac:dyDescent="0.25">
      <c r="A727" s="4" t="s">
        <v>36</v>
      </c>
      <c r="B727" t="s">
        <v>32</v>
      </c>
      <c r="C727" s="3">
        <v>42402</v>
      </c>
      <c r="D727">
        <v>2</v>
      </c>
      <c r="E727">
        <v>500</v>
      </c>
      <c r="F727" s="2" t="s">
        <v>83</v>
      </c>
      <c r="G727" s="2" t="s">
        <v>23</v>
      </c>
      <c r="H727">
        <v>9</v>
      </c>
      <c r="I727" s="2" t="s">
        <v>22</v>
      </c>
      <c r="J727" s="20" t="str">
        <f t="shared" si="52"/>
        <v/>
      </c>
      <c r="L727">
        <v>148.79</v>
      </c>
      <c r="M727">
        <v>148.79</v>
      </c>
      <c r="N727" s="2">
        <f>IF(ISNUMBER(M727),SUMIFS(M$1:$M727,A$1:$A727,A727,F$1:$F727,F727,D$1:$D727,D727),"")</f>
        <v>874.06</v>
      </c>
      <c r="P727" s="5"/>
      <c r="AD727" s="2" t="str">
        <f t="shared" si="54"/>
        <v/>
      </c>
      <c r="AM727" s="2" t="str">
        <f t="shared" si="53"/>
        <v/>
      </c>
      <c r="AN727" s="2" t="str">
        <f>IF(ISNUMBER(AM727),SUMIFS($AM$1:AM727,$A$1:A727,A727,$F$1:F727,F727,$D$1:D727,D727),"")</f>
        <v/>
      </c>
      <c r="AO727">
        <f t="shared" si="51"/>
        <v>3</v>
      </c>
    </row>
    <row r="728" spans="1:41" x14ac:dyDescent="0.25">
      <c r="A728" s="4" t="s">
        <v>33</v>
      </c>
      <c r="B728" t="s">
        <v>32</v>
      </c>
      <c r="C728" s="3">
        <v>42402</v>
      </c>
      <c r="D728">
        <v>3</v>
      </c>
      <c r="E728">
        <v>0</v>
      </c>
      <c r="F728" s="2" t="s">
        <v>83</v>
      </c>
      <c r="G728" s="2" t="s">
        <v>23</v>
      </c>
      <c r="H728">
        <v>9</v>
      </c>
      <c r="I728" s="2" t="s">
        <v>22</v>
      </c>
      <c r="J728" s="20" t="str">
        <f t="shared" si="52"/>
        <v/>
      </c>
      <c r="L728">
        <v>165.35</v>
      </c>
      <c r="M728">
        <v>165.35</v>
      </c>
      <c r="N728" s="2">
        <f>IF(ISNUMBER(M728),SUMIFS(M$1:$M728,A$1:$A728,A728,F$1:$F728,F728,D$1:$D728,D728),"")</f>
        <v>819.5</v>
      </c>
      <c r="P728" s="5"/>
      <c r="AD728" s="2" t="str">
        <f t="shared" si="54"/>
        <v/>
      </c>
      <c r="AM728" s="2" t="str">
        <f t="shared" si="53"/>
        <v/>
      </c>
      <c r="AN728" s="2" t="str">
        <f>IF(ISNUMBER(AM728),SUMIFS($AM$1:AM728,$A$1:A728,A728,$F$1:F728,F728,$D$1:D728,D728),"")</f>
        <v/>
      </c>
      <c r="AO728">
        <f t="shared" si="51"/>
        <v>3</v>
      </c>
    </row>
    <row r="729" spans="1:41" x14ac:dyDescent="0.25">
      <c r="A729" s="4" t="s">
        <v>35</v>
      </c>
      <c r="B729" t="s">
        <v>32</v>
      </c>
      <c r="C729" s="3">
        <v>42402</v>
      </c>
      <c r="D729">
        <v>3</v>
      </c>
      <c r="E729">
        <v>50</v>
      </c>
      <c r="F729" s="2" t="s">
        <v>83</v>
      </c>
      <c r="G729" s="2" t="s">
        <v>23</v>
      </c>
      <c r="H729">
        <v>9</v>
      </c>
      <c r="I729" s="2" t="s">
        <v>22</v>
      </c>
      <c r="J729" s="20" t="str">
        <f t="shared" si="52"/>
        <v/>
      </c>
      <c r="L729">
        <v>179.41</v>
      </c>
      <c r="M729">
        <v>179.41</v>
      </c>
      <c r="N729" s="2">
        <f>IF(ISNUMBER(M729),SUMIFS(M$1:$M729,A$1:$A729,A729,F$1:$F729,F729,D$1:$D729,D729),"")</f>
        <v>862.4899999999999</v>
      </c>
      <c r="P729" s="5"/>
      <c r="AD729" s="2" t="str">
        <f t="shared" si="54"/>
        <v/>
      </c>
      <c r="AM729" s="2" t="str">
        <f t="shared" si="53"/>
        <v/>
      </c>
      <c r="AN729" s="2" t="str">
        <f>IF(ISNUMBER(AM729),SUMIFS($AM$1:AM729,$A$1:A729,A729,$F$1:F729,F729,$D$1:D729,D729),"")</f>
        <v/>
      </c>
      <c r="AO729">
        <f t="shared" si="51"/>
        <v>3</v>
      </c>
    </row>
    <row r="730" spans="1:41" x14ac:dyDescent="0.25">
      <c r="A730" s="4" t="s">
        <v>34</v>
      </c>
      <c r="B730" t="s">
        <v>32</v>
      </c>
      <c r="C730" s="3">
        <v>42402</v>
      </c>
      <c r="D730">
        <v>3</v>
      </c>
      <c r="E730">
        <v>100</v>
      </c>
      <c r="F730" s="2" t="s">
        <v>83</v>
      </c>
      <c r="G730" s="2" t="s">
        <v>23</v>
      </c>
      <c r="H730">
        <v>9</v>
      </c>
      <c r="I730" s="2" t="s">
        <v>22</v>
      </c>
      <c r="J730" s="20" t="str">
        <f t="shared" si="52"/>
        <v/>
      </c>
      <c r="L730">
        <v>56.69</v>
      </c>
      <c r="M730">
        <v>56.69</v>
      </c>
      <c r="N730" s="2">
        <f>IF(ISNUMBER(M730),SUMIFS(M$1:$M730,A$1:$A730,A730,F$1:$F730,F730,D$1:$D730,D730),"")</f>
        <v>608.22</v>
      </c>
      <c r="P730" s="5"/>
      <c r="AD730" s="2" t="str">
        <f t="shared" si="54"/>
        <v/>
      </c>
      <c r="AM730" s="2" t="str">
        <f t="shared" si="53"/>
        <v/>
      </c>
      <c r="AN730" s="2" t="str">
        <f>IF(ISNUMBER(AM730),SUMIFS($AM$1:AM730,$A$1:A730,A730,$F$1:F730,F730,$D$1:D730,D730),"")</f>
        <v/>
      </c>
      <c r="AO730">
        <f t="shared" si="51"/>
        <v>3</v>
      </c>
    </row>
    <row r="731" spans="1:41" x14ac:dyDescent="0.25">
      <c r="A731" s="4" t="s">
        <v>31</v>
      </c>
      <c r="B731" t="s">
        <v>32</v>
      </c>
      <c r="C731" s="3">
        <v>42402</v>
      </c>
      <c r="D731">
        <v>3</v>
      </c>
      <c r="E731">
        <v>200</v>
      </c>
      <c r="F731" s="2" t="s">
        <v>83</v>
      </c>
      <c r="G731" s="2" t="s">
        <v>23</v>
      </c>
      <c r="H731">
        <v>9</v>
      </c>
      <c r="I731" s="2" t="s">
        <v>22</v>
      </c>
      <c r="J731" s="20" t="str">
        <f t="shared" si="52"/>
        <v/>
      </c>
      <c r="L731">
        <v>186.91</v>
      </c>
      <c r="M731">
        <v>186.91</v>
      </c>
      <c r="N731" s="2">
        <f>IF(ISNUMBER(M731),SUMIFS(M$1:$M731,A$1:$A731,A731,F$1:$F731,F731,D$1:$D731,D731),"")</f>
        <v>895.43999999999994</v>
      </c>
      <c r="P731" s="5"/>
      <c r="AD731" s="2" t="str">
        <f t="shared" si="54"/>
        <v/>
      </c>
      <c r="AM731" s="2" t="str">
        <f t="shared" si="53"/>
        <v/>
      </c>
      <c r="AN731" s="2" t="str">
        <f>IF(ISNUMBER(AM731),SUMIFS($AM$1:AM731,$A$1:A731,A731,$F$1:F731,F731,$D$1:D731,D731),"")</f>
        <v/>
      </c>
      <c r="AO731">
        <f t="shared" si="51"/>
        <v>3</v>
      </c>
    </row>
    <row r="732" spans="1:41" x14ac:dyDescent="0.25">
      <c r="A732" s="4" t="s">
        <v>37</v>
      </c>
      <c r="B732" t="s">
        <v>32</v>
      </c>
      <c r="C732" s="3">
        <v>42402</v>
      </c>
      <c r="D732">
        <v>3</v>
      </c>
      <c r="E732">
        <v>350</v>
      </c>
      <c r="F732" s="2" t="s">
        <v>83</v>
      </c>
      <c r="G732" s="2" t="s">
        <v>23</v>
      </c>
      <c r="H732">
        <v>9</v>
      </c>
      <c r="I732" s="2" t="s">
        <v>22</v>
      </c>
      <c r="J732" s="20" t="str">
        <f t="shared" si="52"/>
        <v/>
      </c>
      <c r="L732">
        <v>104.64</v>
      </c>
      <c r="M732">
        <v>104.64</v>
      </c>
      <c r="N732" s="2">
        <f>IF(ISNUMBER(M732),SUMIFS(M$1:$M732,A$1:$A732,A732,F$1:$F732,F732,D$1:$D732,D732),"")</f>
        <v>756.96</v>
      </c>
      <c r="P732" s="5"/>
      <c r="AD732" s="2" t="str">
        <f t="shared" si="54"/>
        <v/>
      </c>
      <c r="AM732" s="2" t="str">
        <f t="shared" si="53"/>
        <v/>
      </c>
      <c r="AN732" s="2" t="str">
        <f>IF(ISNUMBER(AM732),SUMIFS($AM$1:AM732,$A$1:A732,A732,$F$1:F732,F732,$D$1:D732,D732),"")</f>
        <v/>
      </c>
      <c r="AO732">
        <f t="shared" si="51"/>
        <v>3</v>
      </c>
    </row>
    <row r="733" spans="1:41" x14ac:dyDescent="0.25">
      <c r="A733" s="4" t="s">
        <v>36</v>
      </c>
      <c r="B733" t="s">
        <v>32</v>
      </c>
      <c r="C733" s="3">
        <v>42402</v>
      </c>
      <c r="D733">
        <v>3</v>
      </c>
      <c r="E733">
        <v>500</v>
      </c>
      <c r="F733" s="2" t="s">
        <v>83</v>
      </c>
      <c r="G733" s="2" t="s">
        <v>23</v>
      </c>
      <c r="H733">
        <v>9</v>
      </c>
      <c r="I733" s="2" t="s">
        <v>22</v>
      </c>
      <c r="J733" s="20" t="str">
        <f t="shared" si="52"/>
        <v/>
      </c>
      <c r="L733">
        <v>85.11</v>
      </c>
      <c r="M733">
        <v>85.11</v>
      </c>
      <c r="N733" s="2">
        <f>IF(ISNUMBER(M733),SUMIFS(M$1:$M733,A$1:$A733,A733,F$1:$F733,F733,D$1:$D733,D733),"")</f>
        <v>749.80000000000007</v>
      </c>
      <c r="P733" s="5"/>
      <c r="AD733" s="2" t="str">
        <f t="shared" si="54"/>
        <v/>
      </c>
      <c r="AM733" s="2" t="str">
        <f t="shared" si="53"/>
        <v/>
      </c>
      <c r="AN733" s="2" t="str">
        <f>IF(ISNUMBER(AM733),SUMIFS($AM$1:AM733,$A$1:A733,A733,$F$1:F733,F733,$D$1:D733,D733),"")</f>
        <v/>
      </c>
      <c r="AO733">
        <f t="shared" si="51"/>
        <v>3</v>
      </c>
    </row>
    <row r="734" spans="1:41" x14ac:dyDescent="0.25">
      <c r="A734" s="4" t="s">
        <v>33</v>
      </c>
      <c r="B734" t="s">
        <v>32</v>
      </c>
      <c r="C734" s="3">
        <v>42492</v>
      </c>
      <c r="D734">
        <v>1</v>
      </c>
      <c r="E734">
        <v>0</v>
      </c>
      <c r="F734" s="2" t="s">
        <v>83</v>
      </c>
      <c r="G734" s="2" t="s">
        <v>24</v>
      </c>
      <c r="H734">
        <v>10</v>
      </c>
      <c r="I734" s="2" t="s">
        <v>22</v>
      </c>
      <c r="J734" s="20" t="str">
        <f t="shared" si="52"/>
        <v/>
      </c>
      <c r="L734">
        <v>37.24</v>
      </c>
      <c r="M734">
        <v>37.24</v>
      </c>
      <c r="N734" s="2">
        <f>IF(ISNUMBER(M734),SUMIFS(M$1:$M734,A$1:$A734,A734,F$1:$F734,F734,D$1:$D734,D734),"")</f>
        <v>714.78</v>
      </c>
      <c r="P734" s="5"/>
      <c r="AD734" s="2" t="str">
        <f t="shared" si="54"/>
        <v/>
      </c>
      <c r="AM734" s="2" t="str">
        <f t="shared" si="53"/>
        <v/>
      </c>
      <c r="AN734" s="2" t="str">
        <f>IF(ISNUMBER(AM734),SUMIFS($AM$1:AM734,$A$1:A734,A734,$F$1:F734,F734,$D$1:D734,D734),"")</f>
        <v/>
      </c>
      <c r="AO734">
        <f t="shared" si="51"/>
        <v>3</v>
      </c>
    </row>
    <row r="735" spans="1:41" x14ac:dyDescent="0.25">
      <c r="A735" s="4" t="s">
        <v>35</v>
      </c>
      <c r="B735" t="s">
        <v>32</v>
      </c>
      <c r="C735" s="3">
        <v>42492</v>
      </c>
      <c r="D735">
        <v>1</v>
      </c>
      <c r="E735">
        <v>50</v>
      </c>
      <c r="F735" s="2" t="s">
        <v>83</v>
      </c>
      <c r="G735" s="2" t="s">
        <v>24</v>
      </c>
      <c r="H735">
        <v>10</v>
      </c>
      <c r="I735" s="2" t="s">
        <v>22</v>
      </c>
      <c r="J735" s="20" t="str">
        <f t="shared" si="52"/>
        <v/>
      </c>
      <c r="L735">
        <v>53.62</v>
      </c>
      <c r="M735">
        <v>53.62</v>
      </c>
      <c r="N735" s="2">
        <f>IF(ISNUMBER(M735),SUMIFS(M$1:$M735,A$1:$A735,A735,F$1:$F735,F735,D$1:$D735,D735),"")</f>
        <v>731.22</v>
      </c>
      <c r="P735" s="5"/>
      <c r="AD735" s="2" t="str">
        <f t="shared" si="54"/>
        <v/>
      </c>
      <c r="AM735" s="2" t="str">
        <f t="shared" si="53"/>
        <v/>
      </c>
      <c r="AN735" s="2" t="str">
        <f>IF(ISNUMBER(AM735),SUMIFS($AM$1:AM735,$A$1:A735,A735,$F$1:F735,F735,$D$1:D735,D735),"")</f>
        <v/>
      </c>
      <c r="AO735">
        <f t="shared" si="51"/>
        <v>3</v>
      </c>
    </row>
    <row r="736" spans="1:41" x14ac:dyDescent="0.25">
      <c r="A736" s="4" t="s">
        <v>34</v>
      </c>
      <c r="B736" t="s">
        <v>32</v>
      </c>
      <c r="C736" s="3">
        <v>42492</v>
      </c>
      <c r="D736">
        <v>1</v>
      </c>
      <c r="E736">
        <v>100</v>
      </c>
      <c r="F736" s="2" t="s">
        <v>83</v>
      </c>
      <c r="G736" s="2" t="s">
        <v>24</v>
      </c>
      <c r="H736">
        <v>10</v>
      </c>
      <c r="I736" s="2" t="s">
        <v>22</v>
      </c>
      <c r="J736" s="20" t="str">
        <f t="shared" si="52"/>
        <v/>
      </c>
      <c r="L736">
        <v>55.54</v>
      </c>
      <c r="M736">
        <v>55.54</v>
      </c>
      <c r="N736" s="2">
        <f>IF(ISNUMBER(M736),SUMIFS(M$1:$M736,A$1:$A736,A736,F$1:$F736,F736,D$1:$D736,D736),"")</f>
        <v>884.17</v>
      </c>
      <c r="P736" s="5"/>
      <c r="AD736" s="2" t="str">
        <f t="shared" si="54"/>
        <v/>
      </c>
      <c r="AM736" s="2" t="str">
        <f t="shared" si="53"/>
        <v/>
      </c>
      <c r="AN736" s="2" t="str">
        <f>IF(ISNUMBER(AM736),SUMIFS($AM$1:AM736,$A$1:A736,A736,$F$1:F736,F736,$D$1:D736,D736),"")</f>
        <v/>
      </c>
      <c r="AO736">
        <f t="shared" si="51"/>
        <v>3</v>
      </c>
    </row>
    <row r="737" spans="1:41" x14ac:dyDescent="0.25">
      <c r="A737" s="4" t="s">
        <v>31</v>
      </c>
      <c r="B737" t="s">
        <v>32</v>
      </c>
      <c r="C737" s="3">
        <v>42492</v>
      </c>
      <c r="D737">
        <v>1</v>
      </c>
      <c r="E737">
        <v>200</v>
      </c>
      <c r="F737" s="2" t="s">
        <v>83</v>
      </c>
      <c r="G737" s="2" t="s">
        <v>24</v>
      </c>
      <c r="H737">
        <v>10</v>
      </c>
      <c r="I737" s="2" t="s">
        <v>22</v>
      </c>
      <c r="J737" s="20" t="str">
        <f t="shared" si="52"/>
        <v/>
      </c>
      <c r="L737">
        <v>60</v>
      </c>
      <c r="M737">
        <v>60</v>
      </c>
      <c r="N737" s="2">
        <f>IF(ISNUMBER(M737),SUMIFS(M$1:$M737,A$1:$A737,A737,F$1:$F737,F737,D$1:$D737,D737),"")</f>
        <v>809.82</v>
      </c>
      <c r="P737" s="5"/>
      <c r="AD737" s="2" t="str">
        <f t="shared" si="54"/>
        <v/>
      </c>
      <c r="AM737" s="2" t="str">
        <f t="shared" si="53"/>
        <v/>
      </c>
      <c r="AN737" s="2" t="str">
        <f>IF(ISNUMBER(AM737),SUMIFS($AM$1:AM737,$A$1:A737,A737,$F$1:F737,F737,$D$1:D737,D737),"")</f>
        <v/>
      </c>
      <c r="AO737">
        <f t="shared" si="51"/>
        <v>3</v>
      </c>
    </row>
    <row r="738" spans="1:41" x14ac:dyDescent="0.25">
      <c r="A738" s="4" t="s">
        <v>37</v>
      </c>
      <c r="B738" t="s">
        <v>32</v>
      </c>
      <c r="C738" s="3">
        <v>42492</v>
      </c>
      <c r="D738">
        <v>1</v>
      </c>
      <c r="E738">
        <v>350</v>
      </c>
      <c r="F738" s="2" t="s">
        <v>83</v>
      </c>
      <c r="G738" s="2" t="s">
        <v>24</v>
      </c>
      <c r="H738">
        <v>10</v>
      </c>
      <c r="I738" s="2" t="s">
        <v>22</v>
      </c>
      <c r="J738" s="20" t="str">
        <f t="shared" si="52"/>
        <v/>
      </c>
      <c r="L738">
        <v>47.43</v>
      </c>
      <c r="M738">
        <v>47.43</v>
      </c>
      <c r="N738" s="2">
        <f>IF(ISNUMBER(M738),SUMIFS(M$1:$M738,A$1:$A738,A738,F$1:$F738,F738,D$1:$D738,D738),"")</f>
        <v>718.89</v>
      </c>
      <c r="P738" s="5"/>
      <c r="AD738" s="2" t="str">
        <f t="shared" si="54"/>
        <v/>
      </c>
      <c r="AM738" s="2" t="str">
        <f t="shared" si="53"/>
        <v/>
      </c>
      <c r="AN738" s="2" t="str">
        <f>IF(ISNUMBER(AM738),SUMIFS($AM$1:AM738,$A$1:A738,A738,$F$1:F738,F738,$D$1:D738,D738),"")</f>
        <v/>
      </c>
      <c r="AO738">
        <f t="shared" si="51"/>
        <v>3</v>
      </c>
    </row>
    <row r="739" spans="1:41" x14ac:dyDescent="0.25">
      <c r="A739" s="4" t="s">
        <v>36</v>
      </c>
      <c r="B739" t="s">
        <v>32</v>
      </c>
      <c r="C739" s="3">
        <v>42492</v>
      </c>
      <c r="D739">
        <v>1</v>
      </c>
      <c r="E739">
        <v>500</v>
      </c>
      <c r="F739" s="2" t="s">
        <v>83</v>
      </c>
      <c r="G739" s="2" t="s">
        <v>24</v>
      </c>
      <c r="H739">
        <v>10</v>
      </c>
      <c r="I739" s="2" t="s">
        <v>22</v>
      </c>
      <c r="J739" s="20" t="str">
        <f t="shared" si="52"/>
        <v/>
      </c>
      <c r="L739">
        <v>57.54</v>
      </c>
      <c r="M739">
        <v>57.54</v>
      </c>
      <c r="N739" s="2">
        <f>IF(ISNUMBER(M739),SUMIFS(M$1:$M739,A$1:$A739,A739,F$1:$F739,F739,D$1:$D739,D739),"")</f>
        <v>842.31</v>
      </c>
      <c r="P739" s="5"/>
      <c r="AD739" s="2" t="str">
        <f t="shared" si="54"/>
        <v/>
      </c>
      <c r="AM739" s="2" t="str">
        <f t="shared" si="53"/>
        <v/>
      </c>
      <c r="AN739" s="2" t="str">
        <f>IF(ISNUMBER(AM739),SUMIFS($AM$1:AM739,$A$1:A739,A739,$F$1:F739,F739,$D$1:D739,D739),"")</f>
        <v/>
      </c>
      <c r="AO739">
        <f t="shared" si="51"/>
        <v>3</v>
      </c>
    </row>
    <row r="740" spans="1:41" x14ac:dyDescent="0.25">
      <c r="A740" s="4" t="s">
        <v>33</v>
      </c>
      <c r="B740" t="s">
        <v>32</v>
      </c>
      <c r="C740" s="3">
        <v>42492</v>
      </c>
      <c r="D740">
        <v>2</v>
      </c>
      <c r="E740">
        <v>0</v>
      </c>
      <c r="F740" s="2" t="s">
        <v>83</v>
      </c>
      <c r="G740" s="2" t="s">
        <v>24</v>
      </c>
      <c r="H740">
        <v>10</v>
      </c>
      <c r="I740" s="2" t="s">
        <v>22</v>
      </c>
      <c r="J740" s="20" t="str">
        <f t="shared" si="52"/>
        <v/>
      </c>
      <c r="L740">
        <v>55.15</v>
      </c>
      <c r="M740">
        <v>55.15</v>
      </c>
      <c r="N740" s="2">
        <f>IF(ISNUMBER(M740),SUMIFS(M$1:$M740,A$1:$A740,A740,F$1:$F740,F740,D$1:$D740,D740),"")</f>
        <v>791.75</v>
      </c>
      <c r="P740" s="5"/>
      <c r="AD740" s="2" t="str">
        <f t="shared" si="54"/>
        <v/>
      </c>
      <c r="AM740" s="2" t="str">
        <f t="shared" si="53"/>
        <v/>
      </c>
      <c r="AN740" s="2" t="str">
        <f>IF(ISNUMBER(AM740),SUMIFS($AM$1:AM740,$A$1:A740,A740,$F$1:F740,F740,$D$1:D740,D740),"")</f>
        <v/>
      </c>
      <c r="AO740">
        <f t="shared" si="51"/>
        <v>3</v>
      </c>
    </row>
    <row r="741" spans="1:41" x14ac:dyDescent="0.25">
      <c r="A741" s="4" t="s">
        <v>35</v>
      </c>
      <c r="B741" t="s">
        <v>32</v>
      </c>
      <c r="C741" s="3">
        <v>42492</v>
      </c>
      <c r="D741">
        <v>2</v>
      </c>
      <c r="E741">
        <v>50</v>
      </c>
      <c r="F741" s="2" t="s">
        <v>83</v>
      </c>
      <c r="G741" s="2" t="s">
        <v>24</v>
      </c>
      <c r="H741">
        <v>10</v>
      </c>
      <c r="I741" s="2" t="s">
        <v>22</v>
      </c>
      <c r="J741" s="20" t="str">
        <f t="shared" si="52"/>
        <v/>
      </c>
      <c r="L741">
        <v>69.53</v>
      </c>
      <c r="M741">
        <v>69.53</v>
      </c>
      <c r="N741" s="2">
        <f>IF(ISNUMBER(M741),SUMIFS(M$1:$M741,A$1:$A741,A741,F$1:$F741,F741,D$1:$D741,D741),"")</f>
        <v>962.96</v>
      </c>
      <c r="P741" s="5"/>
      <c r="AD741" s="2" t="str">
        <f t="shared" si="54"/>
        <v/>
      </c>
      <c r="AM741" s="2" t="str">
        <f t="shared" si="53"/>
        <v/>
      </c>
      <c r="AN741" s="2" t="str">
        <f>IF(ISNUMBER(AM741),SUMIFS($AM$1:AM741,$A$1:A741,A741,$F$1:F741,F741,$D$1:D741,D741),"")</f>
        <v/>
      </c>
      <c r="AO741">
        <f t="shared" si="51"/>
        <v>3</v>
      </c>
    </row>
    <row r="742" spans="1:41" x14ac:dyDescent="0.25">
      <c r="A742" s="4" t="s">
        <v>34</v>
      </c>
      <c r="B742" t="s">
        <v>32</v>
      </c>
      <c r="C742" s="3">
        <v>42492</v>
      </c>
      <c r="D742">
        <v>2</v>
      </c>
      <c r="E742">
        <v>100</v>
      </c>
      <c r="F742" s="2" t="s">
        <v>83</v>
      </c>
      <c r="G742" s="2" t="s">
        <v>24</v>
      </c>
      <c r="H742">
        <v>10</v>
      </c>
      <c r="I742" s="2" t="s">
        <v>22</v>
      </c>
      <c r="J742" s="20" t="str">
        <f t="shared" si="52"/>
        <v/>
      </c>
      <c r="L742">
        <v>91.15</v>
      </c>
      <c r="M742">
        <v>91.15</v>
      </c>
      <c r="N742" s="2">
        <f>IF(ISNUMBER(M742),SUMIFS(M$1:$M742,A$1:$A742,A742,F$1:$F742,F742,D$1:$D742,D742),"")</f>
        <v>944.3</v>
      </c>
      <c r="P742" s="5"/>
      <c r="AD742" s="2" t="str">
        <f t="shared" si="54"/>
        <v/>
      </c>
      <c r="AM742" s="2" t="str">
        <f t="shared" ref="AM742:AM773" si="55">IF(AND(ISNUMBER(AE742),ISNUMBER(M742)),ROUND(M742*AE742,3),"")</f>
        <v/>
      </c>
      <c r="AN742" s="2" t="str">
        <f>IF(ISNUMBER(AM742),SUMIFS($AM$1:AM742,$A$1:A742,A742,$F$1:F742,F742,$D$1:D742,D742),"")</f>
        <v/>
      </c>
      <c r="AO742">
        <f t="shared" si="51"/>
        <v>3</v>
      </c>
    </row>
    <row r="743" spans="1:41" x14ac:dyDescent="0.25">
      <c r="A743" s="4" t="s">
        <v>31</v>
      </c>
      <c r="B743" t="s">
        <v>32</v>
      </c>
      <c r="C743" s="3">
        <v>42492</v>
      </c>
      <c r="D743">
        <v>2</v>
      </c>
      <c r="E743">
        <v>200</v>
      </c>
      <c r="F743" s="2" t="s">
        <v>83</v>
      </c>
      <c r="G743" s="2" t="s">
        <v>24</v>
      </c>
      <c r="H743">
        <v>10</v>
      </c>
      <c r="I743" s="2" t="s">
        <v>22</v>
      </c>
      <c r="J743" s="20" t="str">
        <f t="shared" si="52"/>
        <v/>
      </c>
      <c r="L743">
        <v>52.49</v>
      </c>
      <c r="M743">
        <v>52.49</v>
      </c>
      <c r="N743" s="2">
        <f>IF(ISNUMBER(M743),SUMIFS(M$1:$M743,A$1:$A743,A743,F$1:$F743,F743,D$1:$D743,D743),"")</f>
        <v>841.45</v>
      </c>
      <c r="P743" s="5"/>
      <c r="AD743" s="2" t="str">
        <f t="shared" ref="AD743:AD774" si="56">IF(ISNUMBER(AE743),AE743,"")</f>
        <v/>
      </c>
      <c r="AM743" s="2" t="str">
        <f t="shared" si="55"/>
        <v/>
      </c>
      <c r="AN743" s="2" t="str">
        <f>IF(ISNUMBER(AM743),SUMIFS($AM$1:AM743,$A$1:A743,A743,$F$1:F743,F743,$D$1:D743,D743),"")</f>
        <v/>
      </c>
      <c r="AO743">
        <f t="shared" si="51"/>
        <v>3</v>
      </c>
    </row>
    <row r="744" spans="1:41" x14ac:dyDescent="0.25">
      <c r="A744" s="4" t="s">
        <v>37</v>
      </c>
      <c r="B744" t="s">
        <v>32</v>
      </c>
      <c r="C744" s="3">
        <v>42492</v>
      </c>
      <c r="D744">
        <v>2</v>
      </c>
      <c r="E744">
        <v>350</v>
      </c>
      <c r="F744" s="2" t="s">
        <v>83</v>
      </c>
      <c r="G744" s="2" t="s">
        <v>24</v>
      </c>
      <c r="H744">
        <v>10</v>
      </c>
      <c r="I744" s="2" t="s">
        <v>22</v>
      </c>
      <c r="J744" s="20" t="str">
        <f t="shared" si="52"/>
        <v/>
      </c>
      <c r="L744">
        <v>67.19</v>
      </c>
      <c r="M744">
        <v>67.19</v>
      </c>
      <c r="N744" s="2">
        <f>IF(ISNUMBER(M744),SUMIFS(M$1:$M744,A$1:$A744,A744,F$1:$F744,F744,D$1:$D744,D744),"")</f>
        <v>776.98</v>
      </c>
      <c r="P744" s="5"/>
      <c r="AD744" s="2" t="str">
        <f t="shared" si="56"/>
        <v/>
      </c>
      <c r="AM744" s="2" t="str">
        <f t="shared" si="55"/>
        <v/>
      </c>
      <c r="AN744" s="2" t="str">
        <f>IF(ISNUMBER(AM744),SUMIFS($AM$1:AM744,$A$1:A744,A744,$F$1:F744,F744,$D$1:D744,D744),"")</f>
        <v/>
      </c>
      <c r="AO744">
        <f t="shared" si="51"/>
        <v>3</v>
      </c>
    </row>
    <row r="745" spans="1:41" x14ac:dyDescent="0.25">
      <c r="A745" s="4" t="s">
        <v>36</v>
      </c>
      <c r="B745" t="s">
        <v>32</v>
      </c>
      <c r="C745" s="3">
        <v>42492</v>
      </c>
      <c r="D745">
        <v>2</v>
      </c>
      <c r="E745">
        <v>500</v>
      </c>
      <c r="F745" s="2" t="s">
        <v>83</v>
      </c>
      <c r="G745" s="2" t="s">
        <v>24</v>
      </c>
      <c r="H745">
        <v>10</v>
      </c>
      <c r="I745" s="2" t="s">
        <v>22</v>
      </c>
      <c r="J745" s="20" t="str">
        <f t="shared" si="52"/>
        <v/>
      </c>
      <c r="L745">
        <v>83.99</v>
      </c>
      <c r="M745">
        <v>83.99</v>
      </c>
      <c r="N745" s="2">
        <f>IF(ISNUMBER(M745),SUMIFS(M$1:$M745,A$1:$A745,A745,F$1:$F745,F745,D$1:$D745,D745),"")</f>
        <v>958.05</v>
      </c>
      <c r="P745" s="5"/>
      <c r="AD745" s="2" t="str">
        <f t="shared" si="56"/>
        <v/>
      </c>
      <c r="AM745" s="2" t="str">
        <f t="shared" si="55"/>
        <v/>
      </c>
      <c r="AN745" s="2" t="str">
        <f>IF(ISNUMBER(AM745),SUMIFS($AM$1:AM745,$A$1:A745,A745,$F$1:F745,F745,$D$1:D745,D745),"")</f>
        <v/>
      </c>
      <c r="AO745">
        <f t="shared" si="51"/>
        <v>3</v>
      </c>
    </row>
    <row r="746" spans="1:41" x14ac:dyDescent="0.25">
      <c r="A746" s="4" t="s">
        <v>33</v>
      </c>
      <c r="B746" t="s">
        <v>32</v>
      </c>
      <c r="C746" s="3">
        <v>42492</v>
      </c>
      <c r="D746">
        <v>3</v>
      </c>
      <c r="E746">
        <v>0</v>
      </c>
      <c r="F746" s="2" t="s">
        <v>83</v>
      </c>
      <c r="G746" s="2" t="s">
        <v>24</v>
      </c>
      <c r="H746">
        <v>10</v>
      </c>
      <c r="I746" s="2" t="s">
        <v>22</v>
      </c>
      <c r="J746" s="20" t="str">
        <f t="shared" si="52"/>
        <v/>
      </c>
      <c r="L746">
        <v>165.24</v>
      </c>
      <c r="M746">
        <v>165.24</v>
      </c>
      <c r="N746" s="2">
        <f>IF(ISNUMBER(M746),SUMIFS(M$1:$M746,A$1:$A746,A746,F$1:$F746,F746,D$1:$D746,D746),"")</f>
        <v>984.74</v>
      </c>
      <c r="P746" s="5"/>
      <c r="AD746" s="2" t="str">
        <f t="shared" si="56"/>
        <v/>
      </c>
      <c r="AM746" s="2" t="str">
        <f t="shared" si="55"/>
        <v/>
      </c>
      <c r="AN746" s="2" t="str">
        <f>IF(ISNUMBER(AM746),SUMIFS($AM$1:AM746,$A$1:A746,A746,$F$1:F746,F746,$D$1:D746,D746),"")</f>
        <v/>
      </c>
      <c r="AO746">
        <f t="shared" si="51"/>
        <v>3</v>
      </c>
    </row>
    <row r="747" spans="1:41" x14ac:dyDescent="0.25">
      <c r="A747" s="4" t="s">
        <v>35</v>
      </c>
      <c r="B747" t="s">
        <v>32</v>
      </c>
      <c r="C747" s="3">
        <v>42492</v>
      </c>
      <c r="D747">
        <v>3</v>
      </c>
      <c r="E747">
        <v>50</v>
      </c>
      <c r="F747" s="2" t="s">
        <v>83</v>
      </c>
      <c r="G747" s="2" t="s">
        <v>24</v>
      </c>
      <c r="H747">
        <v>10</v>
      </c>
      <c r="I747" s="2" t="s">
        <v>22</v>
      </c>
      <c r="J747" s="20" t="str">
        <f t="shared" si="52"/>
        <v/>
      </c>
      <c r="L747">
        <v>206.69</v>
      </c>
      <c r="M747">
        <v>206.69</v>
      </c>
      <c r="N747" s="2">
        <f>IF(ISNUMBER(M747),SUMIFS(M$1:$M747,A$1:$A747,A747,F$1:$F747,F747,D$1:$D747,D747),"")</f>
        <v>1069.1799999999998</v>
      </c>
      <c r="P747" s="5"/>
      <c r="AD747" s="2" t="str">
        <f t="shared" si="56"/>
        <v/>
      </c>
      <c r="AM747" s="2" t="str">
        <f t="shared" si="55"/>
        <v/>
      </c>
      <c r="AN747" s="2" t="str">
        <f>IF(ISNUMBER(AM747),SUMIFS($AM$1:AM747,$A$1:A747,A747,$F$1:F747,F747,$D$1:D747,D747),"")</f>
        <v/>
      </c>
      <c r="AO747">
        <f t="shared" si="51"/>
        <v>3</v>
      </c>
    </row>
    <row r="748" spans="1:41" x14ac:dyDescent="0.25">
      <c r="A748" s="4" t="s">
        <v>34</v>
      </c>
      <c r="B748" t="s">
        <v>32</v>
      </c>
      <c r="C748" s="3">
        <v>42492</v>
      </c>
      <c r="D748">
        <v>3</v>
      </c>
      <c r="E748">
        <v>100</v>
      </c>
      <c r="F748" s="2" t="s">
        <v>83</v>
      </c>
      <c r="G748" s="2" t="s">
        <v>24</v>
      </c>
      <c r="H748">
        <v>10</v>
      </c>
      <c r="I748" s="2" t="s">
        <v>22</v>
      </c>
      <c r="J748" s="20" t="str">
        <f t="shared" si="52"/>
        <v/>
      </c>
      <c r="L748">
        <v>61.85</v>
      </c>
      <c r="M748">
        <v>61.85</v>
      </c>
      <c r="N748" s="2">
        <f>IF(ISNUMBER(M748),SUMIFS(M$1:$M748,A$1:$A748,A748,F$1:$F748,F748,D$1:$D748,D748),"")</f>
        <v>670.07</v>
      </c>
      <c r="P748" s="5"/>
      <c r="AD748" s="2" t="str">
        <f t="shared" si="56"/>
        <v/>
      </c>
      <c r="AM748" s="2" t="str">
        <f t="shared" si="55"/>
        <v/>
      </c>
      <c r="AN748" s="2" t="str">
        <f>IF(ISNUMBER(AM748),SUMIFS($AM$1:AM748,$A$1:A748,A748,$F$1:F748,F748,$D$1:D748,D748),"")</f>
        <v/>
      </c>
      <c r="AO748">
        <f t="shared" si="51"/>
        <v>3</v>
      </c>
    </row>
    <row r="749" spans="1:41" x14ac:dyDescent="0.25">
      <c r="A749" s="4" t="s">
        <v>31</v>
      </c>
      <c r="B749" t="s">
        <v>32</v>
      </c>
      <c r="C749" s="3">
        <v>42492</v>
      </c>
      <c r="D749">
        <v>3</v>
      </c>
      <c r="E749">
        <v>200</v>
      </c>
      <c r="F749" s="2" t="s">
        <v>83</v>
      </c>
      <c r="G749" s="2" t="s">
        <v>24</v>
      </c>
      <c r="H749">
        <v>10</v>
      </c>
      <c r="I749" s="2" t="s">
        <v>22</v>
      </c>
      <c r="J749" s="20" t="str">
        <f t="shared" si="52"/>
        <v/>
      </c>
      <c r="L749">
        <v>132.11000000000001</v>
      </c>
      <c r="M749">
        <v>132.11000000000001</v>
      </c>
      <c r="N749" s="2">
        <f>IF(ISNUMBER(M749),SUMIFS(M$1:$M749,A$1:$A749,A749,F$1:$F749,F749,D$1:$D749,D749),"")</f>
        <v>1027.55</v>
      </c>
      <c r="P749" s="5"/>
      <c r="AD749" s="2" t="str">
        <f t="shared" si="56"/>
        <v/>
      </c>
      <c r="AM749" s="2" t="str">
        <f t="shared" si="55"/>
        <v/>
      </c>
      <c r="AN749" s="2" t="str">
        <f>IF(ISNUMBER(AM749),SUMIFS($AM$1:AM749,$A$1:A749,A749,$F$1:F749,F749,$D$1:D749,D749),"")</f>
        <v/>
      </c>
      <c r="AO749">
        <f t="shared" si="51"/>
        <v>3</v>
      </c>
    </row>
    <row r="750" spans="1:41" x14ac:dyDescent="0.25">
      <c r="A750" s="4" t="s">
        <v>37</v>
      </c>
      <c r="B750" t="s">
        <v>32</v>
      </c>
      <c r="C750" s="3">
        <v>42492</v>
      </c>
      <c r="D750">
        <v>3</v>
      </c>
      <c r="E750">
        <v>350</v>
      </c>
      <c r="F750" s="2" t="s">
        <v>83</v>
      </c>
      <c r="G750" s="2" t="s">
        <v>24</v>
      </c>
      <c r="H750">
        <v>10</v>
      </c>
      <c r="I750" s="2" t="s">
        <v>22</v>
      </c>
      <c r="J750" s="20" t="str">
        <f t="shared" si="52"/>
        <v/>
      </c>
      <c r="L750">
        <v>84.34</v>
      </c>
      <c r="M750">
        <v>84.34</v>
      </c>
      <c r="N750" s="2">
        <f>IF(ISNUMBER(M750),SUMIFS(M$1:$M750,A$1:$A750,A750,F$1:$F750,F750,D$1:$D750,D750),"")</f>
        <v>841.30000000000007</v>
      </c>
      <c r="P750" s="5"/>
      <c r="AD750" s="2" t="str">
        <f t="shared" si="56"/>
        <v/>
      </c>
      <c r="AM750" s="2" t="str">
        <f t="shared" si="55"/>
        <v/>
      </c>
      <c r="AN750" s="2" t="str">
        <f>IF(ISNUMBER(AM750),SUMIFS($AM$1:AM750,$A$1:A750,A750,$F$1:F750,F750,$D$1:D750,D750),"")</f>
        <v/>
      </c>
      <c r="AO750">
        <f t="shared" si="51"/>
        <v>3</v>
      </c>
    </row>
    <row r="751" spans="1:41" x14ac:dyDescent="0.25">
      <c r="A751" s="4" t="s">
        <v>36</v>
      </c>
      <c r="B751" t="s">
        <v>32</v>
      </c>
      <c r="C751" s="3">
        <v>42492</v>
      </c>
      <c r="D751">
        <v>3</v>
      </c>
      <c r="E751">
        <v>500</v>
      </c>
      <c r="F751" s="2" t="s">
        <v>83</v>
      </c>
      <c r="G751" s="2" t="s">
        <v>24</v>
      </c>
      <c r="H751">
        <v>10</v>
      </c>
      <c r="I751" s="2" t="s">
        <v>22</v>
      </c>
      <c r="J751" s="20" t="str">
        <f t="shared" si="52"/>
        <v/>
      </c>
      <c r="L751">
        <v>107.31</v>
      </c>
      <c r="M751">
        <v>107.31</v>
      </c>
      <c r="N751" s="2">
        <f>IF(ISNUMBER(M751),SUMIFS(M$1:$M751,A$1:$A751,A751,F$1:$F751,F751,D$1:$D751,D751),"")</f>
        <v>857.11000000000013</v>
      </c>
      <c r="P751" s="5"/>
      <c r="AD751" s="2" t="str">
        <f t="shared" si="56"/>
        <v/>
      </c>
      <c r="AM751" s="2" t="str">
        <f t="shared" si="55"/>
        <v/>
      </c>
      <c r="AN751" s="2" t="str">
        <f>IF(ISNUMBER(AM751),SUMIFS($AM$1:AM751,$A$1:A751,A751,$F$1:F751,F751,$D$1:D751,D751),"")</f>
        <v/>
      </c>
      <c r="AO751">
        <f t="shared" si="51"/>
        <v>3</v>
      </c>
    </row>
    <row r="752" spans="1:41" x14ac:dyDescent="0.25">
      <c r="A752" s="4" t="s">
        <v>33</v>
      </c>
      <c r="B752" t="s">
        <v>32</v>
      </c>
      <c r="C752" s="3">
        <v>42562</v>
      </c>
      <c r="D752">
        <v>1</v>
      </c>
      <c r="E752">
        <v>0</v>
      </c>
      <c r="F752" s="2" t="s">
        <v>84</v>
      </c>
      <c r="G752" s="2" t="s">
        <v>42</v>
      </c>
      <c r="H752">
        <v>11</v>
      </c>
      <c r="I752" s="2" t="s">
        <v>22</v>
      </c>
      <c r="J752" s="20" t="str">
        <f t="shared" si="52"/>
        <v/>
      </c>
      <c r="L752">
        <v>65.03</v>
      </c>
      <c r="M752">
        <v>65.03</v>
      </c>
      <c r="N752" s="2">
        <f>IF(ISNUMBER(M752),SUMIFS(M$1:$M752,A$1:$A752,A752,F$1:$F752,F752,D$1:$D752,D752),"")</f>
        <v>65.03</v>
      </c>
      <c r="P752" s="5"/>
      <c r="AD752" s="2" t="str">
        <f t="shared" si="56"/>
        <v/>
      </c>
      <c r="AM752" s="2" t="str">
        <f t="shared" si="55"/>
        <v/>
      </c>
      <c r="AN752" s="2" t="str">
        <f>IF(ISNUMBER(AM752),SUMIFS($AM$1:AM752,$A$1:A752,A752,$F$1:F752,F752,$D$1:D752,D752),"")</f>
        <v/>
      </c>
      <c r="AO752">
        <f t="shared" si="51"/>
        <v>3</v>
      </c>
    </row>
    <row r="753" spans="1:41" x14ac:dyDescent="0.25">
      <c r="A753" s="4" t="s">
        <v>35</v>
      </c>
      <c r="B753" t="s">
        <v>32</v>
      </c>
      <c r="C753" s="3">
        <v>42562</v>
      </c>
      <c r="D753">
        <v>1</v>
      </c>
      <c r="E753">
        <v>50</v>
      </c>
      <c r="F753" s="2" t="s">
        <v>84</v>
      </c>
      <c r="G753" s="2" t="s">
        <v>42</v>
      </c>
      <c r="H753">
        <v>11</v>
      </c>
      <c r="I753" s="2" t="s">
        <v>22</v>
      </c>
      <c r="J753" s="20" t="str">
        <f t="shared" si="52"/>
        <v/>
      </c>
      <c r="L753">
        <v>48.27</v>
      </c>
      <c r="M753">
        <v>48.27</v>
      </c>
      <c r="N753" s="2">
        <f>IF(ISNUMBER(M753),SUMIFS(M$1:$M753,A$1:$A753,A753,F$1:$F753,F753,D$1:$D753,D753),"")</f>
        <v>48.27</v>
      </c>
      <c r="P753" s="5"/>
      <c r="AD753" s="2" t="str">
        <f t="shared" si="56"/>
        <v/>
      </c>
      <c r="AM753" s="2" t="str">
        <f t="shared" si="55"/>
        <v/>
      </c>
      <c r="AN753" s="2" t="str">
        <f>IF(ISNUMBER(AM753),SUMIFS($AM$1:AM753,$A$1:A753,A753,$F$1:F753,F753,$D$1:D753,D753),"")</f>
        <v/>
      </c>
      <c r="AO753">
        <f t="shared" si="51"/>
        <v>3</v>
      </c>
    </row>
    <row r="754" spans="1:41" x14ac:dyDescent="0.25">
      <c r="A754" s="4" t="s">
        <v>34</v>
      </c>
      <c r="B754" t="s">
        <v>32</v>
      </c>
      <c r="C754" s="3">
        <v>42562</v>
      </c>
      <c r="D754">
        <v>1</v>
      </c>
      <c r="E754">
        <v>100</v>
      </c>
      <c r="F754" s="2" t="s">
        <v>84</v>
      </c>
      <c r="G754" s="2" t="s">
        <v>42</v>
      </c>
      <c r="H754">
        <v>11</v>
      </c>
      <c r="I754" s="2" t="s">
        <v>22</v>
      </c>
      <c r="J754" s="20" t="str">
        <f t="shared" si="52"/>
        <v/>
      </c>
      <c r="L754">
        <v>67.069999999999993</v>
      </c>
      <c r="M754">
        <v>67.069999999999993</v>
      </c>
      <c r="N754" s="2">
        <f>IF(ISNUMBER(M754),SUMIFS(M$1:$M754,A$1:$A754,A754,F$1:$F754,F754,D$1:$D754,D754),"")</f>
        <v>67.069999999999993</v>
      </c>
      <c r="P754" s="5"/>
      <c r="AD754" s="2" t="str">
        <f t="shared" si="56"/>
        <v/>
      </c>
      <c r="AM754" s="2" t="str">
        <f t="shared" si="55"/>
        <v/>
      </c>
      <c r="AN754" s="2" t="str">
        <f>IF(ISNUMBER(AM754),SUMIFS($AM$1:AM754,$A$1:A754,A754,$F$1:F754,F754,$D$1:D754,D754),"")</f>
        <v/>
      </c>
      <c r="AO754">
        <f t="shared" si="51"/>
        <v>3</v>
      </c>
    </row>
    <row r="755" spans="1:41" x14ac:dyDescent="0.25">
      <c r="A755" s="4" t="s">
        <v>31</v>
      </c>
      <c r="B755" t="s">
        <v>32</v>
      </c>
      <c r="C755" s="3">
        <v>42562</v>
      </c>
      <c r="D755">
        <v>1</v>
      </c>
      <c r="E755">
        <v>200</v>
      </c>
      <c r="F755" s="2" t="s">
        <v>84</v>
      </c>
      <c r="G755" s="2" t="s">
        <v>42</v>
      </c>
      <c r="H755">
        <v>11</v>
      </c>
      <c r="I755" s="2" t="s">
        <v>22</v>
      </c>
      <c r="J755" s="20" t="str">
        <f t="shared" si="52"/>
        <v/>
      </c>
      <c r="L755">
        <v>43.43</v>
      </c>
      <c r="M755">
        <v>43.43</v>
      </c>
      <c r="N755" s="2">
        <f>IF(ISNUMBER(M755),SUMIFS(M$1:$M755,A$1:$A755,A755,F$1:$F755,F755,D$1:$D755,D755),"")</f>
        <v>43.43</v>
      </c>
      <c r="P755" s="5"/>
      <c r="AD755" s="2" t="str">
        <f t="shared" si="56"/>
        <v/>
      </c>
      <c r="AM755" s="2" t="str">
        <f t="shared" si="55"/>
        <v/>
      </c>
      <c r="AN755" s="2" t="str">
        <f>IF(ISNUMBER(AM755),SUMIFS($AM$1:AM755,$A$1:A755,A755,$F$1:F755,F755,$D$1:D755,D755),"")</f>
        <v/>
      </c>
      <c r="AO755">
        <f t="shared" si="51"/>
        <v>3</v>
      </c>
    </row>
    <row r="756" spans="1:41" x14ac:dyDescent="0.25">
      <c r="A756" s="4" t="s">
        <v>37</v>
      </c>
      <c r="B756" t="s">
        <v>32</v>
      </c>
      <c r="C756" s="3">
        <v>42562</v>
      </c>
      <c r="D756">
        <v>1</v>
      </c>
      <c r="E756">
        <v>350</v>
      </c>
      <c r="F756" s="2" t="s">
        <v>84</v>
      </c>
      <c r="G756" s="2" t="s">
        <v>42</v>
      </c>
      <c r="H756">
        <v>11</v>
      </c>
      <c r="I756" s="2" t="s">
        <v>22</v>
      </c>
      <c r="J756" s="20" t="str">
        <f t="shared" si="52"/>
        <v/>
      </c>
      <c r="L756">
        <v>57.59</v>
      </c>
      <c r="M756">
        <v>57.59</v>
      </c>
      <c r="N756" s="2">
        <f>IF(ISNUMBER(M756),SUMIFS(M$1:$M756,A$1:$A756,A756,F$1:$F756,F756,D$1:$D756,D756),"")</f>
        <v>57.59</v>
      </c>
      <c r="P756" s="5"/>
      <c r="AD756" s="2" t="str">
        <f t="shared" si="56"/>
        <v/>
      </c>
      <c r="AM756" s="2" t="str">
        <f t="shared" si="55"/>
        <v/>
      </c>
      <c r="AN756" s="2" t="str">
        <f>IF(ISNUMBER(AM756),SUMIFS($AM$1:AM756,$A$1:A756,A756,$F$1:F756,F756,$D$1:D756,D756),"")</f>
        <v/>
      </c>
      <c r="AO756">
        <f t="shared" si="51"/>
        <v>3</v>
      </c>
    </row>
    <row r="757" spans="1:41" x14ac:dyDescent="0.25">
      <c r="A757" s="4" t="s">
        <v>36</v>
      </c>
      <c r="B757" t="s">
        <v>32</v>
      </c>
      <c r="C757" s="3">
        <v>42562</v>
      </c>
      <c r="D757">
        <v>1</v>
      </c>
      <c r="E757">
        <v>500</v>
      </c>
      <c r="F757" s="2" t="s">
        <v>84</v>
      </c>
      <c r="G757" s="2" t="s">
        <v>42</v>
      </c>
      <c r="H757">
        <v>11</v>
      </c>
      <c r="I757" s="2" t="s">
        <v>22</v>
      </c>
      <c r="J757" s="20" t="str">
        <f t="shared" si="52"/>
        <v/>
      </c>
      <c r="L757">
        <v>58.31</v>
      </c>
      <c r="M757">
        <v>58.31</v>
      </c>
      <c r="N757" s="2">
        <f>IF(ISNUMBER(M757),SUMIFS(M$1:$M757,A$1:$A757,A757,F$1:$F757,F757,D$1:$D757,D757),"")</f>
        <v>58.31</v>
      </c>
      <c r="P757" s="5"/>
      <c r="AD757" s="2" t="str">
        <f t="shared" si="56"/>
        <v/>
      </c>
      <c r="AM757" s="2" t="str">
        <f t="shared" si="55"/>
        <v/>
      </c>
      <c r="AN757" s="2" t="str">
        <f>IF(ISNUMBER(AM757),SUMIFS($AM$1:AM757,$A$1:A757,A757,$F$1:F757,F757,$D$1:D757,D757),"")</f>
        <v/>
      </c>
      <c r="AO757">
        <f t="shared" si="51"/>
        <v>3</v>
      </c>
    </row>
    <row r="758" spans="1:41" x14ac:dyDescent="0.25">
      <c r="A758" s="4" t="s">
        <v>33</v>
      </c>
      <c r="B758" t="s">
        <v>32</v>
      </c>
      <c r="C758" s="3">
        <v>42562</v>
      </c>
      <c r="D758">
        <v>2</v>
      </c>
      <c r="E758">
        <v>0</v>
      </c>
      <c r="F758" s="2" t="s">
        <v>84</v>
      </c>
      <c r="G758" s="2" t="s">
        <v>42</v>
      </c>
      <c r="H758">
        <v>11</v>
      </c>
      <c r="I758" s="2" t="s">
        <v>22</v>
      </c>
      <c r="J758" s="20" t="str">
        <f t="shared" si="52"/>
        <v/>
      </c>
      <c r="L758">
        <v>64.81</v>
      </c>
      <c r="M758">
        <v>64.81</v>
      </c>
      <c r="N758" s="2">
        <f>IF(ISNUMBER(M758),SUMIFS(M$1:$M758,A$1:$A758,A758,F$1:$F758,F758,D$1:$D758,D758),"")</f>
        <v>64.81</v>
      </c>
      <c r="P758" s="5"/>
      <c r="AD758" s="2" t="str">
        <f t="shared" si="56"/>
        <v/>
      </c>
      <c r="AM758" s="2" t="str">
        <f t="shared" si="55"/>
        <v/>
      </c>
      <c r="AN758" s="2" t="str">
        <f>IF(ISNUMBER(AM758),SUMIFS($AM$1:AM758,$A$1:A758,A758,$F$1:F758,F758,$D$1:D758,D758),"")</f>
        <v/>
      </c>
      <c r="AO758">
        <f t="shared" si="51"/>
        <v>3</v>
      </c>
    </row>
    <row r="759" spans="1:41" x14ac:dyDescent="0.25">
      <c r="A759" s="4" t="s">
        <v>35</v>
      </c>
      <c r="B759" t="s">
        <v>32</v>
      </c>
      <c r="C759" s="3">
        <v>42562</v>
      </c>
      <c r="D759">
        <v>2</v>
      </c>
      <c r="E759">
        <v>50</v>
      </c>
      <c r="F759" s="2" t="s">
        <v>84</v>
      </c>
      <c r="G759" s="2" t="s">
        <v>42</v>
      </c>
      <c r="H759">
        <v>11</v>
      </c>
      <c r="I759" s="2" t="s">
        <v>22</v>
      </c>
      <c r="J759" s="20" t="str">
        <f t="shared" si="52"/>
        <v/>
      </c>
      <c r="L759">
        <v>84.07</v>
      </c>
      <c r="M759">
        <v>84.07</v>
      </c>
      <c r="N759" s="2">
        <f>IF(ISNUMBER(M759),SUMIFS(M$1:$M759,A$1:$A759,A759,F$1:$F759,F759,D$1:$D759,D759),"")</f>
        <v>84.07</v>
      </c>
      <c r="P759" s="5"/>
      <c r="AD759" s="2" t="str">
        <f t="shared" si="56"/>
        <v/>
      </c>
      <c r="AM759" s="2" t="str">
        <f t="shared" si="55"/>
        <v/>
      </c>
      <c r="AN759" s="2" t="str">
        <f>IF(ISNUMBER(AM759),SUMIFS($AM$1:AM759,$A$1:A759,A759,$F$1:F759,F759,$D$1:D759,D759),"")</f>
        <v/>
      </c>
      <c r="AO759">
        <f t="shared" si="51"/>
        <v>3</v>
      </c>
    </row>
    <row r="760" spans="1:41" x14ac:dyDescent="0.25">
      <c r="A760" s="4" t="s">
        <v>34</v>
      </c>
      <c r="B760" t="s">
        <v>32</v>
      </c>
      <c r="C760" s="3">
        <v>42562</v>
      </c>
      <c r="D760">
        <v>2</v>
      </c>
      <c r="E760">
        <v>100</v>
      </c>
      <c r="F760" s="2" t="s">
        <v>84</v>
      </c>
      <c r="G760" s="2" t="s">
        <v>42</v>
      </c>
      <c r="H760">
        <v>11</v>
      </c>
      <c r="I760" s="2" t="s">
        <v>22</v>
      </c>
      <c r="J760" s="20" t="str">
        <f t="shared" si="52"/>
        <v/>
      </c>
      <c r="L760">
        <v>95.45</v>
      </c>
      <c r="M760">
        <v>95.45</v>
      </c>
      <c r="N760" s="2">
        <f>IF(ISNUMBER(M760),SUMIFS(M$1:$M760,A$1:$A760,A760,F$1:$F760,F760,D$1:$D760,D760),"")</f>
        <v>95.45</v>
      </c>
      <c r="P760" s="5"/>
      <c r="AD760" s="2" t="str">
        <f t="shared" si="56"/>
        <v/>
      </c>
      <c r="AM760" s="2" t="str">
        <f t="shared" si="55"/>
        <v/>
      </c>
      <c r="AN760" s="2" t="str">
        <f>IF(ISNUMBER(AM760),SUMIFS($AM$1:AM760,$A$1:A760,A760,$F$1:F760,F760,$D$1:D760,D760),"")</f>
        <v/>
      </c>
      <c r="AO760">
        <f t="shared" si="51"/>
        <v>3</v>
      </c>
    </row>
    <row r="761" spans="1:41" x14ac:dyDescent="0.25">
      <c r="A761" s="4" t="s">
        <v>31</v>
      </c>
      <c r="B761" t="s">
        <v>32</v>
      </c>
      <c r="C761" s="3">
        <v>42562</v>
      </c>
      <c r="D761">
        <v>2</v>
      </c>
      <c r="E761">
        <v>200</v>
      </c>
      <c r="F761" s="2" t="s">
        <v>84</v>
      </c>
      <c r="G761" s="2" t="s">
        <v>42</v>
      </c>
      <c r="H761">
        <v>11</v>
      </c>
      <c r="I761" s="2" t="s">
        <v>22</v>
      </c>
      <c r="J761" s="20" t="str">
        <f t="shared" si="52"/>
        <v/>
      </c>
      <c r="L761">
        <v>58.87</v>
      </c>
      <c r="M761">
        <v>58.87</v>
      </c>
      <c r="N761" s="2">
        <f>IF(ISNUMBER(M761),SUMIFS(M$1:$M761,A$1:$A761,A761,F$1:$F761,F761,D$1:$D761,D761),"")</f>
        <v>58.87</v>
      </c>
      <c r="P761" s="5"/>
      <c r="AD761" s="2" t="str">
        <f t="shared" si="56"/>
        <v/>
      </c>
      <c r="AM761" s="2" t="str">
        <f t="shared" si="55"/>
        <v/>
      </c>
      <c r="AN761" s="2" t="str">
        <f>IF(ISNUMBER(AM761),SUMIFS($AM$1:AM761,$A$1:A761,A761,$F$1:F761,F761,$D$1:D761,D761),"")</f>
        <v/>
      </c>
      <c r="AO761">
        <f t="shared" si="51"/>
        <v>3</v>
      </c>
    </row>
    <row r="762" spans="1:41" x14ac:dyDescent="0.25">
      <c r="A762" s="4" t="s">
        <v>37</v>
      </c>
      <c r="B762" t="s">
        <v>32</v>
      </c>
      <c r="C762" s="3">
        <v>42562</v>
      </c>
      <c r="D762">
        <v>2</v>
      </c>
      <c r="E762">
        <v>350</v>
      </c>
      <c r="F762" s="2" t="s">
        <v>84</v>
      </c>
      <c r="G762" s="2" t="s">
        <v>42</v>
      </c>
      <c r="H762">
        <v>11</v>
      </c>
      <c r="I762" s="2" t="s">
        <v>22</v>
      </c>
      <c r="J762" s="20" t="str">
        <f t="shared" si="52"/>
        <v/>
      </c>
      <c r="L762">
        <v>56.96</v>
      </c>
      <c r="M762">
        <v>56.96</v>
      </c>
      <c r="N762" s="2">
        <f>IF(ISNUMBER(M762),SUMIFS(M$1:$M762,A$1:$A762,A762,F$1:$F762,F762,D$1:$D762,D762),"")</f>
        <v>56.96</v>
      </c>
      <c r="P762" s="5"/>
      <c r="AD762" s="2" t="str">
        <f t="shared" si="56"/>
        <v/>
      </c>
      <c r="AM762" s="2" t="str">
        <f t="shared" si="55"/>
        <v/>
      </c>
      <c r="AN762" s="2" t="str">
        <f>IF(ISNUMBER(AM762),SUMIFS($AM$1:AM762,$A$1:A762,A762,$F$1:F762,F762,$D$1:D762,D762),"")</f>
        <v/>
      </c>
      <c r="AO762">
        <f t="shared" si="51"/>
        <v>3</v>
      </c>
    </row>
    <row r="763" spans="1:41" x14ac:dyDescent="0.25">
      <c r="A763" s="4" t="s">
        <v>36</v>
      </c>
      <c r="B763" t="s">
        <v>32</v>
      </c>
      <c r="C763" s="3">
        <v>42562</v>
      </c>
      <c r="D763">
        <v>2</v>
      </c>
      <c r="E763">
        <v>500</v>
      </c>
      <c r="F763" s="2" t="s">
        <v>84</v>
      </c>
      <c r="G763" s="2" t="s">
        <v>42</v>
      </c>
      <c r="H763">
        <v>11</v>
      </c>
      <c r="I763" s="2" t="s">
        <v>22</v>
      </c>
      <c r="J763" s="20" t="str">
        <f t="shared" si="52"/>
        <v/>
      </c>
      <c r="L763">
        <v>85.29</v>
      </c>
      <c r="M763">
        <v>85.29</v>
      </c>
      <c r="N763" s="2">
        <f>IF(ISNUMBER(M763),SUMIFS(M$1:$M763,A$1:$A763,A763,F$1:$F763,F763,D$1:$D763,D763),"")</f>
        <v>85.29</v>
      </c>
      <c r="P763" s="5"/>
      <c r="AD763" s="2" t="str">
        <f t="shared" si="56"/>
        <v/>
      </c>
      <c r="AM763" s="2" t="str">
        <f t="shared" si="55"/>
        <v/>
      </c>
      <c r="AN763" s="2" t="str">
        <f>IF(ISNUMBER(AM763),SUMIFS($AM$1:AM763,$A$1:A763,A763,$F$1:F763,F763,$D$1:D763,D763),"")</f>
        <v/>
      </c>
      <c r="AO763">
        <f t="shared" si="51"/>
        <v>3</v>
      </c>
    </row>
    <row r="764" spans="1:41" x14ac:dyDescent="0.25">
      <c r="A764" s="4" t="s">
        <v>33</v>
      </c>
      <c r="B764" t="s">
        <v>32</v>
      </c>
      <c r="C764" s="3">
        <v>42562</v>
      </c>
      <c r="D764">
        <v>3</v>
      </c>
      <c r="E764">
        <v>0</v>
      </c>
      <c r="F764" s="2" t="s">
        <v>84</v>
      </c>
      <c r="G764" s="2" t="s">
        <v>42</v>
      </c>
      <c r="H764">
        <v>11</v>
      </c>
      <c r="I764" s="2" t="s">
        <v>22</v>
      </c>
      <c r="J764" s="20" t="str">
        <f t="shared" si="52"/>
        <v/>
      </c>
      <c r="L764">
        <v>55.89</v>
      </c>
      <c r="M764">
        <v>55.89</v>
      </c>
      <c r="N764" s="2">
        <f>IF(ISNUMBER(M764),SUMIFS(M$1:$M764,A$1:$A764,A764,F$1:$F764,F764,D$1:$D764,D764),"")</f>
        <v>55.89</v>
      </c>
      <c r="P764" s="5"/>
      <c r="AD764" s="2" t="str">
        <f t="shared" si="56"/>
        <v/>
      </c>
      <c r="AM764" s="2" t="str">
        <f t="shared" si="55"/>
        <v/>
      </c>
      <c r="AN764" s="2" t="str">
        <f>IF(ISNUMBER(AM764),SUMIFS($AM$1:AM764,$A$1:A764,A764,$F$1:F764,F764,$D$1:D764,D764),"")</f>
        <v/>
      </c>
      <c r="AO764">
        <f t="shared" ref="AO764:AO787" si="57">COUNT(K764:AN764)</f>
        <v>3</v>
      </c>
    </row>
    <row r="765" spans="1:41" x14ac:dyDescent="0.25">
      <c r="A765" s="4" t="s">
        <v>35</v>
      </c>
      <c r="B765" t="s">
        <v>32</v>
      </c>
      <c r="C765" s="3">
        <v>42562</v>
      </c>
      <c r="D765">
        <v>3</v>
      </c>
      <c r="E765">
        <v>50</v>
      </c>
      <c r="F765" s="2" t="s">
        <v>84</v>
      </c>
      <c r="G765" s="2" t="s">
        <v>42</v>
      </c>
      <c r="H765">
        <v>11</v>
      </c>
      <c r="I765" s="2" t="s">
        <v>22</v>
      </c>
      <c r="J765" s="20" t="str">
        <f t="shared" si="52"/>
        <v/>
      </c>
      <c r="L765">
        <v>64.66</v>
      </c>
      <c r="M765">
        <v>64.66</v>
      </c>
      <c r="N765" s="2">
        <f>IF(ISNUMBER(M765),SUMIFS(M$1:$M765,A$1:$A765,A765,F$1:$F765,F765,D$1:$D765,D765),"")</f>
        <v>64.66</v>
      </c>
      <c r="P765" s="5"/>
      <c r="AD765" s="2" t="str">
        <f t="shared" si="56"/>
        <v/>
      </c>
      <c r="AM765" s="2" t="str">
        <f t="shared" si="55"/>
        <v/>
      </c>
      <c r="AN765" s="2" t="str">
        <f>IF(ISNUMBER(AM765),SUMIFS($AM$1:AM765,$A$1:A765,A765,$F$1:F765,F765,$D$1:D765,D765),"")</f>
        <v/>
      </c>
      <c r="AO765">
        <f t="shared" si="57"/>
        <v>3</v>
      </c>
    </row>
    <row r="766" spans="1:41" x14ac:dyDescent="0.25">
      <c r="A766" s="4" t="s">
        <v>34</v>
      </c>
      <c r="B766" t="s">
        <v>32</v>
      </c>
      <c r="C766" s="3">
        <v>42562</v>
      </c>
      <c r="D766">
        <v>3</v>
      </c>
      <c r="E766">
        <v>100</v>
      </c>
      <c r="F766" s="2" t="s">
        <v>84</v>
      </c>
      <c r="G766" s="2" t="s">
        <v>42</v>
      </c>
      <c r="H766">
        <v>11</v>
      </c>
      <c r="I766" s="2" t="s">
        <v>22</v>
      </c>
      <c r="J766" s="20" t="str">
        <f t="shared" si="52"/>
        <v/>
      </c>
      <c r="L766">
        <v>66.150000000000006</v>
      </c>
      <c r="M766">
        <v>66.150000000000006</v>
      </c>
      <c r="N766" s="2">
        <f>IF(ISNUMBER(M766),SUMIFS(M$1:$M766,A$1:$A766,A766,F$1:$F766,F766,D$1:$D766,D766),"")</f>
        <v>66.150000000000006</v>
      </c>
      <c r="P766" s="5"/>
      <c r="AD766" s="2" t="str">
        <f t="shared" si="56"/>
        <v/>
      </c>
      <c r="AM766" s="2" t="str">
        <f t="shared" si="55"/>
        <v/>
      </c>
      <c r="AN766" s="2" t="str">
        <f>IF(ISNUMBER(AM766),SUMIFS($AM$1:AM766,$A$1:A766,A766,$F$1:F766,F766,$D$1:D766,D766),"")</f>
        <v/>
      </c>
      <c r="AO766">
        <f t="shared" si="57"/>
        <v>3</v>
      </c>
    </row>
    <row r="767" spans="1:41" x14ac:dyDescent="0.25">
      <c r="A767" s="4" t="s">
        <v>31</v>
      </c>
      <c r="B767" t="s">
        <v>32</v>
      </c>
      <c r="C767" s="3">
        <v>42562</v>
      </c>
      <c r="D767">
        <v>3</v>
      </c>
      <c r="E767">
        <v>200</v>
      </c>
      <c r="F767" s="2" t="s">
        <v>84</v>
      </c>
      <c r="G767" s="2" t="s">
        <v>42</v>
      </c>
      <c r="H767">
        <v>11</v>
      </c>
      <c r="I767" s="2" t="s">
        <v>22</v>
      </c>
      <c r="J767" s="20" t="str">
        <f t="shared" si="52"/>
        <v/>
      </c>
      <c r="L767">
        <v>68.040000000000006</v>
      </c>
      <c r="M767">
        <v>68.040000000000006</v>
      </c>
      <c r="N767" s="2">
        <f>IF(ISNUMBER(M767),SUMIFS(M$1:$M767,A$1:$A767,A767,F$1:$F767,F767,D$1:$D767,D767),"")</f>
        <v>68.040000000000006</v>
      </c>
      <c r="P767" s="5"/>
      <c r="AD767" s="2" t="str">
        <f t="shared" si="56"/>
        <v/>
      </c>
      <c r="AM767" s="2" t="str">
        <f t="shared" si="55"/>
        <v/>
      </c>
      <c r="AN767" s="2" t="str">
        <f>IF(ISNUMBER(AM767),SUMIFS($AM$1:AM767,$A$1:A767,A767,$F$1:F767,F767,$D$1:D767,D767),"")</f>
        <v/>
      </c>
      <c r="AO767">
        <f t="shared" si="57"/>
        <v>3</v>
      </c>
    </row>
    <row r="768" spans="1:41" x14ac:dyDescent="0.25">
      <c r="A768" s="4" t="s">
        <v>37</v>
      </c>
      <c r="B768" t="s">
        <v>32</v>
      </c>
      <c r="C768" s="3">
        <v>42562</v>
      </c>
      <c r="D768">
        <v>3</v>
      </c>
      <c r="E768">
        <v>350</v>
      </c>
      <c r="F768" s="2" t="s">
        <v>84</v>
      </c>
      <c r="G768" s="2" t="s">
        <v>42</v>
      </c>
      <c r="H768">
        <v>11</v>
      </c>
      <c r="I768" s="2" t="s">
        <v>22</v>
      </c>
      <c r="J768" s="20" t="str">
        <f t="shared" si="52"/>
        <v/>
      </c>
      <c r="L768">
        <v>69.540000000000006</v>
      </c>
      <c r="M768">
        <v>69.540000000000006</v>
      </c>
      <c r="N768" s="2">
        <f>IF(ISNUMBER(M768),SUMIFS(M$1:$M768,A$1:$A768,A768,F$1:$F768,F768,D$1:$D768,D768),"")</f>
        <v>69.540000000000006</v>
      </c>
      <c r="P768" s="5"/>
      <c r="AD768" s="2" t="str">
        <f t="shared" si="56"/>
        <v/>
      </c>
      <c r="AM768" s="2" t="str">
        <f t="shared" si="55"/>
        <v/>
      </c>
      <c r="AN768" s="2" t="str">
        <f>IF(ISNUMBER(AM768),SUMIFS($AM$1:AM768,$A$1:A768,A768,$F$1:F768,F768,$D$1:D768,D768),"")</f>
        <v/>
      </c>
      <c r="AO768">
        <f t="shared" si="57"/>
        <v>3</v>
      </c>
    </row>
    <row r="769" spans="1:41" x14ac:dyDescent="0.25">
      <c r="A769" s="4" t="s">
        <v>36</v>
      </c>
      <c r="B769" t="s">
        <v>32</v>
      </c>
      <c r="C769" s="3">
        <v>42562</v>
      </c>
      <c r="D769">
        <v>3</v>
      </c>
      <c r="E769">
        <v>500</v>
      </c>
      <c r="F769" s="2" t="s">
        <v>84</v>
      </c>
      <c r="G769" s="2" t="s">
        <v>42</v>
      </c>
      <c r="H769">
        <v>11</v>
      </c>
      <c r="I769" s="2" t="s">
        <v>22</v>
      </c>
      <c r="J769" s="20" t="str">
        <f t="shared" si="52"/>
        <v/>
      </c>
      <c r="L769">
        <v>62.83</v>
      </c>
      <c r="M769">
        <v>62.83</v>
      </c>
      <c r="N769" s="2">
        <f>IF(ISNUMBER(M769),SUMIFS(M$1:$M769,A$1:$A769,A769,F$1:$F769,F769,D$1:$D769,D769),"")</f>
        <v>62.83</v>
      </c>
      <c r="P769" s="5"/>
      <c r="AD769" s="2" t="str">
        <f t="shared" si="56"/>
        <v/>
      </c>
      <c r="AM769" s="2" t="str">
        <f t="shared" si="55"/>
        <v/>
      </c>
      <c r="AN769" s="2" t="str">
        <f>IF(ISNUMBER(AM769),SUMIFS($AM$1:AM769,$A$1:A769,A769,$F$1:F769,F769,$D$1:D769,D769),"")</f>
        <v/>
      </c>
      <c r="AO769">
        <f t="shared" si="57"/>
        <v>3</v>
      </c>
    </row>
    <row r="770" spans="1:41" x14ac:dyDescent="0.25">
      <c r="A770" s="4" t="s">
        <v>33</v>
      </c>
      <c r="B770" t="s">
        <v>32</v>
      </c>
      <c r="C770" s="3">
        <v>42625</v>
      </c>
      <c r="D770">
        <v>1</v>
      </c>
      <c r="E770">
        <v>0</v>
      </c>
      <c r="F770" s="2" t="s">
        <v>84</v>
      </c>
      <c r="G770" s="2" t="s">
        <v>43</v>
      </c>
      <c r="H770">
        <v>12</v>
      </c>
      <c r="I770" s="2" t="s">
        <v>22</v>
      </c>
      <c r="J770" s="20" t="str">
        <f t="shared" ref="J770:J787" si="58">IF(ISNUMBER(K770),K770*10,"")</f>
        <v/>
      </c>
      <c r="L770">
        <v>48.65</v>
      </c>
      <c r="M770">
        <v>48.65</v>
      </c>
      <c r="N770" s="2">
        <f>IF(ISNUMBER(M770),SUMIFS(M$1:$M770,A$1:$A770,A770,F$1:$F770,F770,D$1:$D770,D770),"")</f>
        <v>113.68</v>
      </c>
      <c r="P770" s="5"/>
      <c r="AD770" s="2" t="str">
        <f t="shared" si="56"/>
        <v/>
      </c>
      <c r="AM770" s="2" t="str">
        <f t="shared" si="55"/>
        <v/>
      </c>
      <c r="AN770" s="2" t="str">
        <f>IF(ISNUMBER(AM770),SUMIFS($AM$1:AM770,$A$1:A770,A770,$F$1:F770,F770,$D$1:D770,D770),"")</f>
        <v/>
      </c>
      <c r="AO770">
        <f t="shared" si="57"/>
        <v>3</v>
      </c>
    </row>
    <row r="771" spans="1:41" x14ac:dyDescent="0.25">
      <c r="A771" s="4" t="s">
        <v>35</v>
      </c>
      <c r="B771" t="s">
        <v>32</v>
      </c>
      <c r="C771" s="3">
        <v>42625</v>
      </c>
      <c r="D771">
        <v>1</v>
      </c>
      <c r="E771">
        <v>50</v>
      </c>
      <c r="F771" s="2" t="s">
        <v>84</v>
      </c>
      <c r="G771" s="2" t="s">
        <v>43</v>
      </c>
      <c r="H771">
        <v>12</v>
      </c>
      <c r="I771" s="2" t="s">
        <v>22</v>
      </c>
      <c r="J771" s="20" t="str">
        <f t="shared" si="58"/>
        <v/>
      </c>
      <c r="L771">
        <v>48.5</v>
      </c>
      <c r="M771">
        <v>48.5</v>
      </c>
      <c r="N771" s="2">
        <f>IF(ISNUMBER(M771),SUMIFS(M$1:$M771,A$1:$A771,A771,F$1:$F771,F771,D$1:$D771,D771),"")</f>
        <v>96.77000000000001</v>
      </c>
      <c r="P771" s="5"/>
      <c r="AD771" s="2" t="str">
        <f t="shared" si="56"/>
        <v/>
      </c>
      <c r="AM771" s="2" t="str">
        <f t="shared" si="55"/>
        <v/>
      </c>
      <c r="AN771" s="2" t="str">
        <f>IF(ISNUMBER(AM771),SUMIFS($AM$1:AM771,$A$1:A771,A771,$F$1:F771,F771,$D$1:D771,D771),"")</f>
        <v/>
      </c>
      <c r="AO771">
        <f t="shared" si="57"/>
        <v>3</v>
      </c>
    </row>
    <row r="772" spans="1:41" x14ac:dyDescent="0.25">
      <c r="A772" s="4" t="s">
        <v>34</v>
      </c>
      <c r="B772" t="s">
        <v>32</v>
      </c>
      <c r="C772" s="3">
        <v>42625</v>
      </c>
      <c r="D772">
        <v>1</v>
      </c>
      <c r="E772">
        <v>100</v>
      </c>
      <c r="F772" s="2" t="s">
        <v>84</v>
      </c>
      <c r="G772" s="2" t="s">
        <v>43</v>
      </c>
      <c r="H772">
        <v>12</v>
      </c>
      <c r="I772" s="2" t="s">
        <v>22</v>
      </c>
      <c r="J772" s="20" t="str">
        <f t="shared" si="58"/>
        <v/>
      </c>
      <c r="L772">
        <v>45.15</v>
      </c>
      <c r="M772">
        <v>45.15</v>
      </c>
      <c r="N772" s="2">
        <f>IF(ISNUMBER(M772),SUMIFS(M$1:$M772,A$1:$A772,A772,F$1:$F772,F772,D$1:$D772,D772),"")</f>
        <v>112.22</v>
      </c>
      <c r="P772" s="5"/>
      <c r="AD772" s="2" t="str">
        <f t="shared" si="56"/>
        <v/>
      </c>
      <c r="AM772" s="2" t="str">
        <f t="shared" si="55"/>
        <v/>
      </c>
      <c r="AN772" s="2" t="str">
        <f>IF(ISNUMBER(AM772),SUMIFS($AM$1:AM772,$A$1:A772,A772,$F$1:F772,F772,$D$1:D772,D772),"")</f>
        <v/>
      </c>
      <c r="AO772">
        <f t="shared" si="57"/>
        <v>3</v>
      </c>
    </row>
    <row r="773" spans="1:41" x14ac:dyDescent="0.25">
      <c r="A773" s="4" t="s">
        <v>31</v>
      </c>
      <c r="B773" t="s">
        <v>32</v>
      </c>
      <c r="C773" s="3">
        <v>42625</v>
      </c>
      <c r="D773">
        <v>1</v>
      </c>
      <c r="E773">
        <v>200</v>
      </c>
      <c r="F773" s="2" t="s">
        <v>84</v>
      </c>
      <c r="G773" s="2" t="s">
        <v>43</v>
      </c>
      <c r="H773">
        <v>12</v>
      </c>
      <c r="I773" s="2" t="s">
        <v>22</v>
      </c>
      <c r="J773" s="20" t="str">
        <f t="shared" si="58"/>
        <v/>
      </c>
      <c r="L773">
        <v>65.55</v>
      </c>
      <c r="M773">
        <v>65.55</v>
      </c>
      <c r="N773" s="2">
        <f>IF(ISNUMBER(M773),SUMIFS(M$1:$M773,A$1:$A773,A773,F$1:$F773,F773,D$1:$D773,D773),"")</f>
        <v>108.97999999999999</v>
      </c>
      <c r="P773" s="5"/>
      <c r="AD773" s="2" t="str">
        <f t="shared" si="56"/>
        <v/>
      </c>
      <c r="AM773" s="2" t="str">
        <f t="shared" si="55"/>
        <v/>
      </c>
      <c r="AN773" s="2" t="str">
        <f>IF(ISNUMBER(AM773),SUMIFS($AM$1:AM773,$A$1:A773,A773,$F$1:F773,F773,$D$1:D773,D773),"")</f>
        <v/>
      </c>
      <c r="AO773">
        <f t="shared" si="57"/>
        <v>3</v>
      </c>
    </row>
    <row r="774" spans="1:41" x14ac:dyDescent="0.25">
      <c r="A774" s="4" t="s">
        <v>37</v>
      </c>
      <c r="B774" t="s">
        <v>32</v>
      </c>
      <c r="C774" s="3">
        <v>42625</v>
      </c>
      <c r="D774">
        <v>1</v>
      </c>
      <c r="E774">
        <v>350</v>
      </c>
      <c r="F774" s="2" t="s">
        <v>84</v>
      </c>
      <c r="G774" s="2" t="s">
        <v>43</v>
      </c>
      <c r="H774">
        <v>12</v>
      </c>
      <c r="I774" s="2" t="s">
        <v>22</v>
      </c>
      <c r="J774" s="20" t="str">
        <f t="shared" si="58"/>
        <v/>
      </c>
      <c r="L774">
        <v>49.84</v>
      </c>
      <c r="M774">
        <v>49.84</v>
      </c>
      <c r="N774" s="2">
        <f>IF(ISNUMBER(M774),SUMIFS(M$1:$M774,A$1:$A774,A774,F$1:$F774,F774,D$1:$D774,D774),"")</f>
        <v>107.43</v>
      </c>
      <c r="P774" s="5"/>
      <c r="AD774" s="2" t="str">
        <f t="shared" si="56"/>
        <v/>
      </c>
      <c r="AM774" s="2" t="str">
        <f t="shared" ref="AM774:AM787" si="59">IF(AND(ISNUMBER(AE774),ISNUMBER(M774)),ROUND(M774*AE774,3),"")</f>
        <v/>
      </c>
      <c r="AN774" s="2" t="str">
        <f>IF(ISNUMBER(AM774),SUMIFS($AM$1:AM774,$A$1:A774,A774,$F$1:F774,F774,$D$1:D774,D774),"")</f>
        <v/>
      </c>
      <c r="AO774">
        <f t="shared" si="57"/>
        <v>3</v>
      </c>
    </row>
    <row r="775" spans="1:41" x14ac:dyDescent="0.25">
      <c r="A775" s="4" t="s">
        <v>36</v>
      </c>
      <c r="B775" t="s">
        <v>32</v>
      </c>
      <c r="C775" s="3">
        <v>42625</v>
      </c>
      <c r="D775">
        <v>1</v>
      </c>
      <c r="E775">
        <v>500</v>
      </c>
      <c r="F775" s="2" t="s">
        <v>84</v>
      </c>
      <c r="G775" s="2" t="s">
        <v>43</v>
      </c>
      <c r="H775">
        <v>12</v>
      </c>
      <c r="I775" s="2" t="s">
        <v>22</v>
      </c>
      <c r="J775" s="20" t="str">
        <f t="shared" si="58"/>
        <v/>
      </c>
      <c r="L775">
        <v>92.96</v>
      </c>
      <c r="M775">
        <v>92.96</v>
      </c>
      <c r="N775" s="2">
        <f>IF(ISNUMBER(M775),SUMIFS(M$1:$M775,A$1:$A775,A775,F$1:$F775,F775,D$1:$D775,D775),"")</f>
        <v>151.26999999999998</v>
      </c>
      <c r="P775" s="5"/>
      <c r="AD775" s="2" t="str">
        <f t="shared" ref="AD775:AD787" si="60">IF(ISNUMBER(AE775),AE775,"")</f>
        <v/>
      </c>
      <c r="AM775" s="2" t="str">
        <f t="shared" si="59"/>
        <v/>
      </c>
      <c r="AN775" s="2" t="str">
        <f>IF(ISNUMBER(AM775),SUMIFS($AM$1:AM775,$A$1:A775,A775,$F$1:F775,F775,$D$1:D775,D775),"")</f>
        <v/>
      </c>
      <c r="AO775">
        <f t="shared" si="57"/>
        <v>3</v>
      </c>
    </row>
    <row r="776" spans="1:41" x14ac:dyDescent="0.25">
      <c r="A776" s="4" t="s">
        <v>33</v>
      </c>
      <c r="B776" t="s">
        <v>32</v>
      </c>
      <c r="C776" s="3">
        <v>42625</v>
      </c>
      <c r="D776">
        <v>2</v>
      </c>
      <c r="E776">
        <v>0</v>
      </c>
      <c r="F776" s="2" t="s">
        <v>84</v>
      </c>
      <c r="G776" s="2" t="s">
        <v>43</v>
      </c>
      <c r="H776">
        <v>12</v>
      </c>
      <c r="I776" s="2" t="s">
        <v>22</v>
      </c>
      <c r="J776" s="20" t="str">
        <f t="shared" si="58"/>
        <v/>
      </c>
      <c r="L776">
        <v>68.05</v>
      </c>
      <c r="M776">
        <v>68.05</v>
      </c>
      <c r="N776" s="2">
        <f>IF(ISNUMBER(M776),SUMIFS(M$1:$M776,A$1:$A776,A776,F$1:$F776,F776,D$1:$D776,D776),"")</f>
        <v>132.86000000000001</v>
      </c>
      <c r="P776" s="5"/>
      <c r="AD776" s="2" t="str">
        <f t="shared" si="60"/>
        <v/>
      </c>
      <c r="AM776" s="2" t="str">
        <f t="shared" si="59"/>
        <v/>
      </c>
      <c r="AN776" s="2" t="str">
        <f>IF(ISNUMBER(AM776),SUMIFS($AM$1:AM776,$A$1:A776,A776,$F$1:F776,F776,$D$1:D776,D776),"")</f>
        <v/>
      </c>
      <c r="AO776">
        <f t="shared" si="57"/>
        <v>3</v>
      </c>
    </row>
    <row r="777" spans="1:41" x14ac:dyDescent="0.25">
      <c r="A777" s="4" t="s">
        <v>35</v>
      </c>
      <c r="B777" t="s">
        <v>32</v>
      </c>
      <c r="C777" s="3">
        <v>42625</v>
      </c>
      <c r="D777">
        <v>2</v>
      </c>
      <c r="E777">
        <v>50</v>
      </c>
      <c r="F777" s="2" t="s">
        <v>84</v>
      </c>
      <c r="G777" s="2" t="s">
        <v>43</v>
      </c>
      <c r="H777">
        <v>12</v>
      </c>
      <c r="I777" s="2" t="s">
        <v>22</v>
      </c>
      <c r="J777" s="20" t="str">
        <f t="shared" si="58"/>
        <v/>
      </c>
      <c r="L777">
        <v>106.92</v>
      </c>
      <c r="M777">
        <v>106.92</v>
      </c>
      <c r="N777" s="2">
        <f>IF(ISNUMBER(M777),SUMIFS(M$1:$M777,A$1:$A777,A777,F$1:$F777,F777,D$1:$D777,D777),"")</f>
        <v>190.99</v>
      </c>
      <c r="P777" s="5"/>
      <c r="AD777" s="2" t="str">
        <f t="shared" si="60"/>
        <v/>
      </c>
      <c r="AM777" s="2" t="str">
        <f t="shared" si="59"/>
        <v/>
      </c>
      <c r="AN777" s="2" t="str">
        <f>IF(ISNUMBER(AM777),SUMIFS($AM$1:AM777,$A$1:A777,A777,$F$1:F777,F777,$D$1:D777,D777),"")</f>
        <v/>
      </c>
      <c r="AO777">
        <f t="shared" si="57"/>
        <v>3</v>
      </c>
    </row>
    <row r="778" spans="1:41" x14ac:dyDescent="0.25">
      <c r="A778" s="4" t="s">
        <v>34</v>
      </c>
      <c r="B778" t="s">
        <v>32</v>
      </c>
      <c r="C778" s="3">
        <v>42625</v>
      </c>
      <c r="D778">
        <v>2</v>
      </c>
      <c r="E778">
        <v>100</v>
      </c>
      <c r="F778" s="2" t="s">
        <v>84</v>
      </c>
      <c r="G778" s="2" t="s">
        <v>43</v>
      </c>
      <c r="H778">
        <v>12</v>
      </c>
      <c r="I778" s="2" t="s">
        <v>22</v>
      </c>
      <c r="J778" s="20" t="str">
        <f t="shared" si="58"/>
        <v/>
      </c>
      <c r="L778">
        <v>75.94</v>
      </c>
      <c r="M778">
        <v>75.94</v>
      </c>
      <c r="N778" s="2">
        <f>IF(ISNUMBER(M778),SUMIFS(M$1:$M778,A$1:$A778,A778,F$1:$F778,F778,D$1:$D778,D778),"")</f>
        <v>171.39</v>
      </c>
      <c r="P778" s="5"/>
      <c r="AD778" s="2" t="str">
        <f t="shared" si="60"/>
        <v/>
      </c>
      <c r="AM778" s="2" t="str">
        <f t="shared" si="59"/>
        <v/>
      </c>
      <c r="AN778" s="2" t="str">
        <f>IF(ISNUMBER(AM778),SUMIFS($AM$1:AM778,$A$1:A778,A778,$F$1:F778,F778,$D$1:D778,D778),"")</f>
        <v/>
      </c>
      <c r="AO778">
        <f t="shared" si="57"/>
        <v>3</v>
      </c>
    </row>
    <row r="779" spans="1:41" x14ac:dyDescent="0.25">
      <c r="A779" s="4" t="s">
        <v>31</v>
      </c>
      <c r="B779" t="s">
        <v>32</v>
      </c>
      <c r="C779" s="3">
        <v>42625</v>
      </c>
      <c r="D779">
        <v>2</v>
      </c>
      <c r="E779">
        <v>200</v>
      </c>
      <c r="F779" s="2" t="s">
        <v>84</v>
      </c>
      <c r="G779" s="2" t="s">
        <v>43</v>
      </c>
      <c r="H779">
        <v>12</v>
      </c>
      <c r="I779" s="2" t="s">
        <v>22</v>
      </c>
      <c r="J779" s="20" t="str">
        <f t="shared" si="58"/>
        <v/>
      </c>
      <c r="L779">
        <v>51.66</v>
      </c>
      <c r="M779">
        <v>51.66</v>
      </c>
      <c r="N779" s="2">
        <f>IF(ISNUMBER(M779),SUMIFS(M$1:$M779,A$1:$A779,A779,F$1:$F779,F779,D$1:$D779,D779),"")</f>
        <v>110.53</v>
      </c>
      <c r="P779" s="5"/>
      <c r="AD779" s="2" t="str">
        <f t="shared" si="60"/>
        <v/>
      </c>
      <c r="AM779" s="2" t="str">
        <f t="shared" si="59"/>
        <v/>
      </c>
      <c r="AN779" s="2" t="str">
        <f>IF(ISNUMBER(AM779),SUMIFS($AM$1:AM779,$A$1:A779,A779,$F$1:F779,F779,$D$1:D779,D779),"")</f>
        <v/>
      </c>
      <c r="AO779">
        <f t="shared" si="57"/>
        <v>3</v>
      </c>
    </row>
    <row r="780" spans="1:41" x14ac:dyDescent="0.25">
      <c r="A780" s="4" t="s">
        <v>37</v>
      </c>
      <c r="B780" t="s">
        <v>32</v>
      </c>
      <c r="C780" s="3">
        <v>42625</v>
      </c>
      <c r="D780">
        <v>2</v>
      </c>
      <c r="E780">
        <v>350</v>
      </c>
      <c r="F780" s="2" t="s">
        <v>84</v>
      </c>
      <c r="G780" s="2" t="s">
        <v>43</v>
      </c>
      <c r="H780">
        <v>12</v>
      </c>
      <c r="I780" s="2" t="s">
        <v>22</v>
      </c>
      <c r="J780" s="20" t="str">
        <f t="shared" si="58"/>
        <v/>
      </c>
      <c r="L780">
        <v>71.989999999999995</v>
      </c>
      <c r="M780">
        <v>71.989999999999995</v>
      </c>
      <c r="N780" s="2">
        <f>IF(ISNUMBER(M780),SUMIFS(M$1:$M780,A$1:$A780,A780,F$1:$F780,F780,D$1:$D780,D780),"")</f>
        <v>128.94999999999999</v>
      </c>
      <c r="P780" s="5"/>
      <c r="AD780" s="2" t="str">
        <f t="shared" si="60"/>
        <v/>
      </c>
      <c r="AM780" s="2" t="str">
        <f t="shared" si="59"/>
        <v/>
      </c>
      <c r="AN780" s="2" t="str">
        <f>IF(ISNUMBER(AM780),SUMIFS($AM$1:AM780,$A$1:A780,A780,$F$1:F780,F780,$D$1:D780,D780),"")</f>
        <v/>
      </c>
      <c r="AO780">
        <f t="shared" si="57"/>
        <v>3</v>
      </c>
    </row>
    <row r="781" spans="1:41" x14ac:dyDescent="0.25">
      <c r="A781" s="4" t="s">
        <v>36</v>
      </c>
      <c r="B781" t="s">
        <v>32</v>
      </c>
      <c r="C781" s="3">
        <v>42625</v>
      </c>
      <c r="D781">
        <v>2</v>
      </c>
      <c r="E781">
        <v>500</v>
      </c>
      <c r="F781" s="2" t="s">
        <v>84</v>
      </c>
      <c r="G781" s="2" t="s">
        <v>43</v>
      </c>
      <c r="H781">
        <v>12</v>
      </c>
      <c r="I781" s="2" t="s">
        <v>22</v>
      </c>
      <c r="J781" s="20" t="str">
        <f t="shared" si="58"/>
        <v/>
      </c>
      <c r="L781">
        <v>69.8</v>
      </c>
      <c r="M781">
        <v>69.8</v>
      </c>
      <c r="N781" s="2">
        <f>IF(ISNUMBER(M781),SUMIFS(M$1:$M781,A$1:$A781,A781,F$1:$F781,F781,D$1:$D781,D781),"")</f>
        <v>155.09</v>
      </c>
      <c r="P781" s="5"/>
      <c r="AD781" s="2" t="str">
        <f t="shared" si="60"/>
        <v/>
      </c>
      <c r="AM781" s="2" t="str">
        <f t="shared" si="59"/>
        <v/>
      </c>
      <c r="AN781" s="2" t="str">
        <f>IF(ISNUMBER(AM781),SUMIFS($AM$1:AM781,$A$1:A781,A781,$F$1:F781,F781,$D$1:D781,D781),"")</f>
        <v/>
      </c>
      <c r="AO781">
        <f t="shared" si="57"/>
        <v>3</v>
      </c>
    </row>
    <row r="782" spans="1:41" x14ac:dyDescent="0.25">
      <c r="A782" s="4" t="s">
        <v>33</v>
      </c>
      <c r="B782" t="s">
        <v>32</v>
      </c>
      <c r="C782" s="3">
        <v>42625</v>
      </c>
      <c r="D782">
        <v>3</v>
      </c>
      <c r="E782">
        <v>0</v>
      </c>
      <c r="F782" s="2" t="s">
        <v>84</v>
      </c>
      <c r="G782" s="2" t="s">
        <v>43</v>
      </c>
      <c r="H782">
        <v>12</v>
      </c>
      <c r="I782" s="2" t="s">
        <v>22</v>
      </c>
      <c r="J782" s="20" t="str">
        <f t="shared" si="58"/>
        <v/>
      </c>
      <c r="L782">
        <v>108.91</v>
      </c>
      <c r="M782">
        <v>108.91</v>
      </c>
      <c r="N782" s="2">
        <f>IF(ISNUMBER(M782),SUMIFS(M$1:$M782,A$1:$A782,A782,F$1:$F782,F782,D$1:$D782,D782),"")</f>
        <v>164.8</v>
      </c>
      <c r="P782" s="5"/>
      <c r="AD782" s="2" t="str">
        <f t="shared" si="60"/>
        <v/>
      </c>
      <c r="AM782" s="2" t="str">
        <f t="shared" si="59"/>
        <v/>
      </c>
      <c r="AN782" s="2" t="str">
        <f>IF(ISNUMBER(AM782),SUMIFS($AM$1:AM782,$A$1:A782,A782,$F$1:F782,F782,$D$1:D782,D782),"")</f>
        <v/>
      </c>
      <c r="AO782">
        <f t="shared" si="57"/>
        <v>3</v>
      </c>
    </row>
    <row r="783" spans="1:41" x14ac:dyDescent="0.25">
      <c r="A783" s="4" t="s">
        <v>35</v>
      </c>
      <c r="B783" t="s">
        <v>32</v>
      </c>
      <c r="C783" s="3">
        <v>42625</v>
      </c>
      <c r="D783">
        <v>3</v>
      </c>
      <c r="E783">
        <v>50</v>
      </c>
      <c r="F783" s="2" t="s">
        <v>84</v>
      </c>
      <c r="G783" s="2" t="s">
        <v>43</v>
      </c>
      <c r="H783">
        <v>12</v>
      </c>
      <c r="I783" s="2" t="s">
        <v>22</v>
      </c>
      <c r="J783" s="20" t="str">
        <f t="shared" si="58"/>
        <v/>
      </c>
      <c r="L783">
        <v>115.98</v>
      </c>
      <c r="M783">
        <v>115.98</v>
      </c>
      <c r="N783" s="2">
        <f>IF(ISNUMBER(M783),SUMIFS(M$1:$M783,A$1:$A783,A783,F$1:$F783,F783,D$1:$D783,D783),"")</f>
        <v>180.64</v>
      </c>
      <c r="P783" s="5"/>
      <c r="AD783" s="2" t="str">
        <f t="shared" si="60"/>
        <v/>
      </c>
      <c r="AM783" s="2" t="str">
        <f t="shared" si="59"/>
        <v/>
      </c>
      <c r="AN783" s="2" t="str">
        <f>IF(ISNUMBER(AM783),SUMIFS($AM$1:AM783,$A$1:A783,A783,$F$1:F783,F783,$D$1:D783,D783),"")</f>
        <v/>
      </c>
      <c r="AO783">
        <f t="shared" si="57"/>
        <v>3</v>
      </c>
    </row>
    <row r="784" spans="1:41" x14ac:dyDescent="0.25">
      <c r="A784" s="4" t="s">
        <v>34</v>
      </c>
      <c r="B784" t="s">
        <v>32</v>
      </c>
      <c r="C784" s="3">
        <v>42625</v>
      </c>
      <c r="D784">
        <v>3</v>
      </c>
      <c r="E784">
        <v>100</v>
      </c>
      <c r="F784" s="2" t="s">
        <v>84</v>
      </c>
      <c r="G784" s="2" t="s">
        <v>43</v>
      </c>
      <c r="H784">
        <v>12</v>
      </c>
      <c r="I784" s="2" t="s">
        <v>22</v>
      </c>
      <c r="J784" s="20" t="str">
        <f t="shared" si="58"/>
        <v/>
      </c>
      <c r="L784">
        <v>158.02000000000001</v>
      </c>
      <c r="M784">
        <v>158.02000000000001</v>
      </c>
      <c r="N784" s="2">
        <f>IF(ISNUMBER(M784),SUMIFS(M$1:$M784,A$1:$A784,A784,F$1:$F784,F784,D$1:$D784,D784),"")</f>
        <v>224.17000000000002</v>
      </c>
      <c r="P784" s="5"/>
      <c r="AD784" s="2" t="str">
        <f t="shared" si="60"/>
        <v/>
      </c>
      <c r="AM784" s="2" t="str">
        <f t="shared" si="59"/>
        <v/>
      </c>
      <c r="AN784" s="2" t="str">
        <f>IF(ISNUMBER(AM784),SUMIFS($AM$1:AM784,$A$1:A784,A784,$F$1:F784,F784,$D$1:D784,D784),"")</f>
        <v/>
      </c>
      <c r="AO784">
        <f t="shared" si="57"/>
        <v>3</v>
      </c>
    </row>
    <row r="785" spans="1:41" x14ac:dyDescent="0.25">
      <c r="A785" s="4" t="s">
        <v>31</v>
      </c>
      <c r="B785" t="s">
        <v>32</v>
      </c>
      <c r="C785" s="3">
        <v>42625</v>
      </c>
      <c r="D785">
        <v>3</v>
      </c>
      <c r="E785">
        <v>200</v>
      </c>
      <c r="F785" s="2" t="s">
        <v>84</v>
      </c>
      <c r="G785" s="2" t="s">
        <v>43</v>
      </c>
      <c r="H785">
        <v>12</v>
      </c>
      <c r="I785" s="2" t="s">
        <v>22</v>
      </c>
      <c r="J785" s="20" t="str">
        <f t="shared" si="58"/>
        <v/>
      </c>
      <c r="L785">
        <v>118.21</v>
      </c>
      <c r="M785">
        <v>118.21</v>
      </c>
      <c r="N785" s="2">
        <f>IF(ISNUMBER(M785),SUMIFS(M$1:$M785,A$1:$A785,A785,F$1:$F785,F785,D$1:$D785,D785),"")</f>
        <v>186.25</v>
      </c>
      <c r="P785" s="5"/>
      <c r="AD785" s="2" t="str">
        <f t="shared" si="60"/>
        <v/>
      </c>
      <c r="AM785" s="2" t="str">
        <f t="shared" si="59"/>
        <v/>
      </c>
      <c r="AN785" s="2" t="str">
        <f>IF(ISNUMBER(AM785),SUMIFS($AM$1:AM785,$A$1:A785,A785,$F$1:F785,F785,$D$1:D785,D785),"")</f>
        <v/>
      </c>
      <c r="AO785">
        <f t="shared" si="57"/>
        <v>3</v>
      </c>
    </row>
    <row r="786" spans="1:41" x14ac:dyDescent="0.25">
      <c r="A786" s="4" t="s">
        <v>37</v>
      </c>
      <c r="B786" t="s">
        <v>32</v>
      </c>
      <c r="C786" s="3">
        <v>42625</v>
      </c>
      <c r="D786">
        <v>3</v>
      </c>
      <c r="E786">
        <v>350</v>
      </c>
      <c r="F786" s="2" t="s">
        <v>84</v>
      </c>
      <c r="G786" s="2" t="s">
        <v>43</v>
      </c>
      <c r="H786">
        <v>12</v>
      </c>
      <c r="I786" s="2" t="s">
        <v>22</v>
      </c>
      <c r="J786" s="20" t="str">
        <f t="shared" si="58"/>
        <v/>
      </c>
      <c r="L786">
        <v>98.37</v>
      </c>
      <c r="M786">
        <v>98.37</v>
      </c>
      <c r="N786" s="2">
        <f>IF(ISNUMBER(M786),SUMIFS(M$1:$M786,A$1:$A786,A786,F$1:$F786,F786,D$1:$D786,D786),"")</f>
        <v>167.91000000000003</v>
      </c>
      <c r="P786" s="5"/>
      <c r="AD786" s="2" t="str">
        <f t="shared" si="60"/>
        <v/>
      </c>
      <c r="AM786" s="2" t="str">
        <f t="shared" si="59"/>
        <v/>
      </c>
      <c r="AN786" s="2" t="str">
        <f>IF(ISNUMBER(AM786),SUMIFS($AM$1:AM786,$A$1:A786,A786,$F$1:F786,F786,$D$1:D786,D786),"")</f>
        <v/>
      </c>
      <c r="AO786">
        <f t="shared" si="57"/>
        <v>3</v>
      </c>
    </row>
    <row r="787" spans="1:41" x14ac:dyDescent="0.25">
      <c r="A787" s="4" t="s">
        <v>36</v>
      </c>
      <c r="B787" t="s">
        <v>32</v>
      </c>
      <c r="C787" s="3">
        <v>42625</v>
      </c>
      <c r="D787">
        <v>3</v>
      </c>
      <c r="E787">
        <v>500</v>
      </c>
      <c r="F787" s="2" t="s">
        <v>84</v>
      </c>
      <c r="G787" s="2" t="s">
        <v>43</v>
      </c>
      <c r="H787">
        <v>12</v>
      </c>
      <c r="I787" s="2" t="s">
        <v>22</v>
      </c>
      <c r="J787" s="20" t="str">
        <f t="shared" si="58"/>
        <v/>
      </c>
      <c r="L787">
        <v>126.08</v>
      </c>
      <c r="M787">
        <v>126.08</v>
      </c>
      <c r="N787" s="2">
        <f>IF(ISNUMBER(M787),SUMIFS(M$1:$M787,A$1:$A787,A787,F$1:$F787,F787,D$1:$D787,D787),"")</f>
        <v>188.91</v>
      </c>
      <c r="P787" s="5"/>
      <c r="AD787" s="2" t="str">
        <f t="shared" si="60"/>
        <v/>
      </c>
      <c r="AM787" s="2" t="str">
        <f t="shared" si="59"/>
        <v/>
      </c>
      <c r="AN787" s="2" t="str">
        <f>IF(ISNUMBER(AM787),SUMIFS($AM$1:AM787,$A$1:A787,A787,$F$1:F787,F787,$D$1:D787,D787),"")</f>
        <v/>
      </c>
      <c r="AO787">
        <f t="shared" si="57"/>
        <v>3</v>
      </c>
    </row>
  </sheetData>
  <sortState ref="A2:AQ715">
    <sortCondition ref="C2:C715"/>
    <sortCondition ref="D2:D715"/>
    <sortCondition ref="E2:E715"/>
  </sortState>
  <dataValidations count="1">
    <dataValidation type="decimal" allowBlank="1" showInputMessage="1" showErrorMessage="1" sqref="AH1">
      <formula1>0.08</formula1>
      <formula2>0.3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664"/>
  <sheetViews>
    <sheetView zoomScale="85" zoomScaleNormal="85" workbookViewId="0">
      <pane xSplit="6" ySplit="1" topLeftCell="U120" activePane="bottomRight" state="frozen"/>
      <selection pane="topRight" activeCell="J1" sqref="J1"/>
      <selection pane="bottomLeft" activeCell="A2" sqref="A2"/>
      <selection pane="bottomRight" activeCell="AI134" sqref="AI134"/>
    </sheetView>
  </sheetViews>
  <sheetFormatPr defaultRowHeight="15" x14ac:dyDescent="0.25"/>
  <cols>
    <col min="1" max="1" width="32" customWidth="1"/>
    <col min="2" max="2" width="15.28515625" customWidth="1"/>
    <col min="3" max="3" width="10.5703125" bestFit="1" customWidth="1"/>
    <col min="4" max="4" width="4.42578125" bestFit="1" customWidth="1"/>
    <col min="5" max="5" width="4.42578125" customWidth="1"/>
    <col min="6" max="6" width="6.42578125" bestFit="1" customWidth="1"/>
    <col min="7" max="9" width="6.42578125" customWidth="1"/>
    <col min="10" max="10" width="14.140625" bestFit="1" customWidth="1"/>
    <col min="11" max="11" width="10.140625" customWidth="1"/>
    <col min="12" max="12" width="17.42578125" bestFit="1" customWidth="1"/>
    <col min="13" max="13" width="11.42578125" customWidth="1"/>
    <col min="14" max="14" width="23.42578125" bestFit="1" customWidth="1"/>
    <col min="15" max="15" width="28" customWidth="1"/>
    <col min="16" max="17" width="12.7109375" customWidth="1"/>
    <col min="18" max="18" width="22.42578125" bestFit="1" customWidth="1"/>
    <col min="19" max="27" width="9.140625" customWidth="1"/>
    <col min="29" max="32" width="9.140625" customWidth="1"/>
    <col min="37" max="37" width="11" customWidth="1"/>
    <col min="38" max="42" width="9.140625" customWidth="1"/>
  </cols>
  <sheetData>
    <row r="1" spans="1:46" x14ac:dyDescent="0.25">
      <c r="A1" s="12" t="s">
        <v>1</v>
      </c>
      <c r="B1" s="12" t="s">
        <v>3</v>
      </c>
      <c r="C1" s="13" t="s">
        <v>2</v>
      </c>
      <c r="D1" s="13" t="s">
        <v>11</v>
      </c>
      <c r="E1" s="13" t="s">
        <v>85</v>
      </c>
      <c r="F1" s="14" t="s">
        <v>46</v>
      </c>
      <c r="G1" s="14" t="s">
        <v>86</v>
      </c>
      <c r="H1" s="14" t="s">
        <v>87</v>
      </c>
      <c r="I1" s="14" t="s">
        <v>88</v>
      </c>
      <c r="J1" s="15" t="s">
        <v>76</v>
      </c>
      <c r="K1" s="15" t="s">
        <v>0</v>
      </c>
      <c r="L1" s="15" t="s">
        <v>12</v>
      </c>
      <c r="M1" s="15" t="s">
        <v>13</v>
      </c>
      <c r="N1" s="16" t="s">
        <v>18</v>
      </c>
      <c r="O1" s="17" t="s">
        <v>47</v>
      </c>
      <c r="P1" s="17" t="s">
        <v>14</v>
      </c>
      <c r="Q1" s="17" t="s">
        <v>21</v>
      </c>
      <c r="R1" s="16" t="s">
        <v>45</v>
      </c>
      <c r="S1" s="17" t="s">
        <v>48</v>
      </c>
      <c r="T1" s="17" t="s">
        <v>49</v>
      </c>
      <c r="U1" s="17" t="s">
        <v>15</v>
      </c>
      <c r="V1" s="17" t="s">
        <v>50</v>
      </c>
      <c r="W1" s="17" t="s">
        <v>51</v>
      </c>
      <c r="X1" s="17" t="s">
        <v>52</v>
      </c>
      <c r="Y1" s="17" t="s">
        <v>53</v>
      </c>
      <c r="Z1" s="17" t="s">
        <v>17</v>
      </c>
      <c r="AA1" s="17" t="s">
        <v>54</v>
      </c>
      <c r="AB1" s="18" t="s">
        <v>4</v>
      </c>
      <c r="AC1" s="18" t="s">
        <v>5</v>
      </c>
      <c r="AD1" s="18" t="s">
        <v>6</v>
      </c>
      <c r="AE1" s="18" t="s">
        <v>7</v>
      </c>
      <c r="AF1" s="18" t="s">
        <v>8</v>
      </c>
      <c r="AG1" s="18" t="s">
        <v>9</v>
      </c>
      <c r="AH1" s="16" t="s">
        <v>55</v>
      </c>
      <c r="AI1" s="18" t="s">
        <v>77</v>
      </c>
      <c r="AJ1" s="18" t="s">
        <v>78</v>
      </c>
      <c r="AK1" s="18" t="s">
        <v>10</v>
      </c>
      <c r="AL1" s="19" t="s">
        <v>20</v>
      </c>
      <c r="AM1" s="17" t="s">
        <v>56</v>
      </c>
      <c r="AN1" s="17" t="s">
        <v>19</v>
      </c>
      <c r="AO1" s="17" t="s">
        <v>57</v>
      </c>
      <c r="AP1" s="17" t="s">
        <v>58</v>
      </c>
      <c r="AQ1" s="16" t="s">
        <v>79</v>
      </c>
      <c r="AR1" s="16" t="s">
        <v>80</v>
      </c>
      <c r="AS1" s="31" t="s">
        <v>89</v>
      </c>
      <c r="AT1" s="15" t="s">
        <v>81</v>
      </c>
    </row>
    <row r="2" spans="1:46" x14ac:dyDescent="0.25">
      <c r="A2" s="4" t="s">
        <v>27</v>
      </c>
      <c r="B2" t="s">
        <v>44</v>
      </c>
      <c r="C2" s="3">
        <v>41935</v>
      </c>
      <c r="D2">
        <v>1</v>
      </c>
      <c r="F2">
        <v>0</v>
      </c>
      <c r="J2" s="2" t="s">
        <v>82</v>
      </c>
      <c r="K2" s="2" t="s">
        <v>43</v>
      </c>
      <c r="L2">
        <v>1.1000000000000001</v>
      </c>
      <c r="M2" s="2" t="s">
        <v>22</v>
      </c>
      <c r="N2" s="27" t="str">
        <f>IF(ISNUMBER(AVERAGEIFS(Observed!J$2:J$792,Observed!$A$2:$A$792,$A2,Observed!$C$2:$C$792,$C2)),AVERAGEIFS(Observed!J$2:J$792,Observed!$A$2:$A$792,$A2,Observed!$C$2:$C$792,$C2),"")</f>
        <v/>
      </c>
      <c r="O2" s="28" t="str">
        <f>IF(ISNUMBER(AVERAGEIFS(Observed!K$2:K$792,Observed!$A$2:$A$792,$A2,Observed!$C$2:$C$792,$C2)),AVERAGEIFS(Observed!K$2:K$792,Observed!$A$2:$A$792,$A2,Observed!$C$2:$C$792,$C2),"")</f>
        <v/>
      </c>
      <c r="P2" s="28">
        <f>IF(ISNUMBER(AVERAGEIFS(Observed!L$2:L$792,Observed!$A$2:$A$792,$A2,Observed!$C$2:$C$792,$C2)),AVERAGEIFS(Observed!L$2:L$792,Observed!$A$2:$A$792,$A2,Observed!$C$2:$C$792,$C2),"")</f>
        <v>200.39000000000001</v>
      </c>
      <c r="Q2" s="28">
        <f>IF(ISNUMBER(AVERAGEIFS(Observed!M$2:M$792,Observed!$A$2:$A$792,$A2,Observed!$C$2:$C$792,$C2)),AVERAGEIFS(Observed!M$2:M$792,Observed!$A$2:$A$792,$A2,Observed!$C$2:$C$792,$C2),"")</f>
        <v>200.39000000000001</v>
      </c>
      <c r="R2" s="28">
        <f>IF(ISNUMBER(AVERAGEIFS(Observed!N$2:N$792,Observed!$A$2:$A$792,$A2,Observed!$C$2:$C$792,$C2)),AVERAGEIFS(Observed!N$2:N$792,Observed!$A$2:$A$792,$A2,Observed!$C$2:$C$792,$C2),"")</f>
        <v>200.39000000000001</v>
      </c>
      <c r="S2" s="29" t="str">
        <f>IF(ISNUMBER(AVERAGEIFS(Observed!O$2:O$792,Observed!$A$2:$A$792,$A2,Observed!$C$2:$C$792,$C2)),AVERAGEIFS(Observed!O$2:O$792,Observed!$A$2:$A$792,$A2,Observed!$C$2:$C$792,$C2),"")</f>
        <v/>
      </c>
      <c r="T2" s="29" t="str">
        <f>IF(ISNUMBER(AVERAGEIFS(Observed!P$2:P$792,Observed!$A$2:$A$792,$A2,Observed!$C$2:$C$792,$C2)),AVERAGEIFS(Observed!P$2:P$792,Observed!$A$2:$A$792,$A2,Observed!$C$2:$C$792,$C2),"")</f>
        <v/>
      </c>
      <c r="U2" s="29" t="str">
        <f>IF(ISNUMBER(AVERAGEIFS(Observed!Q$2:Q$792,Observed!$A$2:$A$792,$A2,Observed!$C$2:$C$792,$C2)),AVERAGEIFS(Observed!Q$2:Q$792,Observed!$A$2:$A$792,$A2,Observed!$C$2:$C$792,$C2),"")</f>
        <v/>
      </c>
      <c r="V2" s="28" t="str">
        <f>IF(ISNUMBER(AVERAGEIFS(Observed!R$2:R$792,Observed!$A$2:$A$792,$A2,Observed!$C$2:$C$792,$C2)),AVERAGEIFS(Observed!R$2:R$792,Observed!$A$2:$A$792,$A2,Observed!$C$2:$C$792,$C2),"")</f>
        <v/>
      </c>
      <c r="W2" s="30" t="str">
        <f>IF(ISNUMBER(AVERAGEIFS(Observed!S$2:S$792,Observed!$A$2:$A$792,$A2,Observed!$C$2:$C$792,$C2)),AVERAGEIFS(Observed!S$2:S$792,Observed!$A$2:$A$792,$A2,Observed!$C$2:$C$792,$C2),"")</f>
        <v/>
      </c>
      <c r="X2" s="30" t="str">
        <f>IF(ISNUMBER(AVERAGEIFS(Observed!T$2:T$792,Observed!$A$2:$A$792,$A2,Observed!$C$2:$C$792,$C2)),AVERAGEIFS(Observed!T$2:T$792,Observed!$A$2:$A$792,$A2,Observed!$C$2:$C$792,$C2),"")</f>
        <v/>
      </c>
      <c r="Y2" s="28" t="str">
        <f>IF(ISNUMBER(AVERAGEIFS(Observed!U$2:U$792,Observed!$A$2:$A$792,$A2,Observed!$C$2:$C$792,$C2)),AVERAGEIFS(Observed!U$2:U$792,Observed!$A$2:$A$792,$A2,Observed!$C$2:$C$792,$C2),"")</f>
        <v/>
      </c>
      <c r="Z2" s="28" t="str">
        <f>IF(ISNUMBER(AVERAGEIFS(Observed!V$2:V$792,Observed!$A$2:$A$792,$A2,Observed!$C$2:$C$792,$C2)),AVERAGEIFS(Observed!V$2:V$792,Observed!$A$2:$A$792,$A2,Observed!$C$2:$C$792,$C2),"")</f>
        <v/>
      </c>
      <c r="AA2" s="28" t="str">
        <f>IF(ISNUMBER(AVERAGEIFS(Observed!W$2:W$792,Observed!$A$2:$A$792,$A2,Observed!$C$2:$C$792,$C2)),AVERAGEIFS(Observed!W$2:W$792,Observed!$A$2:$A$792,$A2,Observed!$C$2:$C$792,$C2),"")</f>
        <v/>
      </c>
      <c r="AB2" s="28">
        <f>IF(ISNUMBER(AVERAGEIFS(Observed!X$2:X$792,Observed!$A$2:$A$792,$A2,Observed!$C$2:$C$792,$C2)),AVERAGEIFS(Observed!X$2:X$792,Observed!$A$2:$A$792,$A2,Observed!$C$2:$C$792,$C2),"")</f>
        <v>20.139729261398315</v>
      </c>
      <c r="AC2" s="28">
        <f>IF(ISNUMBER(AVERAGEIFS(Observed!Y$2:Y$792,Observed!$A$2:$A$792,$A2,Observed!$C$2:$C$792,$C2)),AVERAGEIFS(Observed!Y$2:Y$792,Observed!$A$2:$A$792,$A2,Observed!$C$2:$C$792,$C2),"")</f>
        <v>14.024067878723145</v>
      </c>
      <c r="AD2" s="28">
        <f>IF(ISNUMBER(AVERAGEIFS(Observed!Z$2:Z$792,Observed!$A$2:$A$792,$A2,Observed!$C$2:$C$792,$C2)),AVERAGEIFS(Observed!Z$2:Z$792,Observed!$A$2:$A$792,$A2,Observed!$C$2:$C$792,$C2),"")</f>
        <v>69.589744567871094</v>
      </c>
      <c r="AE2" s="28">
        <f>IF(ISNUMBER(AVERAGEIFS(Observed!AA$2:AA$792,Observed!$A$2:$A$792,$A2,Observed!$C$2:$C$792,$C2)),AVERAGEIFS(Observed!AA$2:AA$792,Observed!$A$2:$A$792,$A2,Observed!$C$2:$C$792,$C2),"")</f>
        <v>28.319020986557007</v>
      </c>
      <c r="AF2" s="28">
        <f>IF(ISNUMBER(AVERAGEIFS(Observed!AB$2:AB$792,Observed!$A$2:$A$792,$A2,Observed!$C$2:$C$792,$C2)),AVERAGEIFS(Observed!AB$2:AB$792,Observed!$A$2:$A$792,$A2,Observed!$C$2:$C$792,$C2),"")</f>
        <v>84.843536376953125</v>
      </c>
      <c r="AG2" s="28">
        <f>IF(ISNUMBER(AVERAGEIFS(Observed!AC$2:AC$792,Observed!$A$2:$A$792,$A2,Observed!$C$2:$C$792,$C2)),AVERAGEIFS(Observed!AC$2:AC$792,Observed!$A$2:$A$792,$A2,Observed!$C$2:$C$792,$C2),"")</f>
        <v>20.968806743621826</v>
      </c>
      <c r="AH2" s="29">
        <f>IF(ISNUMBER(AVERAGEIFS(Observed!AD$2:AD$792,Observed!$A$2:$A$792,$A2,Observed!$C$2:$C$792,$C2)),AVERAGEIFS(Observed!AD$2:AD$792,Observed!$A$2:$A$792,$A2,Observed!$C$2:$C$792,$C2),"")</f>
        <v>3.3549999999999996E-2</v>
      </c>
      <c r="AI2" s="29">
        <f>IF(ISNUMBER(AVERAGEIFS(Observed!AE$2:AE$792,Observed!$A$2:$A$792,$A2,Observed!$C$2:$C$792,$C2)),AVERAGEIFS(Observed!AE$2:AE$792,Observed!$A$2:$A$792,$A2,Observed!$C$2:$C$792,$C2),"")</f>
        <v>3.3549999999999996E-2</v>
      </c>
      <c r="AJ2" s="29" t="str">
        <f>IF(ISNUMBER(AVERAGEIFS(Observed!AF$2:AF$792,Observed!$A$2:$A$792,$A2,Observed!$C$2:$C$792,$C2)),AVERAGEIFS(Observed!AF$2:AF$792,Observed!$A$2:$A$792,$A2,Observed!$C$2:$C$792,$C2),"")</f>
        <v/>
      </c>
      <c r="AK2" s="28">
        <f>IF(ISNUMBER(AVERAGEIFS(Observed!AG$2:AG$792,Observed!$A$2:$A$792,$A2,Observed!$C$2:$C$792,$C2)),AVERAGEIFS(Observed!AG$2:AG$792,Observed!$A$2:$A$792,$A2,Observed!$C$2:$C$792,$C2),"")</f>
        <v>11.134359130859377</v>
      </c>
      <c r="AL2" s="29" t="str">
        <f>IF(ISNUMBER(AVERAGEIFS(Observed!AH$2:AH$792,Observed!$A$2:$A$792,$A2,Observed!$C$2:$C$792,$C2)),AVERAGEIFS(Observed!AH$2:AH$792,Observed!$A$2:$A$792,$A2,Observed!$C$2:$C$792,$C2),"")</f>
        <v/>
      </c>
      <c r="AM2" s="28" t="str">
        <f>IF(ISNUMBER(AVERAGEIFS(Observed!AI$2:AI$792,Observed!$A$2:$A$792,$A2,Observed!$C$2:$C$792,$C2)),AVERAGEIFS(Observed!AI$2:AI$792,Observed!$A$2:$A$792,$A2,Observed!$C$2:$C$792,$C2),"")</f>
        <v/>
      </c>
      <c r="AN2" s="28" t="str">
        <f>IF(ISNUMBER(AVERAGEIFS(Observed!AJ$2:AJ$792,Observed!$A$2:$A$792,$A2,Observed!$C$2:$C$792,$C2)),AVERAGEIFS(Observed!AJ$2:AJ$792,Observed!$A$2:$A$792,$A2,Observed!$C$2:$C$792,$C2),"")</f>
        <v/>
      </c>
      <c r="AO2" s="28" t="str">
        <f>IF(ISNUMBER(AVERAGEIFS(Observed!AK$2:AK$792,Observed!$A$2:$A$792,$A2,Observed!$C$2:$C$792,$C2)),AVERAGEIFS(Observed!AK$2:AK$792,Observed!$A$2:$A$792,$A2,Observed!$C$2:$C$792,$C2),"")</f>
        <v/>
      </c>
      <c r="AP2" s="29" t="str">
        <f>IF(ISNUMBER(AVERAGEIFS(Observed!AL$2:AL$792,Observed!$A$2:$A$792,$A2,Observed!$C$2:$C$792,$C2)),AVERAGEIFS(Observed!AL$2:AL$792,Observed!$A$2:$A$792,$A2,Observed!$C$2:$C$792,$C2),"")</f>
        <v/>
      </c>
      <c r="AQ2" s="28">
        <f>IF(ISNUMBER(AVERAGEIFS(Observed!AM$2:AM$792,Observed!$A$2:$A$792,$A2,Observed!$C$2:$C$792,$C2)),AVERAGEIFS(Observed!AM$2:AM$792,Observed!$A$2:$A$792,$A2,Observed!$C$2:$C$792,$C2),"")</f>
        <v>7.3194999999999997</v>
      </c>
      <c r="AR2" s="28">
        <f>IF(ISNUMBER(AVERAGEIFS(Observed!AN$2:AN$792,Observed!$A$2:$A$792,$A2,Observed!$C$2:$C$792,$C2)),AVERAGEIFS(Observed!AN$2:AN$792,Observed!$A$2:$A$792,$A2,Observed!$C$2:$C$792,$C2),"")</f>
        <v>7.3194999999999997</v>
      </c>
      <c r="AS2" s="2">
        <f>COUNTIFS(Observed!$A$2:$A$792,$A2,Observed!$C$2:$C$792,$C2)</f>
        <v>4</v>
      </c>
      <c r="AT2" s="2">
        <f t="shared" ref="AT2" si="0">COUNT(O2:AR2)</f>
        <v>14</v>
      </c>
    </row>
    <row r="3" spans="1:46" x14ac:dyDescent="0.25">
      <c r="A3" s="4" t="s">
        <v>30</v>
      </c>
      <c r="B3" t="s">
        <v>44</v>
      </c>
      <c r="C3" s="3">
        <v>41935</v>
      </c>
      <c r="D3">
        <v>1</v>
      </c>
      <c r="F3">
        <v>50</v>
      </c>
      <c r="J3" s="2" t="s">
        <v>82</v>
      </c>
      <c r="K3" s="2" t="s">
        <v>43</v>
      </c>
      <c r="L3">
        <v>1.1000000000000001</v>
      </c>
      <c r="M3" s="2" t="s">
        <v>22</v>
      </c>
      <c r="N3" s="27" t="str">
        <f>IF(ISNUMBER(AVERAGEIFS(Observed!J$2:J$792,Observed!$A$2:$A$792,$A3,Observed!$C$2:$C$792,$C3)),AVERAGEIFS(Observed!J$2:J$792,Observed!$A$2:$A$792,$A3,Observed!$C$2:$C$792,$C3),"")</f>
        <v/>
      </c>
      <c r="O3" s="28" t="str">
        <f>IF(ISNUMBER(AVERAGEIFS(Observed!K$2:K$792,Observed!$A$2:$A$792,$A3,Observed!$C$2:$C$792,$C3)),AVERAGEIFS(Observed!K$2:K$792,Observed!$A$2:$A$792,$A3,Observed!$C$2:$C$792,$C3),"")</f>
        <v/>
      </c>
      <c r="P3" s="28">
        <f>IF(ISNUMBER(AVERAGEIFS(Observed!L$2:L$792,Observed!$A$2:$A$792,$A3,Observed!$C$2:$C$792,$C3)),AVERAGEIFS(Observed!L$2:L$792,Observed!$A$2:$A$792,$A3,Observed!$C$2:$C$792,$C3),"")</f>
        <v>216.33500000000001</v>
      </c>
      <c r="Q3" s="28">
        <f>IF(ISNUMBER(AVERAGEIFS(Observed!M$2:M$792,Observed!$A$2:$A$792,$A3,Observed!$C$2:$C$792,$C3)),AVERAGEIFS(Observed!M$2:M$792,Observed!$A$2:$A$792,$A3,Observed!$C$2:$C$792,$C3),"")</f>
        <v>216.33500000000001</v>
      </c>
      <c r="R3" s="28">
        <f>IF(ISNUMBER(AVERAGEIFS(Observed!N$2:N$792,Observed!$A$2:$A$792,$A3,Observed!$C$2:$C$792,$C3)),AVERAGEIFS(Observed!N$2:N$792,Observed!$A$2:$A$792,$A3,Observed!$C$2:$C$792,$C3),"")</f>
        <v>216.33500000000001</v>
      </c>
      <c r="S3" s="29" t="str">
        <f>IF(ISNUMBER(AVERAGEIFS(Observed!O$2:O$792,Observed!$A$2:$A$792,$A3,Observed!$C$2:$C$792,$C3)),AVERAGEIFS(Observed!O$2:O$792,Observed!$A$2:$A$792,$A3,Observed!$C$2:$C$792,$C3),"")</f>
        <v/>
      </c>
      <c r="T3" s="29" t="str">
        <f>IF(ISNUMBER(AVERAGEIFS(Observed!P$2:P$792,Observed!$A$2:$A$792,$A3,Observed!$C$2:$C$792,$C3)),AVERAGEIFS(Observed!P$2:P$792,Observed!$A$2:$A$792,$A3,Observed!$C$2:$C$792,$C3),"")</f>
        <v/>
      </c>
      <c r="U3" s="29" t="str">
        <f>IF(ISNUMBER(AVERAGEIFS(Observed!Q$2:Q$792,Observed!$A$2:$A$792,$A3,Observed!$C$2:$C$792,$C3)),AVERAGEIFS(Observed!Q$2:Q$792,Observed!$A$2:$A$792,$A3,Observed!$C$2:$C$792,$C3),"")</f>
        <v/>
      </c>
      <c r="V3" s="28" t="str">
        <f>IF(ISNUMBER(AVERAGEIFS(Observed!R$2:R$792,Observed!$A$2:$A$792,$A3,Observed!$C$2:$C$792,$C3)),AVERAGEIFS(Observed!R$2:R$792,Observed!$A$2:$A$792,$A3,Observed!$C$2:$C$792,$C3),"")</f>
        <v/>
      </c>
      <c r="W3" s="30" t="str">
        <f>IF(ISNUMBER(AVERAGEIFS(Observed!S$2:S$792,Observed!$A$2:$A$792,$A3,Observed!$C$2:$C$792,$C3)),AVERAGEIFS(Observed!S$2:S$792,Observed!$A$2:$A$792,$A3,Observed!$C$2:$C$792,$C3),"")</f>
        <v/>
      </c>
      <c r="X3" s="30" t="str">
        <f>IF(ISNUMBER(AVERAGEIFS(Observed!T$2:T$792,Observed!$A$2:$A$792,$A3,Observed!$C$2:$C$792,$C3)),AVERAGEIFS(Observed!T$2:T$792,Observed!$A$2:$A$792,$A3,Observed!$C$2:$C$792,$C3),"")</f>
        <v/>
      </c>
      <c r="Y3" s="28" t="str">
        <f>IF(ISNUMBER(AVERAGEIFS(Observed!U$2:U$792,Observed!$A$2:$A$792,$A3,Observed!$C$2:$C$792,$C3)),AVERAGEIFS(Observed!U$2:U$792,Observed!$A$2:$A$792,$A3,Observed!$C$2:$C$792,$C3),"")</f>
        <v/>
      </c>
      <c r="Z3" s="28" t="str">
        <f>IF(ISNUMBER(AVERAGEIFS(Observed!V$2:V$792,Observed!$A$2:$A$792,$A3,Observed!$C$2:$C$792,$C3)),AVERAGEIFS(Observed!V$2:V$792,Observed!$A$2:$A$792,$A3,Observed!$C$2:$C$792,$C3),"")</f>
        <v/>
      </c>
      <c r="AA3" s="28" t="str">
        <f>IF(ISNUMBER(AVERAGEIFS(Observed!W$2:W$792,Observed!$A$2:$A$792,$A3,Observed!$C$2:$C$792,$C3)),AVERAGEIFS(Observed!W$2:W$792,Observed!$A$2:$A$792,$A3,Observed!$C$2:$C$792,$C3),"")</f>
        <v/>
      </c>
      <c r="AB3" s="28">
        <f>IF(ISNUMBER(AVERAGEIFS(Observed!X$2:X$792,Observed!$A$2:$A$792,$A3,Observed!$C$2:$C$792,$C3)),AVERAGEIFS(Observed!X$2:X$792,Observed!$A$2:$A$792,$A3,Observed!$C$2:$C$792,$C3),"")</f>
        <v>19.055034637451172</v>
      </c>
      <c r="AC3" s="28">
        <f>IF(ISNUMBER(AVERAGEIFS(Observed!Y$2:Y$792,Observed!$A$2:$A$792,$A3,Observed!$C$2:$C$792,$C3)),AVERAGEIFS(Observed!Y$2:Y$792,Observed!$A$2:$A$792,$A3,Observed!$C$2:$C$792,$C3),"")</f>
        <v>14.254497170448303</v>
      </c>
      <c r="AD3" s="28">
        <f>IF(ISNUMBER(AVERAGEIFS(Observed!Z$2:Z$792,Observed!$A$2:$A$792,$A3,Observed!$C$2:$C$792,$C3)),AVERAGEIFS(Observed!Z$2:Z$792,Observed!$A$2:$A$792,$A3,Observed!$C$2:$C$792,$C3),"")</f>
        <v>72.248893260955811</v>
      </c>
      <c r="AE3" s="28">
        <f>IF(ISNUMBER(AVERAGEIFS(Observed!AA$2:AA$792,Observed!$A$2:$A$792,$A3,Observed!$C$2:$C$792,$C3)),AVERAGEIFS(Observed!AA$2:AA$792,Observed!$A$2:$A$792,$A3,Observed!$C$2:$C$792,$C3),"")</f>
        <v>25.74410343170166</v>
      </c>
      <c r="AF3" s="28">
        <f>IF(ISNUMBER(AVERAGEIFS(Observed!AB$2:AB$792,Observed!$A$2:$A$792,$A3,Observed!$C$2:$C$792,$C3)),AVERAGEIFS(Observed!AB$2:AB$792,Observed!$A$2:$A$792,$A3,Observed!$C$2:$C$792,$C3),"")</f>
        <v>84.643881797790527</v>
      </c>
      <c r="AG3" s="28">
        <f>IF(ISNUMBER(AVERAGEIFS(Observed!AC$2:AC$792,Observed!$A$2:$A$792,$A3,Observed!$C$2:$C$792,$C3)),AVERAGEIFS(Observed!AC$2:AC$792,Observed!$A$2:$A$792,$A3,Observed!$C$2:$C$792,$C3),"")</f>
        <v>22.280946493148804</v>
      </c>
      <c r="AH3" s="29">
        <f>IF(ISNUMBER(AVERAGEIFS(Observed!AD$2:AD$792,Observed!$A$2:$A$792,$A3,Observed!$C$2:$C$792,$C3)),AVERAGEIFS(Observed!AD$2:AD$792,Observed!$A$2:$A$792,$A3,Observed!$C$2:$C$792,$C3),"")</f>
        <v>3.5650000000000001E-2</v>
      </c>
      <c r="AI3" s="29">
        <f>IF(ISNUMBER(AVERAGEIFS(Observed!AE$2:AE$792,Observed!$A$2:$A$792,$A3,Observed!$C$2:$C$792,$C3)),AVERAGEIFS(Observed!AE$2:AE$792,Observed!$A$2:$A$792,$A3,Observed!$C$2:$C$792,$C3),"")</f>
        <v>3.5650000000000001E-2</v>
      </c>
      <c r="AJ3" s="29" t="str">
        <f>IF(ISNUMBER(AVERAGEIFS(Observed!AF$2:AF$792,Observed!$A$2:$A$792,$A3,Observed!$C$2:$C$792,$C3)),AVERAGEIFS(Observed!AF$2:AF$792,Observed!$A$2:$A$792,$A3,Observed!$C$2:$C$792,$C3),"")</f>
        <v/>
      </c>
      <c r="AK3" s="28">
        <f>IF(ISNUMBER(AVERAGEIFS(Observed!AG$2:AG$792,Observed!$A$2:$A$792,$A3,Observed!$C$2:$C$792,$C3)),AVERAGEIFS(Observed!AG$2:AG$792,Observed!$A$2:$A$792,$A3,Observed!$C$2:$C$792,$C3),"")</f>
        <v>11.559822921752932</v>
      </c>
      <c r="AL3" s="29" t="str">
        <f>IF(ISNUMBER(AVERAGEIFS(Observed!AH$2:AH$792,Observed!$A$2:$A$792,$A3,Observed!$C$2:$C$792,$C3)),AVERAGEIFS(Observed!AH$2:AH$792,Observed!$A$2:$A$792,$A3,Observed!$C$2:$C$792,$C3),"")</f>
        <v/>
      </c>
      <c r="AM3" s="28" t="str">
        <f>IF(ISNUMBER(AVERAGEIFS(Observed!AI$2:AI$792,Observed!$A$2:$A$792,$A3,Observed!$C$2:$C$792,$C3)),AVERAGEIFS(Observed!AI$2:AI$792,Observed!$A$2:$A$792,$A3,Observed!$C$2:$C$792,$C3),"")</f>
        <v/>
      </c>
      <c r="AN3" s="28" t="str">
        <f>IF(ISNUMBER(AVERAGEIFS(Observed!AJ$2:AJ$792,Observed!$A$2:$A$792,$A3,Observed!$C$2:$C$792,$C3)),AVERAGEIFS(Observed!AJ$2:AJ$792,Observed!$A$2:$A$792,$A3,Observed!$C$2:$C$792,$C3),"")</f>
        <v/>
      </c>
      <c r="AO3" s="28" t="str">
        <f>IF(ISNUMBER(AVERAGEIFS(Observed!AK$2:AK$792,Observed!$A$2:$A$792,$A3,Observed!$C$2:$C$792,$C3)),AVERAGEIFS(Observed!AK$2:AK$792,Observed!$A$2:$A$792,$A3,Observed!$C$2:$C$792,$C3),"")</f>
        <v/>
      </c>
      <c r="AP3" s="29" t="str">
        <f>IF(ISNUMBER(AVERAGEIFS(Observed!AL$2:AL$792,Observed!$A$2:$A$792,$A3,Observed!$C$2:$C$792,$C3)),AVERAGEIFS(Observed!AL$2:AL$792,Observed!$A$2:$A$792,$A3,Observed!$C$2:$C$792,$C3),"")</f>
        <v/>
      </c>
      <c r="AQ3" s="28">
        <f>IF(ISNUMBER(AVERAGEIFS(Observed!AM$2:AM$792,Observed!$A$2:$A$792,$A3,Observed!$C$2:$C$792,$C3)),AVERAGEIFS(Observed!AM$2:AM$792,Observed!$A$2:$A$792,$A3,Observed!$C$2:$C$792,$C3),"")</f>
        <v>8.2974999999999994</v>
      </c>
      <c r="AR3" s="28">
        <f>IF(ISNUMBER(AVERAGEIFS(Observed!AN$2:AN$792,Observed!$A$2:$A$792,$A3,Observed!$C$2:$C$792,$C3)),AVERAGEIFS(Observed!AN$2:AN$792,Observed!$A$2:$A$792,$A3,Observed!$C$2:$C$792,$C3),"")</f>
        <v>8.2974999999999994</v>
      </c>
      <c r="AS3" s="2">
        <f>COUNTIFS(Observed!$A$2:$A$792,$A3,Observed!$C$2:$C$792,$C3)</f>
        <v>4</v>
      </c>
      <c r="AT3" s="2">
        <f t="shared" ref="AT3:AT66" si="1">COUNT(O3:AR3)</f>
        <v>14</v>
      </c>
    </row>
    <row r="4" spans="1:46" x14ac:dyDescent="0.25">
      <c r="A4" s="4" t="s">
        <v>28</v>
      </c>
      <c r="B4" t="s">
        <v>44</v>
      </c>
      <c r="C4" s="3">
        <v>41935</v>
      </c>
      <c r="D4">
        <v>1</v>
      </c>
      <c r="F4">
        <v>100</v>
      </c>
      <c r="J4" s="2" t="s">
        <v>82</v>
      </c>
      <c r="K4" s="2" t="s">
        <v>43</v>
      </c>
      <c r="L4">
        <v>1.1000000000000001</v>
      </c>
      <c r="M4" s="2" t="s">
        <v>22</v>
      </c>
      <c r="N4" s="27" t="str">
        <f>IF(ISNUMBER(AVERAGEIFS(Observed!J$2:J$792,Observed!$A$2:$A$792,$A4,Observed!$C$2:$C$792,$C4)),AVERAGEIFS(Observed!J$2:J$792,Observed!$A$2:$A$792,$A4,Observed!$C$2:$C$792,$C4),"")</f>
        <v/>
      </c>
      <c r="O4" s="28" t="str">
        <f>IF(ISNUMBER(AVERAGEIFS(Observed!K$2:K$792,Observed!$A$2:$A$792,$A4,Observed!$C$2:$C$792,$C4)),AVERAGEIFS(Observed!K$2:K$792,Observed!$A$2:$A$792,$A4,Observed!$C$2:$C$792,$C4),"")</f>
        <v/>
      </c>
      <c r="P4" s="28">
        <f>IF(ISNUMBER(AVERAGEIFS(Observed!L$2:L$792,Observed!$A$2:$A$792,$A4,Observed!$C$2:$C$792,$C4)),AVERAGEIFS(Observed!L$2:L$792,Observed!$A$2:$A$792,$A4,Observed!$C$2:$C$792,$C4),"")</f>
        <v>254.83249999999998</v>
      </c>
      <c r="Q4" s="28">
        <f>IF(ISNUMBER(AVERAGEIFS(Observed!M$2:M$792,Observed!$A$2:$A$792,$A4,Observed!$C$2:$C$792,$C4)),AVERAGEIFS(Observed!M$2:M$792,Observed!$A$2:$A$792,$A4,Observed!$C$2:$C$792,$C4),"")</f>
        <v>254.83249999999998</v>
      </c>
      <c r="R4" s="28">
        <f>IF(ISNUMBER(AVERAGEIFS(Observed!N$2:N$792,Observed!$A$2:$A$792,$A4,Observed!$C$2:$C$792,$C4)),AVERAGEIFS(Observed!N$2:N$792,Observed!$A$2:$A$792,$A4,Observed!$C$2:$C$792,$C4),"")</f>
        <v>254.83249999999998</v>
      </c>
      <c r="S4" s="29" t="str">
        <f>IF(ISNUMBER(AVERAGEIFS(Observed!O$2:O$792,Observed!$A$2:$A$792,$A4,Observed!$C$2:$C$792,$C4)),AVERAGEIFS(Observed!O$2:O$792,Observed!$A$2:$A$792,$A4,Observed!$C$2:$C$792,$C4),"")</f>
        <v/>
      </c>
      <c r="T4" s="29" t="str">
        <f>IF(ISNUMBER(AVERAGEIFS(Observed!P$2:P$792,Observed!$A$2:$A$792,$A4,Observed!$C$2:$C$792,$C4)),AVERAGEIFS(Observed!P$2:P$792,Observed!$A$2:$A$792,$A4,Observed!$C$2:$C$792,$C4),"")</f>
        <v/>
      </c>
      <c r="U4" s="29" t="str">
        <f>IF(ISNUMBER(AVERAGEIFS(Observed!Q$2:Q$792,Observed!$A$2:$A$792,$A4,Observed!$C$2:$C$792,$C4)),AVERAGEIFS(Observed!Q$2:Q$792,Observed!$A$2:$A$792,$A4,Observed!$C$2:$C$792,$C4),"")</f>
        <v/>
      </c>
      <c r="V4" s="28" t="str">
        <f>IF(ISNUMBER(AVERAGEIFS(Observed!R$2:R$792,Observed!$A$2:$A$792,$A4,Observed!$C$2:$C$792,$C4)),AVERAGEIFS(Observed!R$2:R$792,Observed!$A$2:$A$792,$A4,Observed!$C$2:$C$792,$C4),"")</f>
        <v/>
      </c>
      <c r="W4" s="30" t="str">
        <f>IF(ISNUMBER(AVERAGEIFS(Observed!S$2:S$792,Observed!$A$2:$A$792,$A4,Observed!$C$2:$C$792,$C4)),AVERAGEIFS(Observed!S$2:S$792,Observed!$A$2:$A$792,$A4,Observed!$C$2:$C$792,$C4),"")</f>
        <v/>
      </c>
      <c r="X4" s="30" t="str">
        <f>IF(ISNUMBER(AVERAGEIFS(Observed!T$2:T$792,Observed!$A$2:$A$792,$A4,Observed!$C$2:$C$792,$C4)),AVERAGEIFS(Observed!T$2:T$792,Observed!$A$2:$A$792,$A4,Observed!$C$2:$C$792,$C4),"")</f>
        <v/>
      </c>
      <c r="Y4" s="28" t="str">
        <f>IF(ISNUMBER(AVERAGEIFS(Observed!U$2:U$792,Observed!$A$2:$A$792,$A4,Observed!$C$2:$C$792,$C4)),AVERAGEIFS(Observed!U$2:U$792,Observed!$A$2:$A$792,$A4,Observed!$C$2:$C$792,$C4),"")</f>
        <v/>
      </c>
      <c r="Z4" s="28" t="str">
        <f>IF(ISNUMBER(AVERAGEIFS(Observed!V$2:V$792,Observed!$A$2:$A$792,$A4,Observed!$C$2:$C$792,$C4)),AVERAGEIFS(Observed!V$2:V$792,Observed!$A$2:$A$792,$A4,Observed!$C$2:$C$792,$C4),"")</f>
        <v/>
      </c>
      <c r="AA4" s="28" t="str">
        <f>IF(ISNUMBER(AVERAGEIFS(Observed!W$2:W$792,Observed!$A$2:$A$792,$A4,Observed!$C$2:$C$792,$C4)),AVERAGEIFS(Observed!W$2:W$792,Observed!$A$2:$A$792,$A4,Observed!$C$2:$C$792,$C4),"")</f>
        <v/>
      </c>
      <c r="AB4" s="28">
        <f>IF(ISNUMBER(AVERAGEIFS(Observed!X$2:X$792,Observed!$A$2:$A$792,$A4,Observed!$C$2:$C$792,$C4)),AVERAGEIFS(Observed!X$2:X$792,Observed!$A$2:$A$792,$A4,Observed!$C$2:$C$792,$C4),"")</f>
        <v>19.042277097702026</v>
      </c>
      <c r="AC4" s="28">
        <f>IF(ISNUMBER(AVERAGEIFS(Observed!Y$2:Y$792,Observed!$A$2:$A$792,$A4,Observed!$C$2:$C$792,$C4)),AVERAGEIFS(Observed!Y$2:Y$792,Observed!$A$2:$A$792,$A4,Observed!$C$2:$C$792,$C4),"")</f>
        <v>13.402442097663879</v>
      </c>
      <c r="AD4" s="28">
        <f>IF(ISNUMBER(AVERAGEIFS(Observed!Z$2:Z$792,Observed!$A$2:$A$792,$A4,Observed!$C$2:$C$792,$C4)),AVERAGEIFS(Observed!Z$2:Z$792,Observed!$A$2:$A$792,$A4,Observed!$C$2:$C$792,$C4),"")</f>
        <v>72.937277793884277</v>
      </c>
      <c r="AE4" s="28">
        <f>IF(ISNUMBER(AVERAGEIFS(Observed!AA$2:AA$792,Observed!$A$2:$A$792,$A4,Observed!$C$2:$C$792,$C4)),AVERAGEIFS(Observed!AA$2:AA$792,Observed!$A$2:$A$792,$A4,Observed!$C$2:$C$792,$C4),"")</f>
        <v>24.484552383422852</v>
      </c>
      <c r="AF4" s="28">
        <f>IF(ISNUMBER(AVERAGEIFS(Observed!AB$2:AB$792,Observed!$A$2:$A$792,$A4,Observed!$C$2:$C$792,$C4)),AVERAGEIFS(Observed!AB$2:AB$792,Observed!$A$2:$A$792,$A4,Observed!$C$2:$C$792,$C4),"")</f>
        <v>85.253128051757813</v>
      </c>
      <c r="AG4" s="28">
        <f>IF(ISNUMBER(AVERAGEIFS(Observed!AC$2:AC$792,Observed!$A$2:$A$792,$A4,Observed!$C$2:$C$792,$C4)),AVERAGEIFS(Observed!AC$2:AC$792,Observed!$A$2:$A$792,$A4,Observed!$C$2:$C$792,$C4),"")</f>
        <v>23.609450101852417</v>
      </c>
      <c r="AH4" s="29">
        <f>IF(ISNUMBER(AVERAGEIFS(Observed!AD$2:AD$792,Observed!$A$2:$A$792,$A4,Observed!$C$2:$C$792,$C4)),AVERAGEIFS(Observed!AD$2:AD$792,Observed!$A$2:$A$792,$A4,Observed!$C$2:$C$792,$C4),"")</f>
        <v>3.7775000000000003E-2</v>
      </c>
      <c r="AI4" s="29">
        <f>IF(ISNUMBER(AVERAGEIFS(Observed!AE$2:AE$792,Observed!$A$2:$A$792,$A4,Observed!$C$2:$C$792,$C4)),AVERAGEIFS(Observed!AE$2:AE$792,Observed!$A$2:$A$792,$A4,Observed!$C$2:$C$792,$C4),"")</f>
        <v>3.7775000000000003E-2</v>
      </c>
      <c r="AJ4" s="29" t="str">
        <f>IF(ISNUMBER(AVERAGEIFS(Observed!AF$2:AF$792,Observed!$A$2:$A$792,$A4,Observed!$C$2:$C$792,$C4)),AVERAGEIFS(Observed!AF$2:AF$792,Observed!$A$2:$A$792,$A4,Observed!$C$2:$C$792,$C4),"")</f>
        <v/>
      </c>
      <c r="AK4" s="28">
        <f>IF(ISNUMBER(AVERAGEIFS(Observed!AG$2:AG$792,Observed!$A$2:$A$792,$A4,Observed!$C$2:$C$792,$C4)),AVERAGEIFS(Observed!AG$2:AG$792,Observed!$A$2:$A$792,$A4,Observed!$C$2:$C$792,$C4),"")</f>
        <v>11.669964447021485</v>
      </c>
      <c r="AL4" s="29" t="str">
        <f>IF(ISNUMBER(AVERAGEIFS(Observed!AH$2:AH$792,Observed!$A$2:$A$792,$A4,Observed!$C$2:$C$792,$C4)),AVERAGEIFS(Observed!AH$2:AH$792,Observed!$A$2:$A$792,$A4,Observed!$C$2:$C$792,$C4),"")</f>
        <v/>
      </c>
      <c r="AM4" s="28" t="str">
        <f>IF(ISNUMBER(AVERAGEIFS(Observed!AI$2:AI$792,Observed!$A$2:$A$792,$A4,Observed!$C$2:$C$792,$C4)),AVERAGEIFS(Observed!AI$2:AI$792,Observed!$A$2:$A$792,$A4,Observed!$C$2:$C$792,$C4),"")</f>
        <v/>
      </c>
      <c r="AN4" s="28" t="str">
        <f>IF(ISNUMBER(AVERAGEIFS(Observed!AJ$2:AJ$792,Observed!$A$2:$A$792,$A4,Observed!$C$2:$C$792,$C4)),AVERAGEIFS(Observed!AJ$2:AJ$792,Observed!$A$2:$A$792,$A4,Observed!$C$2:$C$792,$C4),"")</f>
        <v/>
      </c>
      <c r="AO4" s="28" t="str">
        <f>IF(ISNUMBER(AVERAGEIFS(Observed!AK$2:AK$792,Observed!$A$2:$A$792,$A4,Observed!$C$2:$C$792,$C4)),AVERAGEIFS(Observed!AK$2:AK$792,Observed!$A$2:$A$792,$A4,Observed!$C$2:$C$792,$C4),"")</f>
        <v/>
      </c>
      <c r="AP4" s="29" t="str">
        <f>IF(ISNUMBER(AVERAGEIFS(Observed!AL$2:AL$792,Observed!$A$2:$A$792,$A4,Observed!$C$2:$C$792,$C4)),AVERAGEIFS(Observed!AL$2:AL$792,Observed!$A$2:$A$792,$A4,Observed!$C$2:$C$792,$C4),"")</f>
        <v/>
      </c>
      <c r="AQ4" s="28">
        <f>IF(ISNUMBER(AVERAGEIFS(Observed!AM$2:AM$792,Observed!$A$2:$A$792,$A4,Observed!$C$2:$C$792,$C4)),AVERAGEIFS(Observed!AM$2:AM$792,Observed!$A$2:$A$792,$A4,Observed!$C$2:$C$792,$C4),"")</f>
        <v>9.8745000000000012</v>
      </c>
      <c r="AR4" s="28">
        <f>IF(ISNUMBER(AVERAGEIFS(Observed!AN$2:AN$792,Observed!$A$2:$A$792,$A4,Observed!$C$2:$C$792,$C4)),AVERAGEIFS(Observed!AN$2:AN$792,Observed!$A$2:$A$792,$A4,Observed!$C$2:$C$792,$C4),"")</f>
        <v>9.8745000000000012</v>
      </c>
      <c r="AS4" s="2">
        <f>COUNTIFS(Observed!$A$2:$A$792,$A4,Observed!$C$2:$C$792,$C4)</f>
        <v>4</v>
      </c>
      <c r="AT4" s="2">
        <f t="shared" si="1"/>
        <v>14</v>
      </c>
    </row>
    <row r="5" spans="1:46" x14ac:dyDescent="0.25">
      <c r="A5" s="4" t="s">
        <v>25</v>
      </c>
      <c r="B5" t="s">
        <v>44</v>
      </c>
      <c r="C5" s="3">
        <v>41935</v>
      </c>
      <c r="D5">
        <v>1</v>
      </c>
      <c r="F5">
        <v>200</v>
      </c>
      <c r="J5" s="2" t="s">
        <v>82</v>
      </c>
      <c r="K5" s="2" t="s">
        <v>43</v>
      </c>
      <c r="L5">
        <v>1.1000000000000001</v>
      </c>
      <c r="M5" s="2" t="s">
        <v>22</v>
      </c>
      <c r="N5" s="27" t="str">
        <f>IF(ISNUMBER(AVERAGEIFS(Observed!J$2:J$792,Observed!$A$2:$A$792,$A5,Observed!$C$2:$C$792,$C5)),AVERAGEIFS(Observed!J$2:J$792,Observed!$A$2:$A$792,$A5,Observed!$C$2:$C$792,$C5),"")</f>
        <v/>
      </c>
      <c r="O5" s="28" t="str">
        <f>IF(ISNUMBER(AVERAGEIFS(Observed!K$2:K$792,Observed!$A$2:$A$792,$A5,Observed!$C$2:$C$792,$C5)),AVERAGEIFS(Observed!K$2:K$792,Observed!$A$2:$A$792,$A5,Observed!$C$2:$C$792,$C5),"")</f>
        <v/>
      </c>
      <c r="P5" s="28">
        <f>IF(ISNUMBER(AVERAGEIFS(Observed!L$2:L$792,Observed!$A$2:$A$792,$A5,Observed!$C$2:$C$792,$C5)),AVERAGEIFS(Observed!L$2:L$792,Observed!$A$2:$A$792,$A5,Observed!$C$2:$C$792,$C5),"")</f>
        <v>240.79499999999999</v>
      </c>
      <c r="Q5" s="28">
        <f>IF(ISNUMBER(AVERAGEIFS(Observed!M$2:M$792,Observed!$A$2:$A$792,$A5,Observed!$C$2:$C$792,$C5)),AVERAGEIFS(Observed!M$2:M$792,Observed!$A$2:$A$792,$A5,Observed!$C$2:$C$792,$C5),"")</f>
        <v>240.79499999999999</v>
      </c>
      <c r="R5" s="28">
        <f>IF(ISNUMBER(AVERAGEIFS(Observed!N$2:N$792,Observed!$A$2:$A$792,$A5,Observed!$C$2:$C$792,$C5)),AVERAGEIFS(Observed!N$2:N$792,Observed!$A$2:$A$792,$A5,Observed!$C$2:$C$792,$C5),"")</f>
        <v>240.79499999999999</v>
      </c>
      <c r="S5" s="29" t="str">
        <f>IF(ISNUMBER(AVERAGEIFS(Observed!O$2:O$792,Observed!$A$2:$A$792,$A5,Observed!$C$2:$C$792,$C5)),AVERAGEIFS(Observed!O$2:O$792,Observed!$A$2:$A$792,$A5,Observed!$C$2:$C$792,$C5),"")</f>
        <v/>
      </c>
      <c r="T5" s="29" t="str">
        <f>IF(ISNUMBER(AVERAGEIFS(Observed!P$2:P$792,Observed!$A$2:$A$792,$A5,Observed!$C$2:$C$792,$C5)),AVERAGEIFS(Observed!P$2:P$792,Observed!$A$2:$A$792,$A5,Observed!$C$2:$C$792,$C5),"")</f>
        <v/>
      </c>
      <c r="U5" s="29" t="str">
        <f>IF(ISNUMBER(AVERAGEIFS(Observed!Q$2:Q$792,Observed!$A$2:$A$792,$A5,Observed!$C$2:$C$792,$C5)),AVERAGEIFS(Observed!Q$2:Q$792,Observed!$A$2:$A$792,$A5,Observed!$C$2:$C$792,$C5),"")</f>
        <v/>
      </c>
      <c r="V5" s="28" t="str">
        <f>IF(ISNUMBER(AVERAGEIFS(Observed!R$2:R$792,Observed!$A$2:$A$792,$A5,Observed!$C$2:$C$792,$C5)),AVERAGEIFS(Observed!R$2:R$792,Observed!$A$2:$A$792,$A5,Observed!$C$2:$C$792,$C5),"")</f>
        <v/>
      </c>
      <c r="W5" s="30" t="str">
        <f>IF(ISNUMBER(AVERAGEIFS(Observed!S$2:S$792,Observed!$A$2:$A$792,$A5,Observed!$C$2:$C$792,$C5)),AVERAGEIFS(Observed!S$2:S$792,Observed!$A$2:$A$792,$A5,Observed!$C$2:$C$792,$C5),"")</f>
        <v/>
      </c>
      <c r="X5" s="30" t="str">
        <f>IF(ISNUMBER(AVERAGEIFS(Observed!T$2:T$792,Observed!$A$2:$A$792,$A5,Observed!$C$2:$C$792,$C5)),AVERAGEIFS(Observed!T$2:T$792,Observed!$A$2:$A$792,$A5,Observed!$C$2:$C$792,$C5),"")</f>
        <v/>
      </c>
      <c r="Y5" s="28" t="str">
        <f>IF(ISNUMBER(AVERAGEIFS(Observed!U$2:U$792,Observed!$A$2:$A$792,$A5,Observed!$C$2:$C$792,$C5)),AVERAGEIFS(Observed!U$2:U$792,Observed!$A$2:$A$792,$A5,Observed!$C$2:$C$792,$C5),"")</f>
        <v/>
      </c>
      <c r="Z5" s="28" t="str">
        <f>IF(ISNUMBER(AVERAGEIFS(Observed!V$2:V$792,Observed!$A$2:$A$792,$A5,Observed!$C$2:$C$792,$C5)),AVERAGEIFS(Observed!V$2:V$792,Observed!$A$2:$A$792,$A5,Observed!$C$2:$C$792,$C5),"")</f>
        <v/>
      </c>
      <c r="AA5" s="28" t="str">
        <f>IF(ISNUMBER(AVERAGEIFS(Observed!W$2:W$792,Observed!$A$2:$A$792,$A5,Observed!$C$2:$C$792,$C5)),AVERAGEIFS(Observed!W$2:W$792,Observed!$A$2:$A$792,$A5,Observed!$C$2:$C$792,$C5),"")</f>
        <v/>
      </c>
      <c r="AB5" s="28">
        <f>IF(ISNUMBER(AVERAGEIFS(Observed!X$2:X$792,Observed!$A$2:$A$792,$A5,Observed!$C$2:$C$792,$C5)),AVERAGEIFS(Observed!X$2:X$792,Observed!$A$2:$A$792,$A5,Observed!$C$2:$C$792,$C5),"")</f>
        <v>19.348750114440918</v>
      </c>
      <c r="AC5" s="28">
        <f>IF(ISNUMBER(AVERAGEIFS(Observed!Y$2:Y$792,Observed!$A$2:$A$792,$A5,Observed!$C$2:$C$792,$C5)),AVERAGEIFS(Observed!Y$2:Y$792,Observed!$A$2:$A$792,$A5,Observed!$C$2:$C$792,$C5),"")</f>
        <v>13.226187229156494</v>
      </c>
      <c r="AD5" s="28">
        <f>IF(ISNUMBER(AVERAGEIFS(Observed!Z$2:Z$792,Observed!$A$2:$A$792,$A5,Observed!$C$2:$C$792,$C5)),AVERAGEIFS(Observed!Z$2:Z$792,Observed!$A$2:$A$792,$A5,Observed!$C$2:$C$792,$C5),"")</f>
        <v>76.045074462890625</v>
      </c>
      <c r="AE5" s="28">
        <f>IF(ISNUMBER(AVERAGEIFS(Observed!AA$2:AA$792,Observed!$A$2:$A$792,$A5,Observed!$C$2:$C$792,$C5)),AVERAGEIFS(Observed!AA$2:AA$792,Observed!$A$2:$A$792,$A5,Observed!$C$2:$C$792,$C5),"")</f>
        <v>26.175764083862305</v>
      </c>
      <c r="AF5" s="28">
        <f>IF(ISNUMBER(AVERAGEIFS(Observed!AB$2:AB$792,Observed!$A$2:$A$792,$A5,Observed!$C$2:$C$792,$C5)),AVERAGEIFS(Observed!AB$2:AB$792,Observed!$A$2:$A$792,$A5,Observed!$C$2:$C$792,$C5),"")</f>
        <v>87.664403279622391</v>
      </c>
      <c r="AG5" s="28">
        <f>IF(ISNUMBER(AVERAGEIFS(Observed!AC$2:AC$792,Observed!$A$2:$A$792,$A5,Observed!$C$2:$C$792,$C5)),AVERAGEIFS(Observed!AC$2:AC$792,Observed!$A$2:$A$792,$A5,Observed!$C$2:$C$792,$C5),"")</f>
        <v>24.123561859130859</v>
      </c>
      <c r="AH5" s="29">
        <f>IF(ISNUMBER(AVERAGEIFS(Observed!AD$2:AD$792,Observed!$A$2:$A$792,$A5,Observed!$C$2:$C$792,$C5)),AVERAGEIFS(Observed!AD$2:AD$792,Observed!$A$2:$A$792,$A5,Observed!$C$2:$C$792,$C5),"")</f>
        <v>3.8600000000000002E-2</v>
      </c>
      <c r="AI5" s="29">
        <f>IF(ISNUMBER(AVERAGEIFS(Observed!AE$2:AE$792,Observed!$A$2:$A$792,$A5,Observed!$C$2:$C$792,$C5)),AVERAGEIFS(Observed!AE$2:AE$792,Observed!$A$2:$A$792,$A5,Observed!$C$2:$C$792,$C5),"")</f>
        <v>3.8600000000000002E-2</v>
      </c>
      <c r="AJ5" s="29" t="str">
        <f>IF(ISNUMBER(AVERAGEIFS(Observed!AF$2:AF$792,Observed!$A$2:$A$792,$A5,Observed!$C$2:$C$792,$C5)),AVERAGEIFS(Observed!AF$2:AF$792,Observed!$A$2:$A$792,$A5,Observed!$C$2:$C$792,$C5),"")</f>
        <v/>
      </c>
      <c r="AK5" s="28">
        <f>IF(ISNUMBER(AVERAGEIFS(Observed!AG$2:AG$792,Observed!$A$2:$A$792,$A5,Observed!$C$2:$C$792,$C5)),AVERAGEIFS(Observed!AG$2:AG$792,Observed!$A$2:$A$792,$A5,Observed!$C$2:$C$792,$C5),"")</f>
        <v>12.1672119140625</v>
      </c>
      <c r="AL5" s="29" t="str">
        <f>IF(ISNUMBER(AVERAGEIFS(Observed!AH$2:AH$792,Observed!$A$2:$A$792,$A5,Observed!$C$2:$C$792,$C5)),AVERAGEIFS(Observed!AH$2:AH$792,Observed!$A$2:$A$792,$A5,Observed!$C$2:$C$792,$C5),"")</f>
        <v/>
      </c>
      <c r="AM5" s="28" t="str">
        <f>IF(ISNUMBER(AVERAGEIFS(Observed!AI$2:AI$792,Observed!$A$2:$A$792,$A5,Observed!$C$2:$C$792,$C5)),AVERAGEIFS(Observed!AI$2:AI$792,Observed!$A$2:$A$792,$A5,Observed!$C$2:$C$792,$C5),"")</f>
        <v/>
      </c>
      <c r="AN5" s="28" t="str">
        <f>IF(ISNUMBER(AVERAGEIFS(Observed!AJ$2:AJ$792,Observed!$A$2:$A$792,$A5,Observed!$C$2:$C$792,$C5)),AVERAGEIFS(Observed!AJ$2:AJ$792,Observed!$A$2:$A$792,$A5,Observed!$C$2:$C$792,$C5),"")</f>
        <v/>
      </c>
      <c r="AO5" s="28" t="str">
        <f>IF(ISNUMBER(AVERAGEIFS(Observed!AK$2:AK$792,Observed!$A$2:$A$792,$A5,Observed!$C$2:$C$792,$C5)),AVERAGEIFS(Observed!AK$2:AK$792,Observed!$A$2:$A$792,$A5,Observed!$C$2:$C$792,$C5),"")</f>
        <v/>
      </c>
      <c r="AP5" s="29" t="str">
        <f>IF(ISNUMBER(AVERAGEIFS(Observed!AL$2:AL$792,Observed!$A$2:$A$792,$A5,Observed!$C$2:$C$792,$C5)),AVERAGEIFS(Observed!AL$2:AL$792,Observed!$A$2:$A$792,$A5,Observed!$C$2:$C$792,$C5),"")</f>
        <v/>
      </c>
      <c r="AQ5" s="28">
        <f>IF(ISNUMBER(AVERAGEIFS(Observed!AM$2:AM$792,Observed!$A$2:$A$792,$A5,Observed!$C$2:$C$792,$C5)),AVERAGEIFS(Observed!AM$2:AM$792,Observed!$A$2:$A$792,$A5,Observed!$C$2:$C$792,$C5),"")</f>
        <v>9.2614999999999998</v>
      </c>
      <c r="AR5" s="28">
        <f>IF(ISNUMBER(AVERAGEIFS(Observed!AN$2:AN$792,Observed!$A$2:$A$792,$A5,Observed!$C$2:$C$792,$C5)),AVERAGEIFS(Observed!AN$2:AN$792,Observed!$A$2:$A$792,$A5,Observed!$C$2:$C$792,$C5),"")</f>
        <v>9.2614999999999998</v>
      </c>
      <c r="AS5" s="2">
        <f>COUNTIFS(Observed!$A$2:$A$792,$A5,Observed!$C$2:$C$792,$C5)</f>
        <v>4</v>
      </c>
      <c r="AT5" s="2">
        <f t="shared" si="1"/>
        <v>14</v>
      </c>
    </row>
    <row r="6" spans="1:46" x14ac:dyDescent="0.25">
      <c r="A6" s="4" t="s">
        <v>29</v>
      </c>
      <c r="B6" t="s">
        <v>44</v>
      </c>
      <c r="C6" s="3">
        <v>41935</v>
      </c>
      <c r="D6">
        <v>1</v>
      </c>
      <c r="F6">
        <v>350</v>
      </c>
      <c r="J6" s="2" t="s">
        <v>82</v>
      </c>
      <c r="K6" s="2" t="s">
        <v>43</v>
      </c>
      <c r="L6">
        <v>1.1000000000000001</v>
      </c>
      <c r="M6" s="2" t="s">
        <v>22</v>
      </c>
      <c r="N6" s="27" t="str">
        <f>IF(ISNUMBER(AVERAGEIFS(Observed!J$2:J$792,Observed!$A$2:$A$792,$A6,Observed!$C$2:$C$792,$C6)),AVERAGEIFS(Observed!J$2:J$792,Observed!$A$2:$A$792,$A6,Observed!$C$2:$C$792,$C6),"")</f>
        <v/>
      </c>
      <c r="O6" s="28" t="str">
        <f>IF(ISNUMBER(AVERAGEIFS(Observed!K$2:K$792,Observed!$A$2:$A$792,$A6,Observed!$C$2:$C$792,$C6)),AVERAGEIFS(Observed!K$2:K$792,Observed!$A$2:$A$792,$A6,Observed!$C$2:$C$792,$C6),"")</f>
        <v/>
      </c>
      <c r="P6" s="28">
        <f>IF(ISNUMBER(AVERAGEIFS(Observed!L$2:L$792,Observed!$A$2:$A$792,$A6,Observed!$C$2:$C$792,$C6)),AVERAGEIFS(Observed!L$2:L$792,Observed!$A$2:$A$792,$A6,Observed!$C$2:$C$792,$C6),"")</f>
        <v>228.92249999999999</v>
      </c>
      <c r="Q6" s="28">
        <f>IF(ISNUMBER(AVERAGEIFS(Observed!M$2:M$792,Observed!$A$2:$A$792,$A6,Observed!$C$2:$C$792,$C6)),AVERAGEIFS(Observed!M$2:M$792,Observed!$A$2:$A$792,$A6,Observed!$C$2:$C$792,$C6),"")</f>
        <v>228.92249999999999</v>
      </c>
      <c r="R6" s="28">
        <f>IF(ISNUMBER(AVERAGEIFS(Observed!N$2:N$792,Observed!$A$2:$A$792,$A6,Observed!$C$2:$C$792,$C6)),AVERAGEIFS(Observed!N$2:N$792,Observed!$A$2:$A$792,$A6,Observed!$C$2:$C$792,$C6),"")</f>
        <v>228.92249999999999</v>
      </c>
      <c r="S6" s="29" t="str">
        <f>IF(ISNUMBER(AVERAGEIFS(Observed!O$2:O$792,Observed!$A$2:$A$792,$A6,Observed!$C$2:$C$792,$C6)),AVERAGEIFS(Observed!O$2:O$792,Observed!$A$2:$A$792,$A6,Observed!$C$2:$C$792,$C6),"")</f>
        <v/>
      </c>
      <c r="T6" s="29" t="str">
        <f>IF(ISNUMBER(AVERAGEIFS(Observed!P$2:P$792,Observed!$A$2:$A$792,$A6,Observed!$C$2:$C$792,$C6)),AVERAGEIFS(Observed!P$2:P$792,Observed!$A$2:$A$792,$A6,Observed!$C$2:$C$792,$C6),"")</f>
        <v/>
      </c>
      <c r="U6" s="29" t="str">
        <f>IF(ISNUMBER(AVERAGEIFS(Observed!Q$2:Q$792,Observed!$A$2:$A$792,$A6,Observed!$C$2:$C$792,$C6)),AVERAGEIFS(Observed!Q$2:Q$792,Observed!$A$2:$A$792,$A6,Observed!$C$2:$C$792,$C6),"")</f>
        <v/>
      </c>
      <c r="V6" s="28" t="str">
        <f>IF(ISNUMBER(AVERAGEIFS(Observed!R$2:R$792,Observed!$A$2:$A$792,$A6,Observed!$C$2:$C$792,$C6)),AVERAGEIFS(Observed!R$2:R$792,Observed!$A$2:$A$792,$A6,Observed!$C$2:$C$792,$C6),"")</f>
        <v/>
      </c>
      <c r="W6" s="30" t="str">
        <f>IF(ISNUMBER(AVERAGEIFS(Observed!S$2:S$792,Observed!$A$2:$A$792,$A6,Observed!$C$2:$C$792,$C6)),AVERAGEIFS(Observed!S$2:S$792,Observed!$A$2:$A$792,$A6,Observed!$C$2:$C$792,$C6),"")</f>
        <v/>
      </c>
      <c r="X6" s="30" t="str">
        <f>IF(ISNUMBER(AVERAGEIFS(Observed!T$2:T$792,Observed!$A$2:$A$792,$A6,Observed!$C$2:$C$792,$C6)),AVERAGEIFS(Observed!T$2:T$792,Observed!$A$2:$A$792,$A6,Observed!$C$2:$C$792,$C6),"")</f>
        <v/>
      </c>
      <c r="Y6" s="28" t="str">
        <f>IF(ISNUMBER(AVERAGEIFS(Observed!U$2:U$792,Observed!$A$2:$A$792,$A6,Observed!$C$2:$C$792,$C6)),AVERAGEIFS(Observed!U$2:U$792,Observed!$A$2:$A$792,$A6,Observed!$C$2:$C$792,$C6),"")</f>
        <v/>
      </c>
      <c r="Z6" s="28" t="str">
        <f>IF(ISNUMBER(AVERAGEIFS(Observed!V$2:V$792,Observed!$A$2:$A$792,$A6,Observed!$C$2:$C$792,$C6)),AVERAGEIFS(Observed!V$2:V$792,Observed!$A$2:$A$792,$A6,Observed!$C$2:$C$792,$C6),"")</f>
        <v/>
      </c>
      <c r="AA6" s="28" t="str">
        <f>IF(ISNUMBER(AVERAGEIFS(Observed!W$2:W$792,Observed!$A$2:$A$792,$A6,Observed!$C$2:$C$792,$C6)),AVERAGEIFS(Observed!W$2:W$792,Observed!$A$2:$A$792,$A6,Observed!$C$2:$C$792,$C6),"")</f>
        <v/>
      </c>
      <c r="AB6" s="28">
        <f>IF(ISNUMBER(AVERAGEIFS(Observed!X$2:X$792,Observed!$A$2:$A$792,$A6,Observed!$C$2:$C$792,$C6)),AVERAGEIFS(Observed!X$2:X$792,Observed!$A$2:$A$792,$A6,Observed!$C$2:$C$792,$C6),"")</f>
        <v>18.914968729019165</v>
      </c>
      <c r="AC6" s="28">
        <f>IF(ISNUMBER(AVERAGEIFS(Observed!Y$2:Y$792,Observed!$A$2:$A$792,$A6,Observed!$C$2:$C$792,$C6)),AVERAGEIFS(Observed!Y$2:Y$792,Observed!$A$2:$A$792,$A6,Observed!$C$2:$C$792,$C6),"")</f>
        <v>12.785556197166443</v>
      </c>
      <c r="AD6" s="28">
        <f>IF(ISNUMBER(AVERAGEIFS(Observed!Z$2:Z$792,Observed!$A$2:$A$792,$A6,Observed!$C$2:$C$792,$C6)),AVERAGEIFS(Observed!Z$2:Z$792,Observed!$A$2:$A$792,$A6,Observed!$C$2:$C$792,$C6),"")</f>
        <v>70.569666862487793</v>
      </c>
      <c r="AE6" s="28">
        <f>IF(ISNUMBER(AVERAGEIFS(Observed!AA$2:AA$792,Observed!$A$2:$A$792,$A6,Observed!$C$2:$C$792,$C6)),AVERAGEIFS(Observed!AA$2:AA$792,Observed!$A$2:$A$792,$A6,Observed!$C$2:$C$792,$C6),"")</f>
        <v>25.905256032943726</v>
      </c>
      <c r="AF6" s="28">
        <f>IF(ISNUMBER(AVERAGEIFS(Observed!AB$2:AB$792,Observed!$A$2:$A$792,$A6,Observed!$C$2:$C$792,$C6)),AVERAGEIFS(Observed!AB$2:AB$792,Observed!$A$2:$A$792,$A6,Observed!$C$2:$C$792,$C6),"")</f>
        <v>83.862813949584961</v>
      </c>
      <c r="AG6" s="28">
        <f>IF(ISNUMBER(AVERAGEIFS(Observed!AC$2:AC$792,Observed!$A$2:$A$792,$A6,Observed!$C$2:$C$792,$C6)),AVERAGEIFS(Observed!AC$2:AC$792,Observed!$A$2:$A$792,$A6,Observed!$C$2:$C$792,$C6),"")</f>
        <v>23.818442106246948</v>
      </c>
      <c r="AH6" s="29">
        <f>IF(ISNUMBER(AVERAGEIFS(Observed!AD$2:AD$792,Observed!$A$2:$A$792,$A6,Observed!$C$2:$C$792,$C6)),AVERAGEIFS(Observed!AD$2:AD$792,Observed!$A$2:$A$792,$A6,Observed!$C$2:$C$792,$C6),"")</f>
        <v>3.8100000000000002E-2</v>
      </c>
      <c r="AI6" s="29">
        <f>IF(ISNUMBER(AVERAGEIFS(Observed!AE$2:AE$792,Observed!$A$2:$A$792,$A6,Observed!$C$2:$C$792,$C6)),AVERAGEIFS(Observed!AE$2:AE$792,Observed!$A$2:$A$792,$A6,Observed!$C$2:$C$792,$C6),"")</f>
        <v>3.8100000000000002E-2</v>
      </c>
      <c r="AJ6" s="29" t="str">
        <f>IF(ISNUMBER(AVERAGEIFS(Observed!AF$2:AF$792,Observed!$A$2:$A$792,$A6,Observed!$C$2:$C$792,$C6)),AVERAGEIFS(Observed!AF$2:AF$792,Observed!$A$2:$A$792,$A6,Observed!$C$2:$C$792,$C6),"")</f>
        <v/>
      </c>
      <c r="AK6" s="28">
        <f>IF(ISNUMBER(AVERAGEIFS(Observed!AG$2:AG$792,Observed!$A$2:$A$792,$A6,Observed!$C$2:$C$792,$C6)),AVERAGEIFS(Observed!AG$2:AG$792,Observed!$A$2:$A$792,$A6,Observed!$C$2:$C$792,$C6),"")</f>
        <v>11.291146697998048</v>
      </c>
      <c r="AL6" s="29" t="str">
        <f>IF(ISNUMBER(AVERAGEIFS(Observed!AH$2:AH$792,Observed!$A$2:$A$792,$A6,Observed!$C$2:$C$792,$C6)),AVERAGEIFS(Observed!AH$2:AH$792,Observed!$A$2:$A$792,$A6,Observed!$C$2:$C$792,$C6),"")</f>
        <v/>
      </c>
      <c r="AM6" s="28" t="str">
        <f>IF(ISNUMBER(AVERAGEIFS(Observed!AI$2:AI$792,Observed!$A$2:$A$792,$A6,Observed!$C$2:$C$792,$C6)),AVERAGEIFS(Observed!AI$2:AI$792,Observed!$A$2:$A$792,$A6,Observed!$C$2:$C$792,$C6),"")</f>
        <v/>
      </c>
      <c r="AN6" s="28" t="str">
        <f>IF(ISNUMBER(AVERAGEIFS(Observed!AJ$2:AJ$792,Observed!$A$2:$A$792,$A6,Observed!$C$2:$C$792,$C6)),AVERAGEIFS(Observed!AJ$2:AJ$792,Observed!$A$2:$A$792,$A6,Observed!$C$2:$C$792,$C6),"")</f>
        <v/>
      </c>
      <c r="AO6" s="28" t="str">
        <f>IF(ISNUMBER(AVERAGEIFS(Observed!AK$2:AK$792,Observed!$A$2:$A$792,$A6,Observed!$C$2:$C$792,$C6)),AVERAGEIFS(Observed!AK$2:AK$792,Observed!$A$2:$A$792,$A6,Observed!$C$2:$C$792,$C6),"")</f>
        <v/>
      </c>
      <c r="AP6" s="29" t="str">
        <f>IF(ISNUMBER(AVERAGEIFS(Observed!AL$2:AL$792,Observed!$A$2:$A$792,$A6,Observed!$C$2:$C$792,$C6)),AVERAGEIFS(Observed!AL$2:AL$792,Observed!$A$2:$A$792,$A6,Observed!$C$2:$C$792,$C6),"")</f>
        <v/>
      </c>
      <c r="AQ6" s="28">
        <f>IF(ISNUMBER(AVERAGEIFS(Observed!AM$2:AM$792,Observed!$A$2:$A$792,$A6,Observed!$C$2:$C$792,$C6)),AVERAGEIFS(Observed!AM$2:AM$792,Observed!$A$2:$A$792,$A6,Observed!$C$2:$C$792,$C6),"")</f>
        <v>9.1267499999999995</v>
      </c>
      <c r="AR6" s="28">
        <f>IF(ISNUMBER(AVERAGEIFS(Observed!AN$2:AN$792,Observed!$A$2:$A$792,$A6,Observed!$C$2:$C$792,$C6)),AVERAGEIFS(Observed!AN$2:AN$792,Observed!$A$2:$A$792,$A6,Observed!$C$2:$C$792,$C6),"")</f>
        <v>9.1267499999999995</v>
      </c>
      <c r="AS6" s="2">
        <f>COUNTIFS(Observed!$A$2:$A$792,$A6,Observed!$C$2:$C$792,$C6)</f>
        <v>4</v>
      </c>
      <c r="AT6" s="2">
        <f t="shared" si="1"/>
        <v>14</v>
      </c>
    </row>
    <row r="7" spans="1:46" x14ac:dyDescent="0.25">
      <c r="A7" s="4" t="s">
        <v>26</v>
      </c>
      <c r="B7" t="s">
        <v>44</v>
      </c>
      <c r="C7" s="3">
        <v>41935</v>
      </c>
      <c r="D7">
        <v>1</v>
      </c>
      <c r="F7">
        <v>500</v>
      </c>
      <c r="J7" s="2" t="s">
        <v>82</v>
      </c>
      <c r="K7" s="2" t="s">
        <v>43</v>
      </c>
      <c r="L7">
        <v>1.1000000000000001</v>
      </c>
      <c r="M7" s="2" t="s">
        <v>22</v>
      </c>
      <c r="N7" s="27" t="str">
        <f>IF(ISNUMBER(AVERAGEIFS(Observed!J$2:J$792,Observed!$A$2:$A$792,$A7,Observed!$C$2:$C$792,$C7)),AVERAGEIFS(Observed!J$2:J$792,Observed!$A$2:$A$792,$A7,Observed!$C$2:$C$792,$C7),"")</f>
        <v/>
      </c>
      <c r="O7" s="28" t="str">
        <f>IF(ISNUMBER(AVERAGEIFS(Observed!K$2:K$792,Observed!$A$2:$A$792,$A7,Observed!$C$2:$C$792,$C7)),AVERAGEIFS(Observed!K$2:K$792,Observed!$A$2:$A$792,$A7,Observed!$C$2:$C$792,$C7),"")</f>
        <v/>
      </c>
      <c r="P7" s="28">
        <f>IF(ISNUMBER(AVERAGEIFS(Observed!L$2:L$792,Observed!$A$2:$A$792,$A7,Observed!$C$2:$C$792,$C7)),AVERAGEIFS(Observed!L$2:L$792,Observed!$A$2:$A$792,$A7,Observed!$C$2:$C$792,$C7),"")</f>
        <v>200.35750000000002</v>
      </c>
      <c r="Q7" s="28">
        <f>IF(ISNUMBER(AVERAGEIFS(Observed!M$2:M$792,Observed!$A$2:$A$792,$A7,Observed!$C$2:$C$792,$C7)),AVERAGEIFS(Observed!M$2:M$792,Observed!$A$2:$A$792,$A7,Observed!$C$2:$C$792,$C7),"")</f>
        <v>200.35750000000002</v>
      </c>
      <c r="R7" s="28">
        <f>IF(ISNUMBER(AVERAGEIFS(Observed!N$2:N$792,Observed!$A$2:$A$792,$A7,Observed!$C$2:$C$792,$C7)),AVERAGEIFS(Observed!N$2:N$792,Observed!$A$2:$A$792,$A7,Observed!$C$2:$C$792,$C7),"")</f>
        <v>200.35750000000002</v>
      </c>
      <c r="S7" s="29" t="str">
        <f>IF(ISNUMBER(AVERAGEIFS(Observed!O$2:O$792,Observed!$A$2:$A$792,$A7,Observed!$C$2:$C$792,$C7)),AVERAGEIFS(Observed!O$2:O$792,Observed!$A$2:$A$792,$A7,Observed!$C$2:$C$792,$C7),"")</f>
        <v/>
      </c>
      <c r="T7" s="29" t="str">
        <f>IF(ISNUMBER(AVERAGEIFS(Observed!P$2:P$792,Observed!$A$2:$A$792,$A7,Observed!$C$2:$C$792,$C7)),AVERAGEIFS(Observed!P$2:P$792,Observed!$A$2:$A$792,$A7,Observed!$C$2:$C$792,$C7),"")</f>
        <v/>
      </c>
      <c r="U7" s="29" t="str">
        <f>IF(ISNUMBER(AVERAGEIFS(Observed!Q$2:Q$792,Observed!$A$2:$A$792,$A7,Observed!$C$2:$C$792,$C7)),AVERAGEIFS(Observed!Q$2:Q$792,Observed!$A$2:$A$792,$A7,Observed!$C$2:$C$792,$C7),"")</f>
        <v/>
      </c>
      <c r="V7" s="28" t="str">
        <f>IF(ISNUMBER(AVERAGEIFS(Observed!R$2:R$792,Observed!$A$2:$A$792,$A7,Observed!$C$2:$C$792,$C7)),AVERAGEIFS(Observed!R$2:R$792,Observed!$A$2:$A$792,$A7,Observed!$C$2:$C$792,$C7),"")</f>
        <v/>
      </c>
      <c r="W7" s="30" t="str">
        <f>IF(ISNUMBER(AVERAGEIFS(Observed!S$2:S$792,Observed!$A$2:$A$792,$A7,Observed!$C$2:$C$792,$C7)),AVERAGEIFS(Observed!S$2:S$792,Observed!$A$2:$A$792,$A7,Observed!$C$2:$C$792,$C7),"")</f>
        <v/>
      </c>
      <c r="X7" s="30" t="str">
        <f>IF(ISNUMBER(AVERAGEIFS(Observed!T$2:T$792,Observed!$A$2:$A$792,$A7,Observed!$C$2:$C$792,$C7)),AVERAGEIFS(Observed!T$2:T$792,Observed!$A$2:$A$792,$A7,Observed!$C$2:$C$792,$C7),"")</f>
        <v/>
      </c>
      <c r="Y7" s="28" t="str">
        <f>IF(ISNUMBER(AVERAGEIFS(Observed!U$2:U$792,Observed!$A$2:$A$792,$A7,Observed!$C$2:$C$792,$C7)),AVERAGEIFS(Observed!U$2:U$792,Observed!$A$2:$A$792,$A7,Observed!$C$2:$C$792,$C7),"")</f>
        <v/>
      </c>
      <c r="Z7" s="28" t="str">
        <f>IF(ISNUMBER(AVERAGEIFS(Observed!V$2:V$792,Observed!$A$2:$A$792,$A7,Observed!$C$2:$C$792,$C7)),AVERAGEIFS(Observed!V$2:V$792,Observed!$A$2:$A$792,$A7,Observed!$C$2:$C$792,$C7),"")</f>
        <v/>
      </c>
      <c r="AA7" s="28" t="str">
        <f>IF(ISNUMBER(AVERAGEIFS(Observed!W$2:W$792,Observed!$A$2:$A$792,$A7,Observed!$C$2:$C$792,$C7)),AVERAGEIFS(Observed!W$2:W$792,Observed!$A$2:$A$792,$A7,Observed!$C$2:$C$792,$C7),"")</f>
        <v/>
      </c>
      <c r="AB7" s="28">
        <f>IF(ISNUMBER(AVERAGEIFS(Observed!X$2:X$792,Observed!$A$2:$A$792,$A7,Observed!$C$2:$C$792,$C7)),AVERAGEIFS(Observed!X$2:X$792,Observed!$A$2:$A$792,$A7,Observed!$C$2:$C$792,$C7),"")</f>
        <v>18.814735412597656</v>
      </c>
      <c r="AC7" s="28">
        <f>IF(ISNUMBER(AVERAGEIFS(Observed!Y$2:Y$792,Observed!$A$2:$A$792,$A7,Observed!$C$2:$C$792,$C7)),AVERAGEIFS(Observed!Y$2:Y$792,Observed!$A$2:$A$792,$A7,Observed!$C$2:$C$792,$C7),"")</f>
        <v>13.408340692520142</v>
      </c>
      <c r="AD7" s="28">
        <f>IF(ISNUMBER(AVERAGEIFS(Observed!Z$2:Z$792,Observed!$A$2:$A$792,$A7,Observed!$C$2:$C$792,$C7)),AVERAGEIFS(Observed!Z$2:Z$792,Observed!$A$2:$A$792,$A7,Observed!$C$2:$C$792,$C7),"")</f>
        <v>75.604249000549316</v>
      </c>
      <c r="AE7" s="28">
        <f>IF(ISNUMBER(AVERAGEIFS(Observed!AA$2:AA$792,Observed!$A$2:$A$792,$A7,Observed!$C$2:$C$792,$C7)),AVERAGEIFS(Observed!AA$2:AA$792,Observed!$A$2:$A$792,$A7,Observed!$C$2:$C$792,$C7),"")</f>
        <v>24.121681690216064</v>
      </c>
      <c r="AF7" s="28">
        <f>IF(ISNUMBER(AVERAGEIFS(Observed!AB$2:AB$792,Observed!$A$2:$A$792,$A7,Observed!$C$2:$C$792,$C7)),AVERAGEIFS(Observed!AB$2:AB$792,Observed!$A$2:$A$792,$A7,Observed!$C$2:$C$792,$C7),"")</f>
        <v>86.423856735229492</v>
      </c>
      <c r="AG7" s="28">
        <f>IF(ISNUMBER(AVERAGEIFS(Observed!AC$2:AC$792,Observed!$A$2:$A$792,$A7,Observed!$C$2:$C$792,$C7)),AVERAGEIFS(Observed!AC$2:AC$792,Observed!$A$2:$A$792,$A7,Observed!$C$2:$C$792,$C7),"")</f>
        <v>25.434288024902344</v>
      </c>
      <c r="AH7" s="29">
        <f>IF(ISNUMBER(AVERAGEIFS(Observed!AD$2:AD$792,Observed!$A$2:$A$792,$A7,Observed!$C$2:$C$792,$C7)),AVERAGEIFS(Observed!AD$2:AD$792,Observed!$A$2:$A$792,$A7,Observed!$C$2:$C$792,$C7),"")</f>
        <v>4.07E-2</v>
      </c>
      <c r="AI7" s="29">
        <f>IF(ISNUMBER(AVERAGEIFS(Observed!AE$2:AE$792,Observed!$A$2:$A$792,$A7,Observed!$C$2:$C$792,$C7)),AVERAGEIFS(Observed!AE$2:AE$792,Observed!$A$2:$A$792,$A7,Observed!$C$2:$C$792,$C7),"")</f>
        <v>4.07E-2</v>
      </c>
      <c r="AJ7" s="29" t="str">
        <f>IF(ISNUMBER(AVERAGEIFS(Observed!AF$2:AF$792,Observed!$A$2:$A$792,$A7,Observed!$C$2:$C$792,$C7)),AVERAGEIFS(Observed!AF$2:AF$792,Observed!$A$2:$A$792,$A7,Observed!$C$2:$C$792,$C7),"")</f>
        <v/>
      </c>
      <c r="AK7" s="28">
        <f>IF(ISNUMBER(AVERAGEIFS(Observed!AG$2:AG$792,Observed!$A$2:$A$792,$A7,Observed!$C$2:$C$792,$C7)),AVERAGEIFS(Observed!AG$2:AG$792,Observed!$A$2:$A$792,$A7,Observed!$C$2:$C$792,$C7),"")</f>
        <v>12.096679840087891</v>
      </c>
      <c r="AL7" s="29" t="str">
        <f>IF(ISNUMBER(AVERAGEIFS(Observed!AH$2:AH$792,Observed!$A$2:$A$792,$A7,Observed!$C$2:$C$792,$C7)),AVERAGEIFS(Observed!AH$2:AH$792,Observed!$A$2:$A$792,$A7,Observed!$C$2:$C$792,$C7),"")</f>
        <v/>
      </c>
      <c r="AM7" s="28" t="str">
        <f>IF(ISNUMBER(AVERAGEIFS(Observed!AI$2:AI$792,Observed!$A$2:$A$792,$A7,Observed!$C$2:$C$792,$C7)),AVERAGEIFS(Observed!AI$2:AI$792,Observed!$A$2:$A$792,$A7,Observed!$C$2:$C$792,$C7),"")</f>
        <v/>
      </c>
      <c r="AN7" s="28" t="str">
        <f>IF(ISNUMBER(AVERAGEIFS(Observed!AJ$2:AJ$792,Observed!$A$2:$A$792,$A7,Observed!$C$2:$C$792,$C7)),AVERAGEIFS(Observed!AJ$2:AJ$792,Observed!$A$2:$A$792,$A7,Observed!$C$2:$C$792,$C7),"")</f>
        <v/>
      </c>
      <c r="AO7" s="28" t="str">
        <f>IF(ISNUMBER(AVERAGEIFS(Observed!AK$2:AK$792,Observed!$A$2:$A$792,$A7,Observed!$C$2:$C$792,$C7)),AVERAGEIFS(Observed!AK$2:AK$792,Observed!$A$2:$A$792,$A7,Observed!$C$2:$C$792,$C7),"")</f>
        <v/>
      </c>
      <c r="AP7" s="29" t="str">
        <f>IF(ISNUMBER(AVERAGEIFS(Observed!AL$2:AL$792,Observed!$A$2:$A$792,$A7,Observed!$C$2:$C$792,$C7)),AVERAGEIFS(Observed!AL$2:AL$792,Observed!$A$2:$A$792,$A7,Observed!$C$2:$C$792,$C7),"")</f>
        <v/>
      </c>
      <c r="AQ7" s="28">
        <f>IF(ISNUMBER(AVERAGEIFS(Observed!AM$2:AM$792,Observed!$A$2:$A$792,$A7,Observed!$C$2:$C$792,$C7)),AVERAGEIFS(Observed!AM$2:AM$792,Observed!$A$2:$A$792,$A7,Observed!$C$2:$C$792,$C7),"")</f>
        <v>8.2637499999999999</v>
      </c>
      <c r="AR7" s="28">
        <f>IF(ISNUMBER(AVERAGEIFS(Observed!AN$2:AN$792,Observed!$A$2:$A$792,$A7,Observed!$C$2:$C$792,$C7)),AVERAGEIFS(Observed!AN$2:AN$792,Observed!$A$2:$A$792,$A7,Observed!$C$2:$C$792,$C7),"")</f>
        <v>8.2637499999999999</v>
      </c>
      <c r="AS7" s="2">
        <f>COUNTIFS(Observed!$A$2:$A$792,$A7,Observed!$C$2:$C$792,$C7)</f>
        <v>4</v>
      </c>
      <c r="AT7" s="2">
        <f t="shared" si="1"/>
        <v>14</v>
      </c>
    </row>
    <row r="8" spans="1:46" x14ac:dyDescent="0.25">
      <c r="A8" s="4" t="s">
        <v>27</v>
      </c>
      <c r="B8" t="s">
        <v>44</v>
      </c>
      <c r="C8" s="3">
        <v>41968</v>
      </c>
      <c r="D8">
        <v>1</v>
      </c>
      <c r="F8">
        <v>0</v>
      </c>
      <c r="J8" s="2" t="s">
        <v>82</v>
      </c>
      <c r="K8" s="2" t="s">
        <v>43</v>
      </c>
      <c r="L8">
        <v>1.2</v>
      </c>
      <c r="M8" s="2" t="s">
        <v>22</v>
      </c>
      <c r="N8" s="27" t="str">
        <f>IF(ISNUMBER(AVERAGEIFS(Observed!J$2:J$792,Observed!$A$2:$A$792,$A8,Observed!$C$2:$C$792,$C8)),AVERAGEIFS(Observed!J$2:J$792,Observed!$A$2:$A$792,$A8,Observed!$C$2:$C$792,$C8),"")</f>
        <v/>
      </c>
      <c r="O8" s="28" t="str">
        <f>IF(ISNUMBER(AVERAGEIFS(Observed!K$2:K$792,Observed!$A$2:$A$792,$A8,Observed!$C$2:$C$792,$C8)),AVERAGEIFS(Observed!K$2:K$792,Observed!$A$2:$A$792,$A8,Observed!$C$2:$C$792,$C8),"")</f>
        <v/>
      </c>
      <c r="P8" s="28">
        <f>IF(ISNUMBER(AVERAGEIFS(Observed!L$2:L$792,Observed!$A$2:$A$792,$A8,Observed!$C$2:$C$792,$C8)),AVERAGEIFS(Observed!L$2:L$792,Observed!$A$2:$A$792,$A8,Observed!$C$2:$C$792,$C8),"")</f>
        <v>145.01749999999998</v>
      </c>
      <c r="Q8" s="28">
        <f>IF(ISNUMBER(AVERAGEIFS(Observed!M$2:M$792,Observed!$A$2:$A$792,$A8,Observed!$C$2:$C$792,$C8)),AVERAGEIFS(Observed!M$2:M$792,Observed!$A$2:$A$792,$A8,Observed!$C$2:$C$792,$C8),"")</f>
        <v>145.01749999999998</v>
      </c>
      <c r="R8" s="28">
        <f>IF(ISNUMBER(AVERAGEIFS(Observed!N$2:N$792,Observed!$A$2:$A$792,$A8,Observed!$C$2:$C$792,$C8)),AVERAGEIFS(Observed!N$2:N$792,Observed!$A$2:$A$792,$A8,Observed!$C$2:$C$792,$C8),"")</f>
        <v>345.40750000000003</v>
      </c>
      <c r="S8" s="29" t="str">
        <f>IF(ISNUMBER(AVERAGEIFS(Observed!O$2:O$792,Observed!$A$2:$A$792,$A8,Observed!$C$2:$C$792,$C8)),AVERAGEIFS(Observed!O$2:O$792,Observed!$A$2:$A$792,$A8,Observed!$C$2:$C$792,$C8),"")</f>
        <v/>
      </c>
      <c r="T8" s="29" t="str">
        <f>IF(ISNUMBER(AVERAGEIFS(Observed!P$2:P$792,Observed!$A$2:$A$792,$A8,Observed!$C$2:$C$792,$C8)),AVERAGEIFS(Observed!P$2:P$792,Observed!$A$2:$A$792,$A8,Observed!$C$2:$C$792,$C8),"")</f>
        <v/>
      </c>
      <c r="U8" s="29" t="str">
        <f>IF(ISNUMBER(AVERAGEIFS(Observed!Q$2:Q$792,Observed!$A$2:$A$792,$A8,Observed!$C$2:$C$792,$C8)),AVERAGEIFS(Observed!Q$2:Q$792,Observed!$A$2:$A$792,$A8,Observed!$C$2:$C$792,$C8),"")</f>
        <v/>
      </c>
      <c r="V8" s="28" t="str">
        <f>IF(ISNUMBER(AVERAGEIFS(Observed!R$2:R$792,Observed!$A$2:$A$792,$A8,Observed!$C$2:$C$792,$C8)),AVERAGEIFS(Observed!R$2:R$792,Observed!$A$2:$A$792,$A8,Observed!$C$2:$C$792,$C8),"")</f>
        <v/>
      </c>
      <c r="W8" s="30" t="str">
        <f>IF(ISNUMBER(AVERAGEIFS(Observed!S$2:S$792,Observed!$A$2:$A$792,$A8,Observed!$C$2:$C$792,$C8)),AVERAGEIFS(Observed!S$2:S$792,Observed!$A$2:$A$792,$A8,Observed!$C$2:$C$792,$C8),"")</f>
        <v/>
      </c>
      <c r="X8" s="30" t="str">
        <f>IF(ISNUMBER(AVERAGEIFS(Observed!T$2:T$792,Observed!$A$2:$A$792,$A8,Observed!$C$2:$C$792,$C8)),AVERAGEIFS(Observed!T$2:T$792,Observed!$A$2:$A$792,$A8,Observed!$C$2:$C$792,$C8),"")</f>
        <v/>
      </c>
      <c r="Y8" s="28" t="str">
        <f>IF(ISNUMBER(AVERAGEIFS(Observed!U$2:U$792,Observed!$A$2:$A$792,$A8,Observed!$C$2:$C$792,$C8)),AVERAGEIFS(Observed!U$2:U$792,Observed!$A$2:$A$792,$A8,Observed!$C$2:$C$792,$C8),"")</f>
        <v/>
      </c>
      <c r="Z8" s="28" t="str">
        <f>IF(ISNUMBER(AVERAGEIFS(Observed!V$2:V$792,Observed!$A$2:$A$792,$A8,Observed!$C$2:$C$792,$C8)),AVERAGEIFS(Observed!V$2:V$792,Observed!$A$2:$A$792,$A8,Observed!$C$2:$C$792,$C8),"")</f>
        <v/>
      </c>
      <c r="AA8" s="28" t="str">
        <f>IF(ISNUMBER(AVERAGEIFS(Observed!W$2:W$792,Observed!$A$2:$A$792,$A8,Observed!$C$2:$C$792,$C8)),AVERAGEIFS(Observed!W$2:W$792,Observed!$A$2:$A$792,$A8,Observed!$C$2:$C$792,$C8),"")</f>
        <v/>
      </c>
      <c r="AB8" s="28">
        <f>IF(ISNUMBER(AVERAGEIFS(Observed!X$2:X$792,Observed!$A$2:$A$792,$A8,Observed!$C$2:$C$792,$C8)),AVERAGEIFS(Observed!X$2:X$792,Observed!$A$2:$A$792,$A8,Observed!$C$2:$C$792,$C8),"")</f>
        <v>18.979315996170044</v>
      </c>
      <c r="AC8" s="28">
        <f>IF(ISNUMBER(AVERAGEIFS(Observed!Y$2:Y$792,Observed!$A$2:$A$792,$A8,Observed!$C$2:$C$792,$C8)),AVERAGEIFS(Observed!Y$2:Y$792,Observed!$A$2:$A$792,$A8,Observed!$C$2:$C$792,$C8),"")</f>
        <v>12.757029891014099</v>
      </c>
      <c r="AD8" s="28">
        <f>IF(ISNUMBER(AVERAGEIFS(Observed!Z$2:Z$792,Observed!$A$2:$A$792,$A8,Observed!$C$2:$C$792,$C8)),AVERAGEIFS(Observed!Z$2:Z$792,Observed!$A$2:$A$792,$A8,Observed!$C$2:$C$792,$C8),"")</f>
        <v>77.252243041992188</v>
      </c>
      <c r="AE8" s="28">
        <f>IF(ISNUMBER(AVERAGEIFS(Observed!AA$2:AA$792,Observed!$A$2:$A$792,$A8,Observed!$C$2:$C$792,$C8)),AVERAGEIFS(Observed!AA$2:AA$792,Observed!$A$2:$A$792,$A8,Observed!$C$2:$C$792,$C8),"")</f>
        <v>24.53789210319519</v>
      </c>
      <c r="AF8" s="28">
        <f>IF(ISNUMBER(AVERAGEIFS(Observed!AB$2:AB$792,Observed!$A$2:$A$792,$A8,Observed!$C$2:$C$792,$C8)),AVERAGEIFS(Observed!AB$2:AB$792,Observed!$A$2:$A$792,$A8,Observed!$C$2:$C$792,$C8),"")</f>
        <v>89.364627838134766</v>
      </c>
      <c r="AG8" s="28">
        <f>IF(ISNUMBER(AVERAGEIFS(Observed!AC$2:AC$792,Observed!$A$2:$A$792,$A8,Observed!$C$2:$C$792,$C8)),AVERAGEIFS(Observed!AC$2:AC$792,Observed!$A$2:$A$792,$A8,Observed!$C$2:$C$792,$C8),"")</f>
        <v>24.21484375</v>
      </c>
      <c r="AH8" s="29">
        <f>IF(ISNUMBER(AVERAGEIFS(Observed!AD$2:AD$792,Observed!$A$2:$A$792,$A8,Observed!$C$2:$C$792,$C8)),AVERAGEIFS(Observed!AD$2:AD$792,Observed!$A$2:$A$792,$A8,Observed!$C$2:$C$792,$C8),"")</f>
        <v>3.875E-2</v>
      </c>
      <c r="AI8" s="29">
        <f>IF(ISNUMBER(AVERAGEIFS(Observed!AE$2:AE$792,Observed!$A$2:$A$792,$A8,Observed!$C$2:$C$792,$C8)),AVERAGEIFS(Observed!AE$2:AE$792,Observed!$A$2:$A$792,$A8,Observed!$C$2:$C$792,$C8),"")</f>
        <v>3.875E-2</v>
      </c>
      <c r="AJ8" s="29" t="str">
        <f>IF(ISNUMBER(AVERAGEIFS(Observed!AF$2:AF$792,Observed!$A$2:$A$792,$A8,Observed!$C$2:$C$792,$C8)),AVERAGEIFS(Observed!AF$2:AF$792,Observed!$A$2:$A$792,$A8,Observed!$C$2:$C$792,$C8),"")</f>
        <v/>
      </c>
      <c r="AK8" s="28">
        <f>IF(ISNUMBER(AVERAGEIFS(Observed!AG$2:AG$792,Observed!$A$2:$A$792,$A8,Observed!$C$2:$C$792,$C8)),AVERAGEIFS(Observed!AG$2:AG$792,Observed!$A$2:$A$792,$A8,Observed!$C$2:$C$792,$C8),"")</f>
        <v>12.36035888671875</v>
      </c>
      <c r="AL8" s="29" t="str">
        <f>IF(ISNUMBER(AVERAGEIFS(Observed!AH$2:AH$792,Observed!$A$2:$A$792,$A8,Observed!$C$2:$C$792,$C8)),AVERAGEIFS(Observed!AH$2:AH$792,Observed!$A$2:$A$792,$A8,Observed!$C$2:$C$792,$C8),"")</f>
        <v/>
      </c>
      <c r="AM8" s="28" t="str">
        <f>IF(ISNUMBER(AVERAGEIFS(Observed!AI$2:AI$792,Observed!$A$2:$A$792,$A8,Observed!$C$2:$C$792,$C8)),AVERAGEIFS(Observed!AI$2:AI$792,Observed!$A$2:$A$792,$A8,Observed!$C$2:$C$792,$C8),"")</f>
        <v/>
      </c>
      <c r="AN8" s="28" t="str">
        <f>IF(ISNUMBER(AVERAGEIFS(Observed!AJ$2:AJ$792,Observed!$A$2:$A$792,$A8,Observed!$C$2:$C$792,$C8)),AVERAGEIFS(Observed!AJ$2:AJ$792,Observed!$A$2:$A$792,$A8,Observed!$C$2:$C$792,$C8),"")</f>
        <v/>
      </c>
      <c r="AO8" s="28" t="str">
        <f>IF(ISNUMBER(AVERAGEIFS(Observed!AK$2:AK$792,Observed!$A$2:$A$792,$A8,Observed!$C$2:$C$792,$C8)),AVERAGEIFS(Observed!AK$2:AK$792,Observed!$A$2:$A$792,$A8,Observed!$C$2:$C$792,$C8),"")</f>
        <v/>
      </c>
      <c r="AP8" s="29" t="str">
        <f>IF(ISNUMBER(AVERAGEIFS(Observed!AL$2:AL$792,Observed!$A$2:$A$792,$A8,Observed!$C$2:$C$792,$C8)),AVERAGEIFS(Observed!AL$2:AL$792,Observed!$A$2:$A$792,$A8,Observed!$C$2:$C$792,$C8),"")</f>
        <v/>
      </c>
      <c r="AQ8" s="28">
        <f>IF(ISNUMBER(AVERAGEIFS(Observed!AM$2:AM$792,Observed!$A$2:$A$792,$A8,Observed!$C$2:$C$792,$C8)),AVERAGEIFS(Observed!AM$2:AM$792,Observed!$A$2:$A$792,$A8,Observed!$C$2:$C$792,$C8),"")</f>
        <v>6.0320000000000009</v>
      </c>
      <c r="AR8" s="28">
        <f>IF(ISNUMBER(AVERAGEIFS(Observed!AN$2:AN$792,Observed!$A$2:$A$792,$A8,Observed!$C$2:$C$792,$C8)),AVERAGEIFS(Observed!AN$2:AN$792,Observed!$A$2:$A$792,$A8,Observed!$C$2:$C$792,$C8),"")</f>
        <v>13.3515</v>
      </c>
      <c r="AS8" s="2">
        <f>COUNTIFS(Observed!$A$2:$A$792,$A8,Observed!$C$2:$C$792,$C8)</f>
        <v>4</v>
      </c>
      <c r="AT8" s="2">
        <f t="shared" si="1"/>
        <v>14</v>
      </c>
    </row>
    <row r="9" spans="1:46" x14ac:dyDescent="0.25">
      <c r="A9" s="4" t="s">
        <v>30</v>
      </c>
      <c r="B9" t="s">
        <v>44</v>
      </c>
      <c r="C9" s="3">
        <v>41968</v>
      </c>
      <c r="D9">
        <v>1</v>
      </c>
      <c r="F9">
        <v>50</v>
      </c>
      <c r="J9" s="2" t="s">
        <v>82</v>
      </c>
      <c r="K9" s="2" t="s">
        <v>43</v>
      </c>
      <c r="L9">
        <v>1.2</v>
      </c>
      <c r="M9" s="2" t="s">
        <v>22</v>
      </c>
      <c r="N9" s="27" t="str">
        <f>IF(ISNUMBER(AVERAGEIFS(Observed!J$2:J$792,Observed!$A$2:$A$792,$A9,Observed!$C$2:$C$792,$C9)),AVERAGEIFS(Observed!J$2:J$792,Observed!$A$2:$A$792,$A9,Observed!$C$2:$C$792,$C9),"")</f>
        <v/>
      </c>
      <c r="O9" s="28" t="str">
        <f>IF(ISNUMBER(AVERAGEIFS(Observed!K$2:K$792,Observed!$A$2:$A$792,$A9,Observed!$C$2:$C$792,$C9)),AVERAGEIFS(Observed!K$2:K$792,Observed!$A$2:$A$792,$A9,Observed!$C$2:$C$792,$C9),"")</f>
        <v/>
      </c>
      <c r="P9" s="28">
        <f>IF(ISNUMBER(AVERAGEIFS(Observed!L$2:L$792,Observed!$A$2:$A$792,$A9,Observed!$C$2:$C$792,$C9)),AVERAGEIFS(Observed!L$2:L$792,Observed!$A$2:$A$792,$A9,Observed!$C$2:$C$792,$C9),"")</f>
        <v>139.72</v>
      </c>
      <c r="Q9" s="28">
        <f>IF(ISNUMBER(AVERAGEIFS(Observed!M$2:M$792,Observed!$A$2:$A$792,$A9,Observed!$C$2:$C$792,$C9)),AVERAGEIFS(Observed!M$2:M$792,Observed!$A$2:$A$792,$A9,Observed!$C$2:$C$792,$C9),"")</f>
        <v>139.72</v>
      </c>
      <c r="R9" s="28">
        <f>IF(ISNUMBER(AVERAGEIFS(Observed!N$2:N$792,Observed!$A$2:$A$792,$A9,Observed!$C$2:$C$792,$C9)),AVERAGEIFS(Observed!N$2:N$792,Observed!$A$2:$A$792,$A9,Observed!$C$2:$C$792,$C9),"")</f>
        <v>356.05500000000001</v>
      </c>
      <c r="S9" s="29" t="str">
        <f>IF(ISNUMBER(AVERAGEIFS(Observed!O$2:O$792,Observed!$A$2:$A$792,$A9,Observed!$C$2:$C$792,$C9)),AVERAGEIFS(Observed!O$2:O$792,Observed!$A$2:$A$792,$A9,Observed!$C$2:$C$792,$C9),"")</f>
        <v/>
      </c>
      <c r="T9" s="29" t="str">
        <f>IF(ISNUMBER(AVERAGEIFS(Observed!P$2:P$792,Observed!$A$2:$A$792,$A9,Observed!$C$2:$C$792,$C9)),AVERAGEIFS(Observed!P$2:P$792,Observed!$A$2:$A$792,$A9,Observed!$C$2:$C$792,$C9),"")</f>
        <v/>
      </c>
      <c r="U9" s="29" t="str">
        <f>IF(ISNUMBER(AVERAGEIFS(Observed!Q$2:Q$792,Observed!$A$2:$A$792,$A9,Observed!$C$2:$C$792,$C9)),AVERAGEIFS(Observed!Q$2:Q$792,Observed!$A$2:$A$792,$A9,Observed!$C$2:$C$792,$C9),"")</f>
        <v/>
      </c>
      <c r="V9" s="28" t="str">
        <f>IF(ISNUMBER(AVERAGEIFS(Observed!R$2:R$792,Observed!$A$2:$A$792,$A9,Observed!$C$2:$C$792,$C9)),AVERAGEIFS(Observed!R$2:R$792,Observed!$A$2:$A$792,$A9,Observed!$C$2:$C$792,$C9),"")</f>
        <v/>
      </c>
      <c r="W9" s="30" t="str">
        <f>IF(ISNUMBER(AVERAGEIFS(Observed!S$2:S$792,Observed!$A$2:$A$792,$A9,Observed!$C$2:$C$792,$C9)),AVERAGEIFS(Observed!S$2:S$792,Observed!$A$2:$A$792,$A9,Observed!$C$2:$C$792,$C9),"")</f>
        <v/>
      </c>
      <c r="X9" s="30" t="str">
        <f>IF(ISNUMBER(AVERAGEIFS(Observed!T$2:T$792,Observed!$A$2:$A$792,$A9,Observed!$C$2:$C$792,$C9)),AVERAGEIFS(Observed!T$2:T$792,Observed!$A$2:$A$792,$A9,Observed!$C$2:$C$792,$C9),"")</f>
        <v/>
      </c>
      <c r="Y9" s="28" t="str">
        <f>IF(ISNUMBER(AVERAGEIFS(Observed!U$2:U$792,Observed!$A$2:$A$792,$A9,Observed!$C$2:$C$792,$C9)),AVERAGEIFS(Observed!U$2:U$792,Observed!$A$2:$A$792,$A9,Observed!$C$2:$C$792,$C9),"")</f>
        <v/>
      </c>
      <c r="Z9" s="28" t="str">
        <f>IF(ISNUMBER(AVERAGEIFS(Observed!V$2:V$792,Observed!$A$2:$A$792,$A9,Observed!$C$2:$C$792,$C9)),AVERAGEIFS(Observed!V$2:V$792,Observed!$A$2:$A$792,$A9,Observed!$C$2:$C$792,$C9),"")</f>
        <v/>
      </c>
      <c r="AA9" s="28" t="str">
        <f>IF(ISNUMBER(AVERAGEIFS(Observed!W$2:W$792,Observed!$A$2:$A$792,$A9,Observed!$C$2:$C$792,$C9)),AVERAGEIFS(Observed!W$2:W$792,Observed!$A$2:$A$792,$A9,Observed!$C$2:$C$792,$C9),"")</f>
        <v/>
      </c>
      <c r="AB9" s="28">
        <f>IF(ISNUMBER(AVERAGEIFS(Observed!X$2:X$792,Observed!$A$2:$A$792,$A9,Observed!$C$2:$C$792,$C9)),AVERAGEIFS(Observed!X$2:X$792,Observed!$A$2:$A$792,$A9,Observed!$C$2:$C$792,$C9),"")</f>
        <v>18.243539094924927</v>
      </c>
      <c r="AC9" s="28">
        <f>IF(ISNUMBER(AVERAGEIFS(Observed!Y$2:Y$792,Observed!$A$2:$A$792,$A9,Observed!$C$2:$C$792,$C9)),AVERAGEIFS(Observed!Y$2:Y$792,Observed!$A$2:$A$792,$A9,Observed!$C$2:$C$792,$C9),"")</f>
        <v>12.501243352890015</v>
      </c>
      <c r="AD9" s="28">
        <f>IF(ISNUMBER(AVERAGEIFS(Observed!Z$2:Z$792,Observed!$A$2:$A$792,$A9,Observed!$C$2:$C$792,$C9)),AVERAGEIFS(Observed!Z$2:Z$792,Observed!$A$2:$A$792,$A9,Observed!$C$2:$C$792,$C9),"")</f>
        <v>77.354177474975586</v>
      </c>
      <c r="AE9" s="28">
        <f>IF(ISNUMBER(AVERAGEIFS(Observed!AA$2:AA$792,Observed!$A$2:$A$792,$A9,Observed!$C$2:$C$792,$C9)),AVERAGEIFS(Observed!AA$2:AA$792,Observed!$A$2:$A$792,$A9,Observed!$C$2:$C$792,$C9),"")</f>
        <v>23.088369131088257</v>
      </c>
      <c r="AF9" s="28">
        <f>IF(ISNUMBER(AVERAGEIFS(Observed!AB$2:AB$792,Observed!$A$2:$A$792,$A9,Observed!$C$2:$C$792,$C9)),AVERAGEIFS(Observed!AB$2:AB$792,Observed!$A$2:$A$792,$A9,Observed!$C$2:$C$792,$C9),"")</f>
        <v>88.683380126953125</v>
      </c>
      <c r="AG9" s="28">
        <f>IF(ISNUMBER(AVERAGEIFS(Observed!AC$2:AC$792,Observed!$A$2:$A$792,$A9,Observed!$C$2:$C$792,$C9)),AVERAGEIFS(Observed!AC$2:AC$792,Observed!$A$2:$A$792,$A9,Observed!$C$2:$C$792,$C9),"")</f>
        <v>25.138391494750977</v>
      </c>
      <c r="AH9" s="29">
        <f>IF(ISNUMBER(AVERAGEIFS(Observed!AD$2:AD$792,Observed!$A$2:$A$792,$A9,Observed!$C$2:$C$792,$C9)),AVERAGEIFS(Observed!AD$2:AD$792,Observed!$A$2:$A$792,$A9,Observed!$C$2:$C$792,$C9),"")</f>
        <v>4.0224999999999997E-2</v>
      </c>
      <c r="AI9" s="29">
        <f>IF(ISNUMBER(AVERAGEIFS(Observed!AE$2:AE$792,Observed!$A$2:$A$792,$A9,Observed!$C$2:$C$792,$C9)),AVERAGEIFS(Observed!AE$2:AE$792,Observed!$A$2:$A$792,$A9,Observed!$C$2:$C$792,$C9),"")</f>
        <v>4.0224999999999997E-2</v>
      </c>
      <c r="AJ9" s="29" t="str">
        <f>IF(ISNUMBER(AVERAGEIFS(Observed!AF$2:AF$792,Observed!$A$2:$A$792,$A9,Observed!$C$2:$C$792,$C9)),AVERAGEIFS(Observed!AF$2:AF$792,Observed!$A$2:$A$792,$A9,Observed!$C$2:$C$792,$C9),"")</f>
        <v/>
      </c>
      <c r="AK9" s="28">
        <f>IF(ISNUMBER(AVERAGEIFS(Observed!AG$2:AG$792,Observed!$A$2:$A$792,$A9,Observed!$C$2:$C$792,$C9)),AVERAGEIFS(Observed!AG$2:AG$792,Observed!$A$2:$A$792,$A9,Observed!$C$2:$C$792,$C9),"")</f>
        <v>12.376668395996093</v>
      </c>
      <c r="AL9" s="29" t="str">
        <f>IF(ISNUMBER(AVERAGEIFS(Observed!AH$2:AH$792,Observed!$A$2:$A$792,$A9,Observed!$C$2:$C$792,$C9)),AVERAGEIFS(Observed!AH$2:AH$792,Observed!$A$2:$A$792,$A9,Observed!$C$2:$C$792,$C9),"")</f>
        <v/>
      </c>
      <c r="AM9" s="28" t="str">
        <f>IF(ISNUMBER(AVERAGEIFS(Observed!AI$2:AI$792,Observed!$A$2:$A$792,$A9,Observed!$C$2:$C$792,$C9)),AVERAGEIFS(Observed!AI$2:AI$792,Observed!$A$2:$A$792,$A9,Observed!$C$2:$C$792,$C9),"")</f>
        <v/>
      </c>
      <c r="AN9" s="28" t="str">
        <f>IF(ISNUMBER(AVERAGEIFS(Observed!AJ$2:AJ$792,Observed!$A$2:$A$792,$A9,Observed!$C$2:$C$792,$C9)),AVERAGEIFS(Observed!AJ$2:AJ$792,Observed!$A$2:$A$792,$A9,Observed!$C$2:$C$792,$C9),"")</f>
        <v/>
      </c>
      <c r="AO9" s="28" t="str">
        <f>IF(ISNUMBER(AVERAGEIFS(Observed!AK$2:AK$792,Observed!$A$2:$A$792,$A9,Observed!$C$2:$C$792,$C9)),AVERAGEIFS(Observed!AK$2:AK$792,Observed!$A$2:$A$792,$A9,Observed!$C$2:$C$792,$C9),"")</f>
        <v/>
      </c>
      <c r="AP9" s="29" t="str">
        <f>IF(ISNUMBER(AVERAGEIFS(Observed!AL$2:AL$792,Observed!$A$2:$A$792,$A9,Observed!$C$2:$C$792,$C9)),AVERAGEIFS(Observed!AL$2:AL$792,Observed!$A$2:$A$792,$A9,Observed!$C$2:$C$792,$C9),"")</f>
        <v/>
      </c>
      <c r="AQ9" s="28">
        <f>IF(ISNUMBER(AVERAGEIFS(Observed!AM$2:AM$792,Observed!$A$2:$A$792,$A9,Observed!$C$2:$C$792,$C9)),AVERAGEIFS(Observed!AM$2:AM$792,Observed!$A$2:$A$792,$A9,Observed!$C$2:$C$792,$C9),"")</f>
        <v>5.8454999999999995</v>
      </c>
      <c r="AR9" s="28">
        <f>IF(ISNUMBER(AVERAGEIFS(Observed!AN$2:AN$792,Observed!$A$2:$A$792,$A9,Observed!$C$2:$C$792,$C9)),AVERAGEIFS(Observed!AN$2:AN$792,Observed!$A$2:$A$792,$A9,Observed!$C$2:$C$792,$C9),"")</f>
        <v>14.142999999999999</v>
      </c>
      <c r="AS9" s="2">
        <f>COUNTIFS(Observed!$A$2:$A$792,$A9,Observed!$C$2:$C$792,$C9)</f>
        <v>4</v>
      </c>
      <c r="AT9" s="2">
        <f t="shared" si="1"/>
        <v>14</v>
      </c>
    </row>
    <row r="10" spans="1:46" x14ac:dyDescent="0.25">
      <c r="A10" s="4" t="s">
        <v>28</v>
      </c>
      <c r="B10" t="s">
        <v>44</v>
      </c>
      <c r="C10" s="3">
        <v>41968</v>
      </c>
      <c r="D10">
        <v>1</v>
      </c>
      <c r="F10">
        <v>100</v>
      </c>
      <c r="J10" s="2" t="s">
        <v>82</v>
      </c>
      <c r="K10" s="2" t="s">
        <v>43</v>
      </c>
      <c r="L10">
        <v>1.2</v>
      </c>
      <c r="M10" s="2" t="s">
        <v>22</v>
      </c>
      <c r="N10" s="27" t="str">
        <f>IF(ISNUMBER(AVERAGEIFS(Observed!J$2:J$792,Observed!$A$2:$A$792,$A10,Observed!$C$2:$C$792,$C10)),AVERAGEIFS(Observed!J$2:J$792,Observed!$A$2:$A$792,$A10,Observed!$C$2:$C$792,$C10),"")</f>
        <v/>
      </c>
      <c r="O10" s="28" t="str">
        <f>IF(ISNUMBER(AVERAGEIFS(Observed!K$2:K$792,Observed!$A$2:$A$792,$A10,Observed!$C$2:$C$792,$C10)),AVERAGEIFS(Observed!K$2:K$792,Observed!$A$2:$A$792,$A10,Observed!$C$2:$C$792,$C10),"")</f>
        <v/>
      </c>
      <c r="P10" s="28">
        <f>IF(ISNUMBER(AVERAGEIFS(Observed!L$2:L$792,Observed!$A$2:$A$792,$A10,Observed!$C$2:$C$792,$C10)),AVERAGEIFS(Observed!L$2:L$792,Observed!$A$2:$A$792,$A10,Observed!$C$2:$C$792,$C10),"")</f>
        <v>190.63249999999999</v>
      </c>
      <c r="Q10" s="28">
        <f>IF(ISNUMBER(AVERAGEIFS(Observed!M$2:M$792,Observed!$A$2:$A$792,$A10,Observed!$C$2:$C$792,$C10)),AVERAGEIFS(Observed!M$2:M$792,Observed!$A$2:$A$792,$A10,Observed!$C$2:$C$792,$C10),"")</f>
        <v>190.63249999999999</v>
      </c>
      <c r="R10" s="28">
        <f>IF(ISNUMBER(AVERAGEIFS(Observed!N$2:N$792,Observed!$A$2:$A$792,$A10,Observed!$C$2:$C$792,$C10)),AVERAGEIFS(Observed!N$2:N$792,Observed!$A$2:$A$792,$A10,Observed!$C$2:$C$792,$C10),"")</f>
        <v>445.46499999999997</v>
      </c>
      <c r="S10" s="29" t="str">
        <f>IF(ISNUMBER(AVERAGEIFS(Observed!O$2:O$792,Observed!$A$2:$A$792,$A10,Observed!$C$2:$C$792,$C10)),AVERAGEIFS(Observed!O$2:O$792,Observed!$A$2:$A$792,$A10,Observed!$C$2:$C$792,$C10),"")</f>
        <v/>
      </c>
      <c r="T10" s="29" t="str">
        <f>IF(ISNUMBER(AVERAGEIFS(Observed!P$2:P$792,Observed!$A$2:$A$792,$A10,Observed!$C$2:$C$792,$C10)),AVERAGEIFS(Observed!P$2:P$792,Observed!$A$2:$A$792,$A10,Observed!$C$2:$C$792,$C10),"")</f>
        <v/>
      </c>
      <c r="U10" s="29" t="str">
        <f>IF(ISNUMBER(AVERAGEIFS(Observed!Q$2:Q$792,Observed!$A$2:$A$792,$A10,Observed!$C$2:$C$792,$C10)),AVERAGEIFS(Observed!Q$2:Q$792,Observed!$A$2:$A$792,$A10,Observed!$C$2:$C$792,$C10),"")</f>
        <v/>
      </c>
      <c r="V10" s="28" t="str">
        <f>IF(ISNUMBER(AVERAGEIFS(Observed!R$2:R$792,Observed!$A$2:$A$792,$A10,Observed!$C$2:$C$792,$C10)),AVERAGEIFS(Observed!R$2:R$792,Observed!$A$2:$A$792,$A10,Observed!$C$2:$C$792,$C10),"")</f>
        <v/>
      </c>
      <c r="W10" s="30" t="str">
        <f>IF(ISNUMBER(AVERAGEIFS(Observed!S$2:S$792,Observed!$A$2:$A$792,$A10,Observed!$C$2:$C$792,$C10)),AVERAGEIFS(Observed!S$2:S$792,Observed!$A$2:$A$792,$A10,Observed!$C$2:$C$792,$C10),"")</f>
        <v/>
      </c>
      <c r="X10" s="30" t="str">
        <f>IF(ISNUMBER(AVERAGEIFS(Observed!T$2:T$792,Observed!$A$2:$A$792,$A10,Observed!$C$2:$C$792,$C10)),AVERAGEIFS(Observed!T$2:T$792,Observed!$A$2:$A$792,$A10,Observed!$C$2:$C$792,$C10),"")</f>
        <v/>
      </c>
      <c r="Y10" s="28" t="str">
        <f>IF(ISNUMBER(AVERAGEIFS(Observed!U$2:U$792,Observed!$A$2:$A$792,$A10,Observed!$C$2:$C$792,$C10)),AVERAGEIFS(Observed!U$2:U$792,Observed!$A$2:$A$792,$A10,Observed!$C$2:$C$792,$C10),"")</f>
        <v/>
      </c>
      <c r="Z10" s="28" t="str">
        <f>IF(ISNUMBER(AVERAGEIFS(Observed!V$2:V$792,Observed!$A$2:$A$792,$A10,Observed!$C$2:$C$792,$C10)),AVERAGEIFS(Observed!V$2:V$792,Observed!$A$2:$A$792,$A10,Observed!$C$2:$C$792,$C10),"")</f>
        <v/>
      </c>
      <c r="AA10" s="28" t="str">
        <f>IF(ISNUMBER(AVERAGEIFS(Observed!W$2:W$792,Observed!$A$2:$A$792,$A10,Observed!$C$2:$C$792,$C10)),AVERAGEIFS(Observed!W$2:W$792,Observed!$A$2:$A$792,$A10,Observed!$C$2:$C$792,$C10),"")</f>
        <v/>
      </c>
      <c r="AB10" s="28">
        <f>IF(ISNUMBER(AVERAGEIFS(Observed!X$2:X$792,Observed!$A$2:$A$792,$A10,Observed!$C$2:$C$792,$C10)),AVERAGEIFS(Observed!X$2:X$792,Observed!$A$2:$A$792,$A10,Observed!$C$2:$C$792,$C10),"")</f>
        <v>19.249855756759644</v>
      </c>
      <c r="AC10" s="28">
        <f>IF(ISNUMBER(AVERAGEIFS(Observed!Y$2:Y$792,Observed!$A$2:$A$792,$A10,Observed!$C$2:$C$792,$C10)),AVERAGEIFS(Observed!Y$2:Y$792,Observed!$A$2:$A$792,$A10,Observed!$C$2:$C$792,$C10),"")</f>
        <v>12.915771007537842</v>
      </c>
      <c r="AD10" s="28">
        <f>IF(ISNUMBER(AVERAGEIFS(Observed!Z$2:Z$792,Observed!$A$2:$A$792,$A10,Observed!$C$2:$C$792,$C10)),AVERAGEIFS(Observed!Z$2:Z$792,Observed!$A$2:$A$792,$A10,Observed!$C$2:$C$792,$C10),"")</f>
        <v>77.77637767791748</v>
      </c>
      <c r="AE10" s="28">
        <f>IF(ISNUMBER(AVERAGEIFS(Observed!AA$2:AA$792,Observed!$A$2:$A$792,$A10,Observed!$C$2:$C$792,$C10)),AVERAGEIFS(Observed!AA$2:AA$792,Observed!$A$2:$A$792,$A10,Observed!$C$2:$C$792,$C10),"")</f>
        <v>24.325348377227783</v>
      </c>
      <c r="AF10" s="28">
        <f>IF(ISNUMBER(AVERAGEIFS(Observed!AB$2:AB$792,Observed!$A$2:$A$792,$A10,Observed!$C$2:$C$792,$C10)),AVERAGEIFS(Observed!AB$2:AB$792,Observed!$A$2:$A$792,$A10,Observed!$C$2:$C$792,$C10),"")</f>
        <v>89.975061416625977</v>
      </c>
      <c r="AG10" s="28">
        <f>IF(ISNUMBER(AVERAGEIFS(Observed!AC$2:AC$792,Observed!$A$2:$A$792,$A10,Observed!$C$2:$C$792,$C10)),AVERAGEIFS(Observed!AC$2:AC$792,Observed!$A$2:$A$792,$A10,Observed!$C$2:$C$792,$C10),"")</f>
        <v>25.989908933639526</v>
      </c>
      <c r="AH10" s="29">
        <f>IF(ISNUMBER(AVERAGEIFS(Observed!AD$2:AD$792,Observed!$A$2:$A$792,$A10,Observed!$C$2:$C$792,$C10)),AVERAGEIFS(Observed!AD$2:AD$792,Observed!$A$2:$A$792,$A10,Observed!$C$2:$C$792,$C10),"")</f>
        <v>4.1550000000000004E-2</v>
      </c>
      <c r="AI10" s="29">
        <f>IF(ISNUMBER(AVERAGEIFS(Observed!AE$2:AE$792,Observed!$A$2:$A$792,$A10,Observed!$C$2:$C$792,$C10)),AVERAGEIFS(Observed!AE$2:AE$792,Observed!$A$2:$A$792,$A10,Observed!$C$2:$C$792,$C10),"")</f>
        <v>4.1550000000000004E-2</v>
      </c>
      <c r="AJ10" s="29" t="str">
        <f>IF(ISNUMBER(AVERAGEIFS(Observed!AF$2:AF$792,Observed!$A$2:$A$792,$A10,Observed!$C$2:$C$792,$C10)),AVERAGEIFS(Observed!AF$2:AF$792,Observed!$A$2:$A$792,$A10,Observed!$C$2:$C$792,$C10),"")</f>
        <v/>
      </c>
      <c r="AK10" s="28">
        <f>IF(ISNUMBER(AVERAGEIFS(Observed!AG$2:AG$792,Observed!$A$2:$A$792,$A10,Observed!$C$2:$C$792,$C10)),AVERAGEIFS(Observed!AG$2:AG$792,Observed!$A$2:$A$792,$A10,Observed!$C$2:$C$792,$C10),"")</f>
        <v>12.444220428466798</v>
      </c>
      <c r="AL10" s="29" t="str">
        <f>IF(ISNUMBER(AVERAGEIFS(Observed!AH$2:AH$792,Observed!$A$2:$A$792,$A10,Observed!$C$2:$C$792,$C10)),AVERAGEIFS(Observed!AH$2:AH$792,Observed!$A$2:$A$792,$A10,Observed!$C$2:$C$792,$C10),"")</f>
        <v/>
      </c>
      <c r="AM10" s="28" t="str">
        <f>IF(ISNUMBER(AVERAGEIFS(Observed!AI$2:AI$792,Observed!$A$2:$A$792,$A10,Observed!$C$2:$C$792,$C10)),AVERAGEIFS(Observed!AI$2:AI$792,Observed!$A$2:$A$792,$A10,Observed!$C$2:$C$792,$C10),"")</f>
        <v/>
      </c>
      <c r="AN10" s="28" t="str">
        <f>IF(ISNUMBER(AVERAGEIFS(Observed!AJ$2:AJ$792,Observed!$A$2:$A$792,$A10,Observed!$C$2:$C$792,$C10)),AVERAGEIFS(Observed!AJ$2:AJ$792,Observed!$A$2:$A$792,$A10,Observed!$C$2:$C$792,$C10),"")</f>
        <v/>
      </c>
      <c r="AO10" s="28" t="str">
        <f>IF(ISNUMBER(AVERAGEIFS(Observed!AK$2:AK$792,Observed!$A$2:$A$792,$A10,Observed!$C$2:$C$792,$C10)),AVERAGEIFS(Observed!AK$2:AK$792,Observed!$A$2:$A$792,$A10,Observed!$C$2:$C$792,$C10),"")</f>
        <v/>
      </c>
      <c r="AP10" s="29" t="str">
        <f>IF(ISNUMBER(AVERAGEIFS(Observed!AL$2:AL$792,Observed!$A$2:$A$792,$A10,Observed!$C$2:$C$792,$C10)),AVERAGEIFS(Observed!AL$2:AL$792,Observed!$A$2:$A$792,$A10,Observed!$C$2:$C$792,$C10),"")</f>
        <v/>
      </c>
      <c r="AQ10" s="28">
        <f>IF(ISNUMBER(AVERAGEIFS(Observed!AM$2:AM$792,Observed!$A$2:$A$792,$A10,Observed!$C$2:$C$792,$C10)),AVERAGEIFS(Observed!AM$2:AM$792,Observed!$A$2:$A$792,$A10,Observed!$C$2:$C$792,$C10),"")</f>
        <v>7.9220000000000006</v>
      </c>
      <c r="AR10" s="28">
        <f>IF(ISNUMBER(AVERAGEIFS(Observed!AN$2:AN$792,Observed!$A$2:$A$792,$A10,Observed!$C$2:$C$792,$C10)),AVERAGEIFS(Observed!AN$2:AN$792,Observed!$A$2:$A$792,$A10,Observed!$C$2:$C$792,$C10),"")</f>
        <v>17.796499999999998</v>
      </c>
      <c r="AS10" s="2">
        <f>COUNTIFS(Observed!$A$2:$A$792,$A10,Observed!$C$2:$C$792,$C10)</f>
        <v>4</v>
      </c>
      <c r="AT10" s="2">
        <f t="shared" si="1"/>
        <v>14</v>
      </c>
    </row>
    <row r="11" spans="1:46" x14ac:dyDescent="0.25">
      <c r="A11" s="4" t="s">
        <v>25</v>
      </c>
      <c r="B11" t="s">
        <v>44</v>
      </c>
      <c r="C11" s="3">
        <v>41968</v>
      </c>
      <c r="D11">
        <v>1</v>
      </c>
      <c r="F11">
        <v>200</v>
      </c>
      <c r="J11" s="2" t="s">
        <v>82</v>
      </c>
      <c r="K11" s="2" t="s">
        <v>43</v>
      </c>
      <c r="L11">
        <v>1.2</v>
      </c>
      <c r="M11" s="2" t="s">
        <v>22</v>
      </c>
      <c r="N11" s="27" t="str">
        <f>IF(ISNUMBER(AVERAGEIFS(Observed!J$2:J$792,Observed!$A$2:$A$792,$A11,Observed!$C$2:$C$792,$C11)),AVERAGEIFS(Observed!J$2:J$792,Observed!$A$2:$A$792,$A11,Observed!$C$2:$C$792,$C11),"")</f>
        <v/>
      </c>
      <c r="O11" s="28" t="str">
        <f>IF(ISNUMBER(AVERAGEIFS(Observed!K$2:K$792,Observed!$A$2:$A$792,$A11,Observed!$C$2:$C$792,$C11)),AVERAGEIFS(Observed!K$2:K$792,Observed!$A$2:$A$792,$A11,Observed!$C$2:$C$792,$C11),"")</f>
        <v/>
      </c>
      <c r="P11" s="28">
        <f>IF(ISNUMBER(AVERAGEIFS(Observed!L$2:L$792,Observed!$A$2:$A$792,$A11,Observed!$C$2:$C$792,$C11)),AVERAGEIFS(Observed!L$2:L$792,Observed!$A$2:$A$792,$A11,Observed!$C$2:$C$792,$C11),"")</f>
        <v>197.6</v>
      </c>
      <c r="Q11" s="28">
        <f>IF(ISNUMBER(AVERAGEIFS(Observed!M$2:M$792,Observed!$A$2:$A$792,$A11,Observed!$C$2:$C$792,$C11)),AVERAGEIFS(Observed!M$2:M$792,Observed!$A$2:$A$792,$A11,Observed!$C$2:$C$792,$C11),"")</f>
        <v>197.6</v>
      </c>
      <c r="R11" s="28">
        <f>IF(ISNUMBER(AVERAGEIFS(Observed!N$2:N$792,Observed!$A$2:$A$792,$A11,Observed!$C$2:$C$792,$C11)),AVERAGEIFS(Observed!N$2:N$792,Observed!$A$2:$A$792,$A11,Observed!$C$2:$C$792,$C11),"")</f>
        <v>438.39499999999998</v>
      </c>
      <c r="S11" s="29" t="str">
        <f>IF(ISNUMBER(AVERAGEIFS(Observed!O$2:O$792,Observed!$A$2:$A$792,$A11,Observed!$C$2:$C$792,$C11)),AVERAGEIFS(Observed!O$2:O$792,Observed!$A$2:$A$792,$A11,Observed!$C$2:$C$792,$C11),"")</f>
        <v/>
      </c>
      <c r="T11" s="29" t="str">
        <f>IF(ISNUMBER(AVERAGEIFS(Observed!P$2:P$792,Observed!$A$2:$A$792,$A11,Observed!$C$2:$C$792,$C11)),AVERAGEIFS(Observed!P$2:P$792,Observed!$A$2:$A$792,$A11,Observed!$C$2:$C$792,$C11),"")</f>
        <v/>
      </c>
      <c r="U11" s="29" t="str">
        <f>IF(ISNUMBER(AVERAGEIFS(Observed!Q$2:Q$792,Observed!$A$2:$A$792,$A11,Observed!$C$2:$C$792,$C11)),AVERAGEIFS(Observed!Q$2:Q$792,Observed!$A$2:$A$792,$A11,Observed!$C$2:$C$792,$C11),"")</f>
        <v/>
      </c>
      <c r="V11" s="28" t="str">
        <f>IF(ISNUMBER(AVERAGEIFS(Observed!R$2:R$792,Observed!$A$2:$A$792,$A11,Observed!$C$2:$C$792,$C11)),AVERAGEIFS(Observed!R$2:R$792,Observed!$A$2:$A$792,$A11,Observed!$C$2:$C$792,$C11),"")</f>
        <v/>
      </c>
      <c r="W11" s="30" t="str">
        <f>IF(ISNUMBER(AVERAGEIFS(Observed!S$2:S$792,Observed!$A$2:$A$792,$A11,Observed!$C$2:$C$792,$C11)),AVERAGEIFS(Observed!S$2:S$792,Observed!$A$2:$A$792,$A11,Observed!$C$2:$C$792,$C11),"")</f>
        <v/>
      </c>
      <c r="X11" s="30" t="str">
        <f>IF(ISNUMBER(AVERAGEIFS(Observed!T$2:T$792,Observed!$A$2:$A$792,$A11,Observed!$C$2:$C$792,$C11)),AVERAGEIFS(Observed!T$2:T$792,Observed!$A$2:$A$792,$A11,Observed!$C$2:$C$792,$C11),"")</f>
        <v/>
      </c>
      <c r="Y11" s="28" t="str">
        <f>IF(ISNUMBER(AVERAGEIFS(Observed!U$2:U$792,Observed!$A$2:$A$792,$A11,Observed!$C$2:$C$792,$C11)),AVERAGEIFS(Observed!U$2:U$792,Observed!$A$2:$A$792,$A11,Observed!$C$2:$C$792,$C11),"")</f>
        <v/>
      </c>
      <c r="Z11" s="28" t="str">
        <f>IF(ISNUMBER(AVERAGEIFS(Observed!V$2:V$792,Observed!$A$2:$A$792,$A11,Observed!$C$2:$C$792,$C11)),AVERAGEIFS(Observed!V$2:V$792,Observed!$A$2:$A$792,$A11,Observed!$C$2:$C$792,$C11),"")</f>
        <v/>
      </c>
      <c r="AA11" s="28" t="str">
        <f>IF(ISNUMBER(AVERAGEIFS(Observed!W$2:W$792,Observed!$A$2:$A$792,$A11,Observed!$C$2:$C$792,$C11)),AVERAGEIFS(Observed!W$2:W$792,Observed!$A$2:$A$792,$A11,Observed!$C$2:$C$792,$C11),"")</f>
        <v/>
      </c>
      <c r="AB11" s="28">
        <f>IF(ISNUMBER(AVERAGEIFS(Observed!X$2:X$792,Observed!$A$2:$A$792,$A11,Observed!$C$2:$C$792,$C11)),AVERAGEIFS(Observed!X$2:X$792,Observed!$A$2:$A$792,$A11,Observed!$C$2:$C$792,$C11),"")</f>
        <v>18.581113576889038</v>
      </c>
      <c r="AC11" s="28">
        <f>IF(ISNUMBER(AVERAGEIFS(Observed!Y$2:Y$792,Observed!$A$2:$A$792,$A11,Observed!$C$2:$C$792,$C11)),AVERAGEIFS(Observed!Y$2:Y$792,Observed!$A$2:$A$792,$A11,Observed!$C$2:$C$792,$C11),"")</f>
        <v>12.924397587776184</v>
      </c>
      <c r="AD11" s="28">
        <f>IF(ISNUMBER(AVERAGEIFS(Observed!Z$2:Z$792,Observed!$A$2:$A$792,$A11,Observed!$C$2:$C$792,$C11)),AVERAGEIFS(Observed!Z$2:Z$792,Observed!$A$2:$A$792,$A11,Observed!$C$2:$C$792,$C11),"")</f>
        <v>78.412637710571289</v>
      </c>
      <c r="AE11" s="28">
        <f>IF(ISNUMBER(AVERAGEIFS(Observed!AA$2:AA$792,Observed!$A$2:$A$792,$A11,Observed!$C$2:$C$792,$C11)),AVERAGEIFS(Observed!AA$2:AA$792,Observed!$A$2:$A$792,$A11,Observed!$C$2:$C$792,$C11),"")</f>
        <v>23.484262466430664</v>
      </c>
      <c r="AF11" s="28">
        <f>IF(ISNUMBER(AVERAGEIFS(Observed!AB$2:AB$792,Observed!$A$2:$A$792,$A11,Observed!$C$2:$C$792,$C11)),AVERAGEIFS(Observed!AB$2:AB$792,Observed!$A$2:$A$792,$A11,Observed!$C$2:$C$792,$C11),"")</f>
        <v>89.562508583068848</v>
      </c>
      <c r="AG11" s="28">
        <f>IF(ISNUMBER(AVERAGEIFS(Observed!AC$2:AC$792,Observed!$A$2:$A$792,$A11,Observed!$C$2:$C$792,$C11)),AVERAGEIFS(Observed!AC$2:AC$792,Observed!$A$2:$A$792,$A11,Observed!$C$2:$C$792,$C11),"")</f>
        <v>27.10320258140564</v>
      </c>
      <c r="AH11" s="29">
        <f>IF(ISNUMBER(AVERAGEIFS(Observed!AD$2:AD$792,Observed!$A$2:$A$792,$A11,Observed!$C$2:$C$792,$C11)),AVERAGEIFS(Observed!AD$2:AD$792,Observed!$A$2:$A$792,$A11,Observed!$C$2:$C$792,$C11),"")</f>
        <v>4.3375000000000004E-2</v>
      </c>
      <c r="AI11" s="29">
        <f>IF(ISNUMBER(AVERAGEIFS(Observed!AE$2:AE$792,Observed!$A$2:$A$792,$A11,Observed!$C$2:$C$792,$C11)),AVERAGEIFS(Observed!AE$2:AE$792,Observed!$A$2:$A$792,$A11,Observed!$C$2:$C$792,$C11),"")</f>
        <v>4.3375000000000004E-2</v>
      </c>
      <c r="AJ11" s="29" t="str">
        <f>IF(ISNUMBER(AVERAGEIFS(Observed!AF$2:AF$792,Observed!$A$2:$A$792,$A11,Observed!$C$2:$C$792,$C11)),AVERAGEIFS(Observed!AF$2:AF$792,Observed!$A$2:$A$792,$A11,Observed!$C$2:$C$792,$C11),"")</f>
        <v/>
      </c>
      <c r="AK11" s="28">
        <f>IF(ISNUMBER(AVERAGEIFS(Observed!AG$2:AG$792,Observed!$A$2:$A$792,$A11,Observed!$C$2:$C$792,$C11)),AVERAGEIFS(Observed!AG$2:AG$792,Observed!$A$2:$A$792,$A11,Observed!$C$2:$C$792,$C11),"")</f>
        <v>12.546022033691408</v>
      </c>
      <c r="AL11" s="29" t="str">
        <f>IF(ISNUMBER(AVERAGEIFS(Observed!AH$2:AH$792,Observed!$A$2:$A$792,$A11,Observed!$C$2:$C$792,$C11)),AVERAGEIFS(Observed!AH$2:AH$792,Observed!$A$2:$A$792,$A11,Observed!$C$2:$C$792,$C11),"")</f>
        <v/>
      </c>
      <c r="AM11" s="28" t="str">
        <f>IF(ISNUMBER(AVERAGEIFS(Observed!AI$2:AI$792,Observed!$A$2:$A$792,$A11,Observed!$C$2:$C$792,$C11)),AVERAGEIFS(Observed!AI$2:AI$792,Observed!$A$2:$A$792,$A11,Observed!$C$2:$C$792,$C11),"")</f>
        <v/>
      </c>
      <c r="AN11" s="28" t="str">
        <f>IF(ISNUMBER(AVERAGEIFS(Observed!AJ$2:AJ$792,Observed!$A$2:$A$792,$A11,Observed!$C$2:$C$792,$C11)),AVERAGEIFS(Observed!AJ$2:AJ$792,Observed!$A$2:$A$792,$A11,Observed!$C$2:$C$792,$C11),"")</f>
        <v/>
      </c>
      <c r="AO11" s="28" t="str">
        <f>IF(ISNUMBER(AVERAGEIFS(Observed!AK$2:AK$792,Observed!$A$2:$A$792,$A11,Observed!$C$2:$C$792,$C11)),AVERAGEIFS(Observed!AK$2:AK$792,Observed!$A$2:$A$792,$A11,Observed!$C$2:$C$792,$C11),"")</f>
        <v/>
      </c>
      <c r="AP11" s="29" t="str">
        <f>IF(ISNUMBER(AVERAGEIFS(Observed!AL$2:AL$792,Observed!$A$2:$A$792,$A11,Observed!$C$2:$C$792,$C11)),AVERAGEIFS(Observed!AL$2:AL$792,Observed!$A$2:$A$792,$A11,Observed!$C$2:$C$792,$C11),"")</f>
        <v/>
      </c>
      <c r="AQ11" s="28">
        <f>IF(ISNUMBER(AVERAGEIFS(Observed!AM$2:AM$792,Observed!$A$2:$A$792,$A11,Observed!$C$2:$C$792,$C11)),AVERAGEIFS(Observed!AM$2:AM$792,Observed!$A$2:$A$792,$A11,Observed!$C$2:$C$792,$C11),"")</f>
        <v>8.6150000000000002</v>
      </c>
      <c r="AR11" s="28">
        <f>IF(ISNUMBER(AVERAGEIFS(Observed!AN$2:AN$792,Observed!$A$2:$A$792,$A11,Observed!$C$2:$C$792,$C11)),AVERAGEIFS(Observed!AN$2:AN$792,Observed!$A$2:$A$792,$A11,Observed!$C$2:$C$792,$C11),"")</f>
        <v>17.8765</v>
      </c>
      <c r="AS11" s="2">
        <f>COUNTIFS(Observed!$A$2:$A$792,$A11,Observed!$C$2:$C$792,$C11)</f>
        <v>4</v>
      </c>
      <c r="AT11" s="2">
        <f t="shared" si="1"/>
        <v>14</v>
      </c>
    </row>
    <row r="12" spans="1:46" x14ac:dyDescent="0.25">
      <c r="A12" s="4" t="s">
        <v>29</v>
      </c>
      <c r="B12" t="s">
        <v>44</v>
      </c>
      <c r="C12" s="3">
        <v>41968</v>
      </c>
      <c r="D12">
        <v>1</v>
      </c>
      <c r="F12">
        <v>350</v>
      </c>
      <c r="J12" s="2" t="s">
        <v>82</v>
      </c>
      <c r="K12" s="2" t="s">
        <v>43</v>
      </c>
      <c r="L12">
        <v>1.2</v>
      </c>
      <c r="M12" s="2" t="s">
        <v>22</v>
      </c>
      <c r="N12" s="27" t="str">
        <f>IF(ISNUMBER(AVERAGEIFS(Observed!J$2:J$792,Observed!$A$2:$A$792,$A12,Observed!$C$2:$C$792,$C12)),AVERAGEIFS(Observed!J$2:J$792,Observed!$A$2:$A$792,$A12,Observed!$C$2:$C$792,$C12),"")</f>
        <v/>
      </c>
      <c r="O12" s="28" t="str">
        <f>IF(ISNUMBER(AVERAGEIFS(Observed!K$2:K$792,Observed!$A$2:$A$792,$A12,Observed!$C$2:$C$792,$C12)),AVERAGEIFS(Observed!K$2:K$792,Observed!$A$2:$A$792,$A12,Observed!$C$2:$C$792,$C12),"")</f>
        <v/>
      </c>
      <c r="P12" s="28">
        <f>IF(ISNUMBER(AVERAGEIFS(Observed!L$2:L$792,Observed!$A$2:$A$792,$A12,Observed!$C$2:$C$792,$C12)),AVERAGEIFS(Observed!L$2:L$792,Observed!$A$2:$A$792,$A12,Observed!$C$2:$C$792,$C12),"")</f>
        <v>177.18</v>
      </c>
      <c r="Q12" s="28">
        <f>IF(ISNUMBER(AVERAGEIFS(Observed!M$2:M$792,Observed!$A$2:$A$792,$A12,Observed!$C$2:$C$792,$C12)),AVERAGEIFS(Observed!M$2:M$792,Observed!$A$2:$A$792,$A12,Observed!$C$2:$C$792,$C12),"")</f>
        <v>177.18</v>
      </c>
      <c r="R12" s="28">
        <f>IF(ISNUMBER(AVERAGEIFS(Observed!N$2:N$792,Observed!$A$2:$A$792,$A12,Observed!$C$2:$C$792,$C12)),AVERAGEIFS(Observed!N$2:N$792,Observed!$A$2:$A$792,$A12,Observed!$C$2:$C$792,$C12),"")</f>
        <v>406.10250000000002</v>
      </c>
      <c r="S12" s="29" t="str">
        <f>IF(ISNUMBER(AVERAGEIFS(Observed!O$2:O$792,Observed!$A$2:$A$792,$A12,Observed!$C$2:$C$792,$C12)),AVERAGEIFS(Observed!O$2:O$792,Observed!$A$2:$A$792,$A12,Observed!$C$2:$C$792,$C12),"")</f>
        <v/>
      </c>
      <c r="T12" s="29" t="str">
        <f>IF(ISNUMBER(AVERAGEIFS(Observed!P$2:P$792,Observed!$A$2:$A$792,$A12,Observed!$C$2:$C$792,$C12)),AVERAGEIFS(Observed!P$2:P$792,Observed!$A$2:$A$792,$A12,Observed!$C$2:$C$792,$C12),"")</f>
        <v/>
      </c>
      <c r="U12" s="29" t="str">
        <f>IF(ISNUMBER(AVERAGEIFS(Observed!Q$2:Q$792,Observed!$A$2:$A$792,$A12,Observed!$C$2:$C$792,$C12)),AVERAGEIFS(Observed!Q$2:Q$792,Observed!$A$2:$A$792,$A12,Observed!$C$2:$C$792,$C12),"")</f>
        <v/>
      </c>
      <c r="V12" s="28" t="str">
        <f>IF(ISNUMBER(AVERAGEIFS(Observed!R$2:R$792,Observed!$A$2:$A$792,$A12,Observed!$C$2:$C$792,$C12)),AVERAGEIFS(Observed!R$2:R$792,Observed!$A$2:$A$792,$A12,Observed!$C$2:$C$792,$C12),"")</f>
        <v/>
      </c>
      <c r="W12" s="30" t="str">
        <f>IF(ISNUMBER(AVERAGEIFS(Observed!S$2:S$792,Observed!$A$2:$A$792,$A12,Observed!$C$2:$C$792,$C12)),AVERAGEIFS(Observed!S$2:S$792,Observed!$A$2:$A$792,$A12,Observed!$C$2:$C$792,$C12),"")</f>
        <v/>
      </c>
      <c r="X12" s="30" t="str">
        <f>IF(ISNUMBER(AVERAGEIFS(Observed!T$2:T$792,Observed!$A$2:$A$792,$A12,Observed!$C$2:$C$792,$C12)),AVERAGEIFS(Observed!T$2:T$792,Observed!$A$2:$A$792,$A12,Observed!$C$2:$C$792,$C12),"")</f>
        <v/>
      </c>
      <c r="Y12" s="28" t="str">
        <f>IF(ISNUMBER(AVERAGEIFS(Observed!U$2:U$792,Observed!$A$2:$A$792,$A12,Observed!$C$2:$C$792,$C12)),AVERAGEIFS(Observed!U$2:U$792,Observed!$A$2:$A$792,$A12,Observed!$C$2:$C$792,$C12),"")</f>
        <v/>
      </c>
      <c r="Z12" s="28" t="str">
        <f>IF(ISNUMBER(AVERAGEIFS(Observed!V$2:V$792,Observed!$A$2:$A$792,$A12,Observed!$C$2:$C$792,$C12)),AVERAGEIFS(Observed!V$2:V$792,Observed!$A$2:$A$792,$A12,Observed!$C$2:$C$792,$C12),"")</f>
        <v/>
      </c>
      <c r="AA12" s="28" t="str">
        <f>IF(ISNUMBER(AVERAGEIFS(Observed!W$2:W$792,Observed!$A$2:$A$792,$A12,Observed!$C$2:$C$792,$C12)),AVERAGEIFS(Observed!W$2:W$792,Observed!$A$2:$A$792,$A12,Observed!$C$2:$C$792,$C12),"")</f>
        <v/>
      </c>
      <c r="AB12" s="28">
        <f>IF(ISNUMBER(AVERAGEIFS(Observed!X$2:X$792,Observed!$A$2:$A$792,$A12,Observed!$C$2:$C$792,$C12)),AVERAGEIFS(Observed!X$2:X$792,Observed!$A$2:$A$792,$A12,Observed!$C$2:$C$792,$C12),"")</f>
        <v>19.487523794174194</v>
      </c>
      <c r="AC12" s="28">
        <f>IF(ISNUMBER(AVERAGEIFS(Observed!Y$2:Y$792,Observed!$A$2:$A$792,$A12,Observed!$C$2:$C$792,$C12)),AVERAGEIFS(Observed!Y$2:Y$792,Observed!$A$2:$A$792,$A12,Observed!$C$2:$C$792,$C12),"")</f>
        <v>12.302881479263306</v>
      </c>
      <c r="AD12" s="28">
        <f>IF(ISNUMBER(AVERAGEIFS(Observed!Z$2:Z$792,Observed!$A$2:$A$792,$A12,Observed!$C$2:$C$792,$C12)),AVERAGEIFS(Observed!Z$2:Z$792,Observed!$A$2:$A$792,$A12,Observed!$C$2:$C$792,$C12),"")</f>
        <v>77.800703048706055</v>
      </c>
      <c r="AE12" s="28">
        <f>IF(ISNUMBER(AVERAGEIFS(Observed!AA$2:AA$792,Observed!$A$2:$A$792,$A12,Observed!$C$2:$C$792,$C12)),AVERAGEIFS(Observed!AA$2:AA$792,Observed!$A$2:$A$792,$A12,Observed!$C$2:$C$792,$C12),"")</f>
        <v>24.975970983505249</v>
      </c>
      <c r="AF12" s="28">
        <f>IF(ISNUMBER(AVERAGEIFS(Observed!AB$2:AB$792,Observed!$A$2:$A$792,$A12,Observed!$C$2:$C$792,$C12)),AVERAGEIFS(Observed!AB$2:AB$792,Observed!$A$2:$A$792,$A12,Observed!$C$2:$C$792,$C12),"")</f>
        <v>89.403547286987305</v>
      </c>
      <c r="AG12" s="28">
        <f>IF(ISNUMBER(AVERAGEIFS(Observed!AC$2:AC$792,Observed!$A$2:$A$792,$A12,Observed!$C$2:$C$792,$C12)),AVERAGEIFS(Observed!AC$2:AC$792,Observed!$A$2:$A$792,$A12,Observed!$C$2:$C$792,$C12),"")</f>
        <v>26.227597951889038</v>
      </c>
      <c r="AH12" s="29">
        <f>IF(ISNUMBER(AVERAGEIFS(Observed!AD$2:AD$792,Observed!$A$2:$A$792,$A12,Observed!$C$2:$C$792,$C12)),AVERAGEIFS(Observed!AD$2:AD$792,Observed!$A$2:$A$792,$A12,Observed!$C$2:$C$792,$C12),"")</f>
        <v>4.1950000000000001E-2</v>
      </c>
      <c r="AI12" s="29">
        <f>IF(ISNUMBER(AVERAGEIFS(Observed!AE$2:AE$792,Observed!$A$2:$A$792,$A12,Observed!$C$2:$C$792,$C12)),AVERAGEIFS(Observed!AE$2:AE$792,Observed!$A$2:$A$792,$A12,Observed!$C$2:$C$792,$C12),"")</f>
        <v>4.1950000000000001E-2</v>
      </c>
      <c r="AJ12" s="29" t="str">
        <f>IF(ISNUMBER(AVERAGEIFS(Observed!AF$2:AF$792,Observed!$A$2:$A$792,$A12,Observed!$C$2:$C$792,$C12)),AVERAGEIFS(Observed!AF$2:AF$792,Observed!$A$2:$A$792,$A12,Observed!$C$2:$C$792,$C12),"")</f>
        <v/>
      </c>
      <c r="AK12" s="28">
        <f>IF(ISNUMBER(AVERAGEIFS(Observed!AG$2:AG$792,Observed!$A$2:$A$792,$A12,Observed!$C$2:$C$792,$C12)),AVERAGEIFS(Observed!AG$2:AG$792,Observed!$A$2:$A$792,$A12,Observed!$C$2:$C$792,$C12),"")</f>
        <v>12.448112487792969</v>
      </c>
      <c r="AL12" s="29" t="str">
        <f>IF(ISNUMBER(AVERAGEIFS(Observed!AH$2:AH$792,Observed!$A$2:$A$792,$A12,Observed!$C$2:$C$792,$C12)),AVERAGEIFS(Observed!AH$2:AH$792,Observed!$A$2:$A$792,$A12,Observed!$C$2:$C$792,$C12),"")</f>
        <v/>
      </c>
      <c r="AM12" s="28" t="str">
        <f>IF(ISNUMBER(AVERAGEIFS(Observed!AI$2:AI$792,Observed!$A$2:$A$792,$A12,Observed!$C$2:$C$792,$C12)),AVERAGEIFS(Observed!AI$2:AI$792,Observed!$A$2:$A$792,$A12,Observed!$C$2:$C$792,$C12),"")</f>
        <v/>
      </c>
      <c r="AN12" s="28" t="str">
        <f>IF(ISNUMBER(AVERAGEIFS(Observed!AJ$2:AJ$792,Observed!$A$2:$A$792,$A12,Observed!$C$2:$C$792,$C12)),AVERAGEIFS(Observed!AJ$2:AJ$792,Observed!$A$2:$A$792,$A12,Observed!$C$2:$C$792,$C12),"")</f>
        <v/>
      </c>
      <c r="AO12" s="28" t="str">
        <f>IF(ISNUMBER(AVERAGEIFS(Observed!AK$2:AK$792,Observed!$A$2:$A$792,$A12,Observed!$C$2:$C$792,$C12)),AVERAGEIFS(Observed!AK$2:AK$792,Observed!$A$2:$A$792,$A12,Observed!$C$2:$C$792,$C12),"")</f>
        <v/>
      </c>
      <c r="AP12" s="29" t="str">
        <f>IF(ISNUMBER(AVERAGEIFS(Observed!AL$2:AL$792,Observed!$A$2:$A$792,$A12,Observed!$C$2:$C$792,$C12)),AVERAGEIFS(Observed!AL$2:AL$792,Observed!$A$2:$A$792,$A12,Observed!$C$2:$C$792,$C12),"")</f>
        <v/>
      </c>
      <c r="AQ12" s="28">
        <f>IF(ISNUMBER(AVERAGEIFS(Observed!AM$2:AM$792,Observed!$A$2:$A$792,$A12,Observed!$C$2:$C$792,$C12)),AVERAGEIFS(Observed!AM$2:AM$792,Observed!$A$2:$A$792,$A12,Observed!$C$2:$C$792,$C12),"")</f>
        <v>7.5422500000000001</v>
      </c>
      <c r="AR12" s="28">
        <f>IF(ISNUMBER(AVERAGEIFS(Observed!AN$2:AN$792,Observed!$A$2:$A$792,$A12,Observed!$C$2:$C$792,$C12)),AVERAGEIFS(Observed!AN$2:AN$792,Observed!$A$2:$A$792,$A12,Observed!$C$2:$C$792,$C12),"")</f>
        <v>16.669</v>
      </c>
      <c r="AS12" s="2">
        <f>COUNTIFS(Observed!$A$2:$A$792,$A12,Observed!$C$2:$C$792,$C12)</f>
        <v>4</v>
      </c>
      <c r="AT12" s="2">
        <f t="shared" si="1"/>
        <v>14</v>
      </c>
    </row>
    <row r="13" spans="1:46" x14ac:dyDescent="0.25">
      <c r="A13" s="4" t="s">
        <v>26</v>
      </c>
      <c r="B13" t="s">
        <v>44</v>
      </c>
      <c r="C13" s="3">
        <v>41968</v>
      </c>
      <c r="D13">
        <v>1</v>
      </c>
      <c r="F13">
        <v>500</v>
      </c>
      <c r="J13" s="2" t="s">
        <v>82</v>
      </c>
      <c r="K13" s="2" t="s">
        <v>43</v>
      </c>
      <c r="L13">
        <v>1.2</v>
      </c>
      <c r="M13" s="2" t="s">
        <v>22</v>
      </c>
      <c r="N13" s="27" t="str">
        <f>IF(ISNUMBER(AVERAGEIFS(Observed!J$2:J$792,Observed!$A$2:$A$792,$A13,Observed!$C$2:$C$792,$C13)),AVERAGEIFS(Observed!J$2:J$792,Observed!$A$2:$A$792,$A13,Observed!$C$2:$C$792,$C13),"")</f>
        <v/>
      </c>
      <c r="O13" s="28" t="str">
        <f>IF(ISNUMBER(AVERAGEIFS(Observed!K$2:K$792,Observed!$A$2:$A$792,$A13,Observed!$C$2:$C$792,$C13)),AVERAGEIFS(Observed!K$2:K$792,Observed!$A$2:$A$792,$A13,Observed!$C$2:$C$792,$C13),"")</f>
        <v/>
      </c>
      <c r="P13" s="28">
        <f>IF(ISNUMBER(AVERAGEIFS(Observed!L$2:L$792,Observed!$A$2:$A$792,$A13,Observed!$C$2:$C$792,$C13)),AVERAGEIFS(Observed!L$2:L$792,Observed!$A$2:$A$792,$A13,Observed!$C$2:$C$792,$C13),"")</f>
        <v>174.57999999999998</v>
      </c>
      <c r="Q13" s="28">
        <f>IF(ISNUMBER(AVERAGEIFS(Observed!M$2:M$792,Observed!$A$2:$A$792,$A13,Observed!$C$2:$C$792,$C13)),AVERAGEIFS(Observed!M$2:M$792,Observed!$A$2:$A$792,$A13,Observed!$C$2:$C$792,$C13),"")</f>
        <v>174.57999999999998</v>
      </c>
      <c r="R13" s="28">
        <f>IF(ISNUMBER(AVERAGEIFS(Observed!N$2:N$792,Observed!$A$2:$A$792,$A13,Observed!$C$2:$C$792,$C13)),AVERAGEIFS(Observed!N$2:N$792,Observed!$A$2:$A$792,$A13,Observed!$C$2:$C$792,$C13),"")</f>
        <v>374.9375</v>
      </c>
      <c r="S13" s="29" t="str">
        <f>IF(ISNUMBER(AVERAGEIFS(Observed!O$2:O$792,Observed!$A$2:$A$792,$A13,Observed!$C$2:$C$792,$C13)),AVERAGEIFS(Observed!O$2:O$792,Observed!$A$2:$A$792,$A13,Observed!$C$2:$C$792,$C13),"")</f>
        <v/>
      </c>
      <c r="T13" s="29" t="str">
        <f>IF(ISNUMBER(AVERAGEIFS(Observed!P$2:P$792,Observed!$A$2:$A$792,$A13,Observed!$C$2:$C$792,$C13)),AVERAGEIFS(Observed!P$2:P$792,Observed!$A$2:$A$792,$A13,Observed!$C$2:$C$792,$C13),"")</f>
        <v/>
      </c>
      <c r="U13" s="29" t="str">
        <f>IF(ISNUMBER(AVERAGEIFS(Observed!Q$2:Q$792,Observed!$A$2:$A$792,$A13,Observed!$C$2:$C$792,$C13)),AVERAGEIFS(Observed!Q$2:Q$792,Observed!$A$2:$A$792,$A13,Observed!$C$2:$C$792,$C13),"")</f>
        <v/>
      </c>
      <c r="V13" s="28" t="str">
        <f>IF(ISNUMBER(AVERAGEIFS(Observed!R$2:R$792,Observed!$A$2:$A$792,$A13,Observed!$C$2:$C$792,$C13)),AVERAGEIFS(Observed!R$2:R$792,Observed!$A$2:$A$792,$A13,Observed!$C$2:$C$792,$C13),"")</f>
        <v/>
      </c>
      <c r="W13" s="30" t="str">
        <f>IF(ISNUMBER(AVERAGEIFS(Observed!S$2:S$792,Observed!$A$2:$A$792,$A13,Observed!$C$2:$C$792,$C13)),AVERAGEIFS(Observed!S$2:S$792,Observed!$A$2:$A$792,$A13,Observed!$C$2:$C$792,$C13),"")</f>
        <v/>
      </c>
      <c r="X13" s="30" t="str">
        <f>IF(ISNUMBER(AVERAGEIFS(Observed!T$2:T$792,Observed!$A$2:$A$792,$A13,Observed!$C$2:$C$792,$C13)),AVERAGEIFS(Observed!T$2:T$792,Observed!$A$2:$A$792,$A13,Observed!$C$2:$C$792,$C13),"")</f>
        <v/>
      </c>
      <c r="Y13" s="28" t="str">
        <f>IF(ISNUMBER(AVERAGEIFS(Observed!U$2:U$792,Observed!$A$2:$A$792,$A13,Observed!$C$2:$C$792,$C13)),AVERAGEIFS(Observed!U$2:U$792,Observed!$A$2:$A$792,$A13,Observed!$C$2:$C$792,$C13),"")</f>
        <v/>
      </c>
      <c r="Z13" s="28" t="str">
        <f>IF(ISNUMBER(AVERAGEIFS(Observed!V$2:V$792,Observed!$A$2:$A$792,$A13,Observed!$C$2:$C$792,$C13)),AVERAGEIFS(Observed!V$2:V$792,Observed!$A$2:$A$792,$A13,Observed!$C$2:$C$792,$C13),"")</f>
        <v/>
      </c>
      <c r="AA13" s="28" t="str">
        <f>IF(ISNUMBER(AVERAGEIFS(Observed!W$2:W$792,Observed!$A$2:$A$792,$A13,Observed!$C$2:$C$792,$C13)),AVERAGEIFS(Observed!W$2:W$792,Observed!$A$2:$A$792,$A13,Observed!$C$2:$C$792,$C13),"")</f>
        <v/>
      </c>
      <c r="AB13" s="28">
        <f>IF(ISNUMBER(AVERAGEIFS(Observed!X$2:X$792,Observed!$A$2:$A$792,$A13,Observed!$C$2:$C$792,$C13)),AVERAGEIFS(Observed!X$2:X$792,Observed!$A$2:$A$792,$A13,Observed!$C$2:$C$792,$C13),"")</f>
        <v>18.68502140045166</v>
      </c>
      <c r="AC13" s="28">
        <f>IF(ISNUMBER(AVERAGEIFS(Observed!Y$2:Y$792,Observed!$A$2:$A$792,$A13,Observed!$C$2:$C$792,$C13)),AVERAGEIFS(Observed!Y$2:Y$792,Observed!$A$2:$A$792,$A13,Observed!$C$2:$C$792,$C13),"")</f>
        <v>11.789856314659119</v>
      </c>
      <c r="AD13" s="28">
        <f>IF(ISNUMBER(AVERAGEIFS(Observed!Z$2:Z$792,Observed!$A$2:$A$792,$A13,Observed!$C$2:$C$792,$C13)),AVERAGEIFS(Observed!Z$2:Z$792,Observed!$A$2:$A$792,$A13,Observed!$C$2:$C$792,$C13),"")</f>
        <v>76.559362411499023</v>
      </c>
      <c r="AE13" s="28">
        <f>IF(ISNUMBER(AVERAGEIFS(Observed!AA$2:AA$792,Observed!$A$2:$A$792,$A13,Observed!$C$2:$C$792,$C13)),AVERAGEIFS(Observed!AA$2:AA$792,Observed!$A$2:$A$792,$A13,Observed!$C$2:$C$792,$C13),"")</f>
        <v>23.681861162185669</v>
      </c>
      <c r="AF13" s="28">
        <f>IF(ISNUMBER(AVERAGEIFS(Observed!AB$2:AB$792,Observed!$A$2:$A$792,$A13,Observed!$C$2:$C$792,$C13)),AVERAGEIFS(Observed!AB$2:AB$792,Observed!$A$2:$A$792,$A13,Observed!$C$2:$C$792,$C13),"")</f>
        <v>88.619475364685059</v>
      </c>
      <c r="AG13" s="28">
        <f>IF(ISNUMBER(AVERAGEIFS(Observed!AC$2:AC$792,Observed!$A$2:$A$792,$A13,Observed!$C$2:$C$792,$C13)),AVERAGEIFS(Observed!AC$2:AC$792,Observed!$A$2:$A$792,$A13,Observed!$C$2:$C$792,$C13),"")</f>
        <v>26.615772247314453</v>
      </c>
      <c r="AH13" s="29">
        <f>IF(ISNUMBER(AVERAGEIFS(Observed!AD$2:AD$792,Observed!$A$2:$A$792,$A13,Observed!$C$2:$C$792,$C13)),AVERAGEIFS(Observed!AD$2:AD$792,Observed!$A$2:$A$792,$A13,Observed!$C$2:$C$792,$C13),"")</f>
        <v>4.2575000000000002E-2</v>
      </c>
      <c r="AI13" s="29">
        <f>IF(ISNUMBER(AVERAGEIFS(Observed!AE$2:AE$792,Observed!$A$2:$A$792,$A13,Observed!$C$2:$C$792,$C13)),AVERAGEIFS(Observed!AE$2:AE$792,Observed!$A$2:$A$792,$A13,Observed!$C$2:$C$792,$C13),"")</f>
        <v>4.2575000000000002E-2</v>
      </c>
      <c r="AJ13" s="29" t="str">
        <f>IF(ISNUMBER(AVERAGEIFS(Observed!AF$2:AF$792,Observed!$A$2:$A$792,$A13,Observed!$C$2:$C$792,$C13)),AVERAGEIFS(Observed!AF$2:AF$792,Observed!$A$2:$A$792,$A13,Observed!$C$2:$C$792,$C13),"")</f>
        <v/>
      </c>
      <c r="AK13" s="28">
        <f>IF(ISNUMBER(AVERAGEIFS(Observed!AG$2:AG$792,Observed!$A$2:$A$792,$A13,Observed!$C$2:$C$792,$C13)),AVERAGEIFS(Observed!AG$2:AG$792,Observed!$A$2:$A$792,$A13,Observed!$C$2:$C$792,$C13),"")</f>
        <v>12.249497985839843</v>
      </c>
      <c r="AL13" s="29" t="str">
        <f>IF(ISNUMBER(AVERAGEIFS(Observed!AH$2:AH$792,Observed!$A$2:$A$792,$A13,Observed!$C$2:$C$792,$C13)),AVERAGEIFS(Observed!AH$2:AH$792,Observed!$A$2:$A$792,$A13,Observed!$C$2:$C$792,$C13),"")</f>
        <v/>
      </c>
      <c r="AM13" s="28" t="str">
        <f>IF(ISNUMBER(AVERAGEIFS(Observed!AI$2:AI$792,Observed!$A$2:$A$792,$A13,Observed!$C$2:$C$792,$C13)),AVERAGEIFS(Observed!AI$2:AI$792,Observed!$A$2:$A$792,$A13,Observed!$C$2:$C$792,$C13),"")</f>
        <v/>
      </c>
      <c r="AN13" s="28" t="str">
        <f>IF(ISNUMBER(AVERAGEIFS(Observed!AJ$2:AJ$792,Observed!$A$2:$A$792,$A13,Observed!$C$2:$C$792,$C13)),AVERAGEIFS(Observed!AJ$2:AJ$792,Observed!$A$2:$A$792,$A13,Observed!$C$2:$C$792,$C13),"")</f>
        <v/>
      </c>
      <c r="AO13" s="28" t="str">
        <f>IF(ISNUMBER(AVERAGEIFS(Observed!AK$2:AK$792,Observed!$A$2:$A$792,$A13,Observed!$C$2:$C$792,$C13)),AVERAGEIFS(Observed!AK$2:AK$792,Observed!$A$2:$A$792,$A13,Observed!$C$2:$C$792,$C13),"")</f>
        <v/>
      </c>
      <c r="AP13" s="29" t="str">
        <f>IF(ISNUMBER(AVERAGEIFS(Observed!AL$2:AL$792,Observed!$A$2:$A$792,$A13,Observed!$C$2:$C$792,$C13)),AVERAGEIFS(Observed!AL$2:AL$792,Observed!$A$2:$A$792,$A13,Observed!$C$2:$C$792,$C13),"")</f>
        <v/>
      </c>
      <c r="AQ13" s="28">
        <f>IF(ISNUMBER(AVERAGEIFS(Observed!AM$2:AM$792,Observed!$A$2:$A$792,$A13,Observed!$C$2:$C$792,$C13)),AVERAGEIFS(Observed!AM$2:AM$792,Observed!$A$2:$A$792,$A13,Observed!$C$2:$C$792,$C13),"")</f>
        <v>7.5084999999999997</v>
      </c>
      <c r="AR13" s="28">
        <f>IF(ISNUMBER(AVERAGEIFS(Observed!AN$2:AN$792,Observed!$A$2:$A$792,$A13,Observed!$C$2:$C$792,$C13)),AVERAGEIFS(Observed!AN$2:AN$792,Observed!$A$2:$A$792,$A13,Observed!$C$2:$C$792,$C13),"")</f>
        <v>15.772250000000001</v>
      </c>
      <c r="AS13" s="2">
        <f>COUNTIFS(Observed!$A$2:$A$792,$A13,Observed!$C$2:$C$792,$C13)</f>
        <v>4</v>
      </c>
      <c r="AT13" s="2">
        <f t="shared" si="1"/>
        <v>14</v>
      </c>
    </row>
    <row r="14" spans="1:46" x14ac:dyDescent="0.25">
      <c r="A14" s="4" t="s">
        <v>27</v>
      </c>
      <c r="B14" t="s">
        <v>44</v>
      </c>
      <c r="C14" s="3">
        <v>42003</v>
      </c>
      <c r="D14">
        <v>1</v>
      </c>
      <c r="F14">
        <v>0</v>
      </c>
      <c r="J14" s="2" t="s">
        <v>82</v>
      </c>
      <c r="K14" s="2" t="s">
        <v>23</v>
      </c>
      <c r="L14">
        <v>1.3</v>
      </c>
      <c r="M14" s="2" t="s">
        <v>22</v>
      </c>
      <c r="N14" s="27" t="str">
        <f>IF(ISNUMBER(AVERAGEIFS(Observed!J$2:J$792,Observed!$A$2:$A$792,$A14,Observed!$C$2:$C$792,$C14)),AVERAGEIFS(Observed!J$2:J$792,Observed!$A$2:$A$792,$A14,Observed!$C$2:$C$792,$C14),"")</f>
        <v/>
      </c>
      <c r="O14" s="28" t="str">
        <f>IF(ISNUMBER(AVERAGEIFS(Observed!K$2:K$792,Observed!$A$2:$A$792,$A14,Observed!$C$2:$C$792,$C14)),AVERAGEIFS(Observed!K$2:K$792,Observed!$A$2:$A$792,$A14,Observed!$C$2:$C$792,$C14),"")</f>
        <v/>
      </c>
      <c r="P14" s="28">
        <f>IF(ISNUMBER(AVERAGEIFS(Observed!L$2:L$792,Observed!$A$2:$A$792,$A14,Observed!$C$2:$C$792,$C14)),AVERAGEIFS(Observed!L$2:L$792,Observed!$A$2:$A$792,$A14,Observed!$C$2:$C$792,$C14),"")</f>
        <v>254.53</v>
      </c>
      <c r="Q14" s="28">
        <f>IF(ISNUMBER(AVERAGEIFS(Observed!M$2:M$792,Observed!$A$2:$A$792,$A14,Observed!$C$2:$C$792,$C14)),AVERAGEIFS(Observed!M$2:M$792,Observed!$A$2:$A$792,$A14,Observed!$C$2:$C$792,$C14),"")</f>
        <v>254.53</v>
      </c>
      <c r="R14" s="28">
        <f>IF(ISNUMBER(AVERAGEIFS(Observed!N$2:N$792,Observed!$A$2:$A$792,$A14,Observed!$C$2:$C$792,$C14)),AVERAGEIFS(Observed!N$2:N$792,Observed!$A$2:$A$792,$A14,Observed!$C$2:$C$792,$C14),"")</f>
        <v>599.9375</v>
      </c>
      <c r="S14" s="29" t="str">
        <f>IF(ISNUMBER(AVERAGEIFS(Observed!O$2:O$792,Observed!$A$2:$A$792,$A14,Observed!$C$2:$C$792,$C14)),AVERAGEIFS(Observed!O$2:O$792,Observed!$A$2:$A$792,$A14,Observed!$C$2:$C$792,$C14),"")</f>
        <v/>
      </c>
      <c r="T14" s="29" t="str">
        <f>IF(ISNUMBER(AVERAGEIFS(Observed!P$2:P$792,Observed!$A$2:$A$792,$A14,Observed!$C$2:$C$792,$C14)),AVERAGEIFS(Observed!P$2:P$792,Observed!$A$2:$A$792,$A14,Observed!$C$2:$C$792,$C14),"")</f>
        <v/>
      </c>
      <c r="U14" s="29" t="str">
        <f>IF(ISNUMBER(AVERAGEIFS(Observed!Q$2:Q$792,Observed!$A$2:$A$792,$A14,Observed!$C$2:$C$792,$C14)),AVERAGEIFS(Observed!Q$2:Q$792,Observed!$A$2:$A$792,$A14,Observed!$C$2:$C$792,$C14),"")</f>
        <v/>
      </c>
      <c r="V14" s="28" t="str">
        <f>IF(ISNUMBER(AVERAGEIFS(Observed!R$2:R$792,Observed!$A$2:$A$792,$A14,Observed!$C$2:$C$792,$C14)),AVERAGEIFS(Observed!R$2:R$792,Observed!$A$2:$A$792,$A14,Observed!$C$2:$C$792,$C14),"")</f>
        <v/>
      </c>
      <c r="W14" s="30" t="str">
        <f>IF(ISNUMBER(AVERAGEIFS(Observed!S$2:S$792,Observed!$A$2:$A$792,$A14,Observed!$C$2:$C$792,$C14)),AVERAGEIFS(Observed!S$2:S$792,Observed!$A$2:$A$792,$A14,Observed!$C$2:$C$792,$C14),"")</f>
        <v/>
      </c>
      <c r="X14" s="30" t="str">
        <f>IF(ISNUMBER(AVERAGEIFS(Observed!T$2:T$792,Observed!$A$2:$A$792,$A14,Observed!$C$2:$C$792,$C14)),AVERAGEIFS(Observed!T$2:T$792,Observed!$A$2:$A$792,$A14,Observed!$C$2:$C$792,$C14),"")</f>
        <v/>
      </c>
      <c r="Y14" s="28" t="str">
        <f>IF(ISNUMBER(AVERAGEIFS(Observed!U$2:U$792,Observed!$A$2:$A$792,$A14,Observed!$C$2:$C$792,$C14)),AVERAGEIFS(Observed!U$2:U$792,Observed!$A$2:$A$792,$A14,Observed!$C$2:$C$792,$C14),"")</f>
        <v/>
      </c>
      <c r="Z14" s="28" t="str">
        <f>IF(ISNUMBER(AVERAGEIFS(Observed!V$2:V$792,Observed!$A$2:$A$792,$A14,Observed!$C$2:$C$792,$C14)),AVERAGEIFS(Observed!V$2:V$792,Observed!$A$2:$A$792,$A14,Observed!$C$2:$C$792,$C14),"")</f>
        <v/>
      </c>
      <c r="AA14" s="28" t="str">
        <f>IF(ISNUMBER(AVERAGEIFS(Observed!W$2:W$792,Observed!$A$2:$A$792,$A14,Observed!$C$2:$C$792,$C14)),AVERAGEIFS(Observed!W$2:W$792,Observed!$A$2:$A$792,$A14,Observed!$C$2:$C$792,$C14),"")</f>
        <v/>
      </c>
      <c r="AB14" s="28">
        <f>IF(ISNUMBER(AVERAGEIFS(Observed!X$2:X$792,Observed!$A$2:$A$792,$A14,Observed!$C$2:$C$792,$C14)),AVERAGEIFS(Observed!X$2:X$792,Observed!$A$2:$A$792,$A14,Observed!$C$2:$C$792,$C14),"")</f>
        <v>22.579687595367432</v>
      </c>
      <c r="AC14" s="28">
        <f>IF(ISNUMBER(AVERAGEIFS(Observed!Y$2:Y$792,Observed!$A$2:$A$792,$A14,Observed!$C$2:$C$792,$C14)),AVERAGEIFS(Observed!Y$2:Y$792,Observed!$A$2:$A$792,$A14,Observed!$C$2:$C$792,$C14),"")</f>
        <v>12.611931085586548</v>
      </c>
      <c r="AD14" s="28">
        <f>IF(ISNUMBER(AVERAGEIFS(Observed!Z$2:Z$792,Observed!$A$2:$A$792,$A14,Observed!$C$2:$C$792,$C14)),AVERAGEIFS(Observed!Z$2:Z$792,Observed!$A$2:$A$792,$A14,Observed!$C$2:$C$792,$C14),"")</f>
        <v>73.807075500488281</v>
      </c>
      <c r="AE14" s="28">
        <f>IF(ISNUMBER(AVERAGEIFS(Observed!AA$2:AA$792,Observed!$A$2:$A$792,$A14,Observed!$C$2:$C$792,$C14)),AVERAGEIFS(Observed!AA$2:AA$792,Observed!$A$2:$A$792,$A14,Observed!$C$2:$C$792,$C14),"")</f>
        <v>28.963620662689209</v>
      </c>
      <c r="AF14" s="28">
        <f>IF(ISNUMBER(AVERAGEIFS(Observed!AB$2:AB$792,Observed!$A$2:$A$792,$A14,Observed!$C$2:$C$792,$C14)),AVERAGEIFS(Observed!AB$2:AB$792,Observed!$A$2:$A$792,$A14,Observed!$C$2:$C$792,$C14),"")</f>
        <v>89.85629940032959</v>
      </c>
      <c r="AG14" s="28">
        <f>IF(ISNUMBER(AVERAGEIFS(Observed!AC$2:AC$792,Observed!$A$2:$A$792,$A14,Observed!$C$2:$C$792,$C14)),AVERAGEIFS(Observed!AC$2:AC$792,Observed!$A$2:$A$792,$A14,Observed!$C$2:$C$792,$C14),"")</f>
        <v>24.650760889053345</v>
      </c>
      <c r="AH14" s="29">
        <f>IF(ISNUMBER(AVERAGEIFS(Observed!AD$2:AD$792,Observed!$A$2:$A$792,$A14,Observed!$C$2:$C$792,$C14)),AVERAGEIFS(Observed!AD$2:AD$792,Observed!$A$2:$A$792,$A14,Observed!$C$2:$C$792,$C14),"")</f>
        <v>3.9449999999999999E-2</v>
      </c>
      <c r="AI14" s="29">
        <f>IF(ISNUMBER(AVERAGEIFS(Observed!AE$2:AE$792,Observed!$A$2:$A$792,$A14,Observed!$C$2:$C$792,$C14)),AVERAGEIFS(Observed!AE$2:AE$792,Observed!$A$2:$A$792,$A14,Observed!$C$2:$C$792,$C14),"")</f>
        <v>3.9449999999999999E-2</v>
      </c>
      <c r="AJ14" s="29" t="str">
        <f>IF(ISNUMBER(AVERAGEIFS(Observed!AF$2:AF$792,Observed!$A$2:$A$792,$A14,Observed!$C$2:$C$792,$C14)),AVERAGEIFS(Observed!AF$2:AF$792,Observed!$A$2:$A$792,$A14,Observed!$C$2:$C$792,$C14),"")</f>
        <v/>
      </c>
      <c r="AK14" s="28">
        <f>IF(ISNUMBER(AVERAGEIFS(Observed!AG$2:AG$792,Observed!$A$2:$A$792,$A14,Observed!$C$2:$C$792,$C14)),AVERAGEIFS(Observed!AG$2:AG$792,Observed!$A$2:$A$792,$A14,Observed!$C$2:$C$792,$C14),"")</f>
        <v>11.809132080078125</v>
      </c>
      <c r="AL14" s="29" t="str">
        <f>IF(ISNUMBER(AVERAGEIFS(Observed!AH$2:AH$792,Observed!$A$2:$A$792,$A14,Observed!$C$2:$C$792,$C14)),AVERAGEIFS(Observed!AH$2:AH$792,Observed!$A$2:$A$792,$A14,Observed!$C$2:$C$792,$C14),"")</f>
        <v/>
      </c>
      <c r="AM14" s="28" t="str">
        <f>IF(ISNUMBER(AVERAGEIFS(Observed!AI$2:AI$792,Observed!$A$2:$A$792,$A14,Observed!$C$2:$C$792,$C14)),AVERAGEIFS(Observed!AI$2:AI$792,Observed!$A$2:$A$792,$A14,Observed!$C$2:$C$792,$C14),"")</f>
        <v/>
      </c>
      <c r="AN14" s="28" t="str">
        <f>IF(ISNUMBER(AVERAGEIFS(Observed!AJ$2:AJ$792,Observed!$A$2:$A$792,$A14,Observed!$C$2:$C$792,$C14)),AVERAGEIFS(Observed!AJ$2:AJ$792,Observed!$A$2:$A$792,$A14,Observed!$C$2:$C$792,$C14),"")</f>
        <v/>
      </c>
      <c r="AO14" s="28" t="str">
        <f>IF(ISNUMBER(AVERAGEIFS(Observed!AK$2:AK$792,Observed!$A$2:$A$792,$A14,Observed!$C$2:$C$792,$C14)),AVERAGEIFS(Observed!AK$2:AK$792,Observed!$A$2:$A$792,$A14,Observed!$C$2:$C$792,$C14),"")</f>
        <v/>
      </c>
      <c r="AP14" s="29" t="str">
        <f>IF(ISNUMBER(AVERAGEIFS(Observed!AL$2:AL$792,Observed!$A$2:$A$792,$A14,Observed!$C$2:$C$792,$C14)),AVERAGEIFS(Observed!AL$2:AL$792,Observed!$A$2:$A$792,$A14,Observed!$C$2:$C$792,$C14),"")</f>
        <v/>
      </c>
      <c r="AQ14" s="28">
        <f>IF(ISNUMBER(AVERAGEIFS(Observed!AM$2:AM$792,Observed!$A$2:$A$792,$A14,Observed!$C$2:$C$792,$C14)),AVERAGEIFS(Observed!AM$2:AM$792,Observed!$A$2:$A$792,$A14,Observed!$C$2:$C$792,$C14),"")</f>
        <v>9.9990000000000006</v>
      </c>
      <c r="AR14" s="28">
        <f>IF(ISNUMBER(AVERAGEIFS(Observed!AN$2:AN$792,Observed!$A$2:$A$792,$A14,Observed!$C$2:$C$792,$C14)),AVERAGEIFS(Observed!AN$2:AN$792,Observed!$A$2:$A$792,$A14,Observed!$C$2:$C$792,$C14),"")</f>
        <v>23.3505</v>
      </c>
      <c r="AS14" s="2">
        <f>COUNTIFS(Observed!$A$2:$A$792,$A14,Observed!$C$2:$C$792,$C14)</f>
        <v>4</v>
      </c>
      <c r="AT14" s="2">
        <f t="shared" si="1"/>
        <v>14</v>
      </c>
    </row>
    <row r="15" spans="1:46" x14ac:dyDescent="0.25">
      <c r="A15" s="4" t="s">
        <v>30</v>
      </c>
      <c r="B15" t="s">
        <v>44</v>
      </c>
      <c r="C15" s="3">
        <v>42003</v>
      </c>
      <c r="D15">
        <v>1</v>
      </c>
      <c r="F15">
        <v>50</v>
      </c>
      <c r="J15" s="2" t="s">
        <v>82</v>
      </c>
      <c r="K15" s="2" t="s">
        <v>23</v>
      </c>
      <c r="L15">
        <v>1.3</v>
      </c>
      <c r="M15" s="2" t="s">
        <v>22</v>
      </c>
      <c r="N15" s="27" t="str">
        <f>IF(ISNUMBER(AVERAGEIFS(Observed!J$2:J$792,Observed!$A$2:$A$792,$A15,Observed!$C$2:$C$792,$C15)),AVERAGEIFS(Observed!J$2:J$792,Observed!$A$2:$A$792,$A15,Observed!$C$2:$C$792,$C15),"")</f>
        <v/>
      </c>
      <c r="O15" s="28" t="str">
        <f>IF(ISNUMBER(AVERAGEIFS(Observed!K$2:K$792,Observed!$A$2:$A$792,$A15,Observed!$C$2:$C$792,$C15)),AVERAGEIFS(Observed!K$2:K$792,Observed!$A$2:$A$792,$A15,Observed!$C$2:$C$792,$C15),"")</f>
        <v/>
      </c>
      <c r="P15" s="28">
        <f>IF(ISNUMBER(AVERAGEIFS(Observed!L$2:L$792,Observed!$A$2:$A$792,$A15,Observed!$C$2:$C$792,$C15)),AVERAGEIFS(Observed!L$2:L$792,Observed!$A$2:$A$792,$A15,Observed!$C$2:$C$792,$C15),"")</f>
        <v>245.8725</v>
      </c>
      <c r="Q15" s="28">
        <f>IF(ISNUMBER(AVERAGEIFS(Observed!M$2:M$792,Observed!$A$2:$A$792,$A15,Observed!$C$2:$C$792,$C15)),AVERAGEIFS(Observed!M$2:M$792,Observed!$A$2:$A$792,$A15,Observed!$C$2:$C$792,$C15),"")</f>
        <v>245.8725</v>
      </c>
      <c r="R15" s="28">
        <f>IF(ISNUMBER(AVERAGEIFS(Observed!N$2:N$792,Observed!$A$2:$A$792,$A15,Observed!$C$2:$C$792,$C15)),AVERAGEIFS(Observed!N$2:N$792,Observed!$A$2:$A$792,$A15,Observed!$C$2:$C$792,$C15),"")</f>
        <v>601.92750000000001</v>
      </c>
      <c r="S15" s="29" t="str">
        <f>IF(ISNUMBER(AVERAGEIFS(Observed!O$2:O$792,Observed!$A$2:$A$792,$A15,Observed!$C$2:$C$792,$C15)),AVERAGEIFS(Observed!O$2:O$792,Observed!$A$2:$A$792,$A15,Observed!$C$2:$C$792,$C15),"")</f>
        <v/>
      </c>
      <c r="T15" s="29" t="str">
        <f>IF(ISNUMBER(AVERAGEIFS(Observed!P$2:P$792,Observed!$A$2:$A$792,$A15,Observed!$C$2:$C$792,$C15)),AVERAGEIFS(Observed!P$2:P$792,Observed!$A$2:$A$792,$A15,Observed!$C$2:$C$792,$C15),"")</f>
        <v/>
      </c>
      <c r="U15" s="29" t="str">
        <f>IF(ISNUMBER(AVERAGEIFS(Observed!Q$2:Q$792,Observed!$A$2:$A$792,$A15,Observed!$C$2:$C$792,$C15)),AVERAGEIFS(Observed!Q$2:Q$792,Observed!$A$2:$A$792,$A15,Observed!$C$2:$C$792,$C15),"")</f>
        <v/>
      </c>
      <c r="V15" s="28" t="str">
        <f>IF(ISNUMBER(AVERAGEIFS(Observed!R$2:R$792,Observed!$A$2:$A$792,$A15,Observed!$C$2:$C$792,$C15)),AVERAGEIFS(Observed!R$2:R$792,Observed!$A$2:$A$792,$A15,Observed!$C$2:$C$792,$C15),"")</f>
        <v/>
      </c>
      <c r="W15" s="30" t="str">
        <f>IF(ISNUMBER(AVERAGEIFS(Observed!S$2:S$792,Observed!$A$2:$A$792,$A15,Observed!$C$2:$C$792,$C15)),AVERAGEIFS(Observed!S$2:S$792,Observed!$A$2:$A$792,$A15,Observed!$C$2:$C$792,$C15),"")</f>
        <v/>
      </c>
      <c r="X15" s="30" t="str">
        <f>IF(ISNUMBER(AVERAGEIFS(Observed!T$2:T$792,Observed!$A$2:$A$792,$A15,Observed!$C$2:$C$792,$C15)),AVERAGEIFS(Observed!T$2:T$792,Observed!$A$2:$A$792,$A15,Observed!$C$2:$C$792,$C15),"")</f>
        <v/>
      </c>
      <c r="Y15" s="28" t="str">
        <f>IF(ISNUMBER(AVERAGEIFS(Observed!U$2:U$792,Observed!$A$2:$A$792,$A15,Observed!$C$2:$C$792,$C15)),AVERAGEIFS(Observed!U$2:U$792,Observed!$A$2:$A$792,$A15,Observed!$C$2:$C$792,$C15),"")</f>
        <v/>
      </c>
      <c r="Z15" s="28" t="str">
        <f>IF(ISNUMBER(AVERAGEIFS(Observed!V$2:V$792,Observed!$A$2:$A$792,$A15,Observed!$C$2:$C$792,$C15)),AVERAGEIFS(Observed!V$2:V$792,Observed!$A$2:$A$792,$A15,Observed!$C$2:$C$792,$C15),"")</f>
        <v/>
      </c>
      <c r="AA15" s="28" t="str">
        <f>IF(ISNUMBER(AVERAGEIFS(Observed!W$2:W$792,Observed!$A$2:$A$792,$A15,Observed!$C$2:$C$792,$C15)),AVERAGEIFS(Observed!W$2:W$792,Observed!$A$2:$A$792,$A15,Observed!$C$2:$C$792,$C15),"")</f>
        <v/>
      </c>
      <c r="AB15" s="28">
        <f>IF(ISNUMBER(AVERAGEIFS(Observed!X$2:X$792,Observed!$A$2:$A$792,$A15,Observed!$C$2:$C$792,$C15)),AVERAGEIFS(Observed!X$2:X$792,Observed!$A$2:$A$792,$A15,Observed!$C$2:$C$792,$C15),"")</f>
        <v>22.299214363098145</v>
      </c>
      <c r="AC15" s="28">
        <f>IF(ISNUMBER(AVERAGEIFS(Observed!Y$2:Y$792,Observed!$A$2:$A$792,$A15,Observed!$C$2:$C$792,$C15)),AVERAGEIFS(Observed!Y$2:Y$792,Observed!$A$2:$A$792,$A15,Observed!$C$2:$C$792,$C15),"")</f>
        <v>12.972291588783264</v>
      </c>
      <c r="AD15" s="28">
        <f>IF(ISNUMBER(AVERAGEIFS(Observed!Z$2:Z$792,Observed!$A$2:$A$792,$A15,Observed!$C$2:$C$792,$C15)),AVERAGEIFS(Observed!Z$2:Z$792,Observed!$A$2:$A$792,$A15,Observed!$C$2:$C$792,$C15),"")</f>
        <v>73.96653938293457</v>
      </c>
      <c r="AE15" s="28">
        <f>IF(ISNUMBER(AVERAGEIFS(Observed!AA$2:AA$792,Observed!$A$2:$A$792,$A15,Observed!$C$2:$C$792,$C15)),AVERAGEIFS(Observed!AA$2:AA$792,Observed!$A$2:$A$792,$A15,Observed!$C$2:$C$792,$C15),"")</f>
        <v>27.701611995697021</v>
      </c>
      <c r="AF15" s="28">
        <f>IF(ISNUMBER(AVERAGEIFS(Observed!AB$2:AB$792,Observed!$A$2:$A$792,$A15,Observed!$C$2:$C$792,$C15)),AVERAGEIFS(Observed!AB$2:AB$792,Observed!$A$2:$A$792,$A15,Observed!$C$2:$C$792,$C15),"")</f>
        <v>89.682441711425781</v>
      </c>
      <c r="AG15" s="28">
        <f>IF(ISNUMBER(AVERAGEIFS(Observed!AC$2:AC$792,Observed!$A$2:$A$792,$A15,Observed!$C$2:$C$792,$C15)),AVERAGEIFS(Observed!AC$2:AC$792,Observed!$A$2:$A$792,$A15,Observed!$C$2:$C$792,$C15),"")</f>
        <v>24.746368885040283</v>
      </c>
      <c r="AH15" s="29">
        <f>IF(ISNUMBER(AVERAGEIFS(Observed!AD$2:AD$792,Observed!$A$2:$A$792,$A15,Observed!$C$2:$C$792,$C15)),AVERAGEIFS(Observed!AD$2:AD$792,Observed!$A$2:$A$792,$A15,Observed!$C$2:$C$792,$C15),"")</f>
        <v>3.9599999999999996E-2</v>
      </c>
      <c r="AI15" s="29">
        <f>IF(ISNUMBER(AVERAGEIFS(Observed!AE$2:AE$792,Observed!$A$2:$A$792,$A15,Observed!$C$2:$C$792,$C15)),AVERAGEIFS(Observed!AE$2:AE$792,Observed!$A$2:$A$792,$A15,Observed!$C$2:$C$792,$C15),"")</f>
        <v>3.9599999999999996E-2</v>
      </c>
      <c r="AJ15" s="29" t="str">
        <f>IF(ISNUMBER(AVERAGEIFS(Observed!AF$2:AF$792,Observed!$A$2:$A$792,$A15,Observed!$C$2:$C$792,$C15)),AVERAGEIFS(Observed!AF$2:AF$792,Observed!$A$2:$A$792,$A15,Observed!$C$2:$C$792,$C15),"")</f>
        <v/>
      </c>
      <c r="AK15" s="28">
        <f>IF(ISNUMBER(AVERAGEIFS(Observed!AG$2:AG$792,Observed!$A$2:$A$792,$A15,Observed!$C$2:$C$792,$C15)),AVERAGEIFS(Observed!AG$2:AG$792,Observed!$A$2:$A$792,$A15,Observed!$C$2:$C$792,$C15),"")</f>
        <v>11.834646301269531</v>
      </c>
      <c r="AL15" s="29" t="str">
        <f>IF(ISNUMBER(AVERAGEIFS(Observed!AH$2:AH$792,Observed!$A$2:$A$792,$A15,Observed!$C$2:$C$792,$C15)),AVERAGEIFS(Observed!AH$2:AH$792,Observed!$A$2:$A$792,$A15,Observed!$C$2:$C$792,$C15),"")</f>
        <v/>
      </c>
      <c r="AM15" s="28" t="str">
        <f>IF(ISNUMBER(AVERAGEIFS(Observed!AI$2:AI$792,Observed!$A$2:$A$792,$A15,Observed!$C$2:$C$792,$C15)),AVERAGEIFS(Observed!AI$2:AI$792,Observed!$A$2:$A$792,$A15,Observed!$C$2:$C$792,$C15),"")</f>
        <v/>
      </c>
      <c r="AN15" s="28" t="str">
        <f>IF(ISNUMBER(AVERAGEIFS(Observed!AJ$2:AJ$792,Observed!$A$2:$A$792,$A15,Observed!$C$2:$C$792,$C15)),AVERAGEIFS(Observed!AJ$2:AJ$792,Observed!$A$2:$A$792,$A15,Observed!$C$2:$C$792,$C15),"")</f>
        <v/>
      </c>
      <c r="AO15" s="28" t="str">
        <f>IF(ISNUMBER(AVERAGEIFS(Observed!AK$2:AK$792,Observed!$A$2:$A$792,$A15,Observed!$C$2:$C$792,$C15)),AVERAGEIFS(Observed!AK$2:AK$792,Observed!$A$2:$A$792,$A15,Observed!$C$2:$C$792,$C15),"")</f>
        <v/>
      </c>
      <c r="AP15" s="29" t="str">
        <f>IF(ISNUMBER(AVERAGEIFS(Observed!AL$2:AL$792,Observed!$A$2:$A$792,$A15,Observed!$C$2:$C$792,$C15)),AVERAGEIFS(Observed!AL$2:AL$792,Observed!$A$2:$A$792,$A15,Observed!$C$2:$C$792,$C15),"")</f>
        <v/>
      </c>
      <c r="AQ15" s="28">
        <f>IF(ISNUMBER(AVERAGEIFS(Observed!AM$2:AM$792,Observed!$A$2:$A$792,$A15,Observed!$C$2:$C$792,$C15)),AVERAGEIFS(Observed!AM$2:AM$792,Observed!$A$2:$A$792,$A15,Observed!$C$2:$C$792,$C15),"")</f>
        <v>9.7590000000000003</v>
      </c>
      <c r="AR15" s="28">
        <f>IF(ISNUMBER(AVERAGEIFS(Observed!AN$2:AN$792,Observed!$A$2:$A$792,$A15,Observed!$C$2:$C$792,$C15)),AVERAGEIFS(Observed!AN$2:AN$792,Observed!$A$2:$A$792,$A15,Observed!$C$2:$C$792,$C15),"")</f>
        <v>23.902000000000001</v>
      </c>
      <c r="AS15" s="2">
        <f>COUNTIFS(Observed!$A$2:$A$792,$A15,Observed!$C$2:$C$792,$C15)</f>
        <v>4</v>
      </c>
      <c r="AT15" s="2">
        <f t="shared" si="1"/>
        <v>14</v>
      </c>
    </row>
    <row r="16" spans="1:46" x14ac:dyDescent="0.25">
      <c r="A16" s="4" t="s">
        <v>28</v>
      </c>
      <c r="B16" t="s">
        <v>44</v>
      </c>
      <c r="C16" s="3">
        <v>42003</v>
      </c>
      <c r="D16">
        <v>1</v>
      </c>
      <c r="F16">
        <v>100</v>
      </c>
      <c r="J16" s="2" t="s">
        <v>82</v>
      </c>
      <c r="K16" s="2" t="s">
        <v>23</v>
      </c>
      <c r="L16">
        <v>1.3</v>
      </c>
      <c r="M16" s="2" t="s">
        <v>22</v>
      </c>
      <c r="N16" s="27" t="str">
        <f>IF(ISNUMBER(AVERAGEIFS(Observed!J$2:J$792,Observed!$A$2:$A$792,$A16,Observed!$C$2:$C$792,$C16)),AVERAGEIFS(Observed!J$2:J$792,Observed!$A$2:$A$792,$A16,Observed!$C$2:$C$792,$C16),"")</f>
        <v/>
      </c>
      <c r="O16" s="28" t="str">
        <f>IF(ISNUMBER(AVERAGEIFS(Observed!K$2:K$792,Observed!$A$2:$A$792,$A16,Observed!$C$2:$C$792,$C16)),AVERAGEIFS(Observed!K$2:K$792,Observed!$A$2:$A$792,$A16,Observed!$C$2:$C$792,$C16),"")</f>
        <v/>
      </c>
      <c r="P16" s="28">
        <f>IF(ISNUMBER(AVERAGEIFS(Observed!L$2:L$792,Observed!$A$2:$A$792,$A16,Observed!$C$2:$C$792,$C16)),AVERAGEIFS(Observed!L$2:L$792,Observed!$A$2:$A$792,$A16,Observed!$C$2:$C$792,$C16),"")</f>
        <v>278.59749999999997</v>
      </c>
      <c r="Q16" s="28">
        <f>IF(ISNUMBER(AVERAGEIFS(Observed!M$2:M$792,Observed!$A$2:$A$792,$A16,Observed!$C$2:$C$792,$C16)),AVERAGEIFS(Observed!M$2:M$792,Observed!$A$2:$A$792,$A16,Observed!$C$2:$C$792,$C16),"")</f>
        <v>278.59749999999997</v>
      </c>
      <c r="R16" s="28">
        <f>IF(ISNUMBER(AVERAGEIFS(Observed!N$2:N$792,Observed!$A$2:$A$792,$A16,Observed!$C$2:$C$792,$C16)),AVERAGEIFS(Observed!N$2:N$792,Observed!$A$2:$A$792,$A16,Observed!$C$2:$C$792,$C16),"")</f>
        <v>724.0625</v>
      </c>
      <c r="S16" s="29" t="str">
        <f>IF(ISNUMBER(AVERAGEIFS(Observed!O$2:O$792,Observed!$A$2:$A$792,$A16,Observed!$C$2:$C$792,$C16)),AVERAGEIFS(Observed!O$2:O$792,Observed!$A$2:$A$792,$A16,Observed!$C$2:$C$792,$C16),"")</f>
        <v/>
      </c>
      <c r="T16" s="29" t="str">
        <f>IF(ISNUMBER(AVERAGEIFS(Observed!P$2:P$792,Observed!$A$2:$A$792,$A16,Observed!$C$2:$C$792,$C16)),AVERAGEIFS(Observed!P$2:P$792,Observed!$A$2:$A$792,$A16,Observed!$C$2:$C$792,$C16),"")</f>
        <v/>
      </c>
      <c r="U16" s="29" t="str">
        <f>IF(ISNUMBER(AVERAGEIFS(Observed!Q$2:Q$792,Observed!$A$2:$A$792,$A16,Observed!$C$2:$C$792,$C16)),AVERAGEIFS(Observed!Q$2:Q$792,Observed!$A$2:$A$792,$A16,Observed!$C$2:$C$792,$C16),"")</f>
        <v/>
      </c>
      <c r="V16" s="28" t="str">
        <f>IF(ISNUMBER(AVERAGEIFS(Observed!R$2:R$792,Observed!$A$2:$A$792,$A16,Observed!$C$2:$C$792,$C16)),AVERAGEIFS(Observed!R$2:R$792,Observed!$A$2:$A$792,$A16,Observed!$C$2:$C$792,$C16),"")</f>
        <v/>
      </c>
      <c r="W16" s="30" t="str">
        <f>IF(ISNUMBER(AVERAGEIFS(Observed!S$2:S$792,Observed!$A$2:$A$792,$A16,Observed!$C$2:$C$792,$C16)),AVERAGEIFS(Observed!S$2:S$792,Observed!$A$2:$A$792,$A16,Observed!$C$2:$C$792,$C16),"")</f>
        <v/>
      </c>
      <c r="X16" s="30" t="str">
        <f>IF(ISNUMBER(AVERAGEIFS(Observed!T$2:T$792,Observed!$A$2:$A$792,$A16,Observed!$C$2:$C$792,$C16)),AVERAGEIFS(Observed!T$2:T$792,Observed!$A$2:$A$792,$A16,Observed!$C$2:$C$792,$C16),"")</f>
        <v/>
      </c>
      <c r="Y16" s="28" t="str">
        <f>IF(ISNUMBER(AVERAGEIFS(Observed!U$2:U$792,Observed!$A$2:$A$792,$A16,Observed!$C$2:$C$792,$C16)),AVERAGEIFS(Observed!U$2:U$792,Observed!$A$2:$A$792,$A16,Observed!$C$2:$C$792,$C16),"")</f>
        <v/>
      </c>
      <c r="Z16" s="28" t="str">
        <f>IF(ISNUMBER(AVERAGEIFS(Observed!V$2:V$792,Observed!$A$2:$A$792,$A16,Observed!$C$2:$C$792,$C16)),AVERAGEIFS(Observed!V$2:V$792,Observed!$A$2:$A$792,$A16,Observed!$C$2:$C$792,$C16),"")</f>
        <v/>
      </c>
      <c r="AA16" s="28" t="str">
        <f>IF(ISNUMBER(AVERAGEIFS(Observed!W$2:W$792,Observed!$A$2:$A$792,$A16,Observed!$C$2:$C$792,$C16)),AVERAGEIFS(Observed!W$2:W$792,Observed!$A$2:$A$792,$A16,Observed!$C$2:$C$792,$C16),"")</f>
        <v/>
      </c>
      <c r="AB16" s="28">
        <f>IF(ISNUMBER(AVERAGEIFS(Observed!X$2:X$792,Observed!$A$2:$A$792,$A16,Observed!$C$2:$C$792,$C16)),AVERAGEIFS(Observed!X$2:X$792,Observed!$A$2:$A$792,$A16,Observed!$C$2:$C$792,$C16),"")</f>
        <v>22.735995292663574</v>
      </c>
      <c r="AC16" s="28">
        <f>IF(ISNUMBER(AVERAGEIFS(Observed!Y$2:Y$792,Observed!$A$2:$A$792,$A16,Observed!$C$2:$C$792,$C16)),AVERAGEIFS(Observed!Y$2:Y$792,Observed!$A$2:$A$792,$A16,Observed!$C$2:$C$792,$C16),"")</f>
        <v>11.852434039115906</v>
      </c>
      <c r="AD16" s="28">
        <f>IF(ISNUMBER(AVERAGEIFS(Observed!Z$2:Z$792,Observed!$A$2:$A$792,$A16,Observed!$C$2:$C$792,$C16)),AVERAGEIFS(Observed!Z$2:Z$792,Observed!$A$2:$A$792,$A16,Observed!$C$2:$C$792,$C16),"")</f>
        <v>72.255392074584961</v>
      </c>
      <c r="AE16" s="28">
        <f>IF(ISNUMBER(AVERAGEIFS(Observed!AA$2:AA$792,Observed!$A$2:$A$792,$A16,Observed!$C$2:$C$792,$C16)),AVERAGEIFS(Observed!AA$2:AA$792,Observed!$A$2:$A$792,$A16,Observed!$C$2:$C$792,$C16),"")</f>
        <v>29.961037158966064</v>
      </c>
      <c r="AF16" s="28">
        <f>IF(ISNUMBER(AVERAGEIFS(Observed!AB$2:AB$792,Observed!$A$2:$A$792,$A16,Observed!$C$2:$C$792,$C16)),AVERAGEIFS(Observed!AB$2:AB$792,Observed!$A$2:$A$792,$A16,Observed!$C$2:$C$792,$C16),"")</f>
        <v>89.461663246154785</v>
      </c>
      <c r="AG16" s="28">
        <f>IF(ISNUMBER(AVERAGEIFS(Observed!AC$2:AC$792,Observed!$A$2:$A$792,$A16,Observed!$C$2:$C$792,$C16)),AVERAGEIFS(Observed!AC$2:AC$792,Observed!$A$2:$A$792,$A16,Observed!$C$2:$C$792,$C16),"")</f>
        <v>24.704240560531616</v>
      </c>
      <c r="AH16" s="29">
        <f>IF(ISNUMBER(AVERAGEIFS(Observed!AD$2:AD$792,Observed!$A$2:$A$792,$A16,Observed!$C$2:$C$792,$C16)),AVERAGEIFS(Observed!AD$2:AD$792,Observed!$A$2:$A$792,$A16,Observed!$C$2:$C$792,$C16),"")</f>
        <v>3.9550000000000002E-2</v>
      </c>
      <c r="AI16" s="29">
        <f>IF(ISNUMBER(AVERAGEIFS(Observed!AE$2:AE$792,Observed!$A$2:$A$792,$A16,Observed!$C$2:$C$792,$C16)),AVERAGEIFS(Observed!AE$2:AE$792,Observed!$A$2:$A$792,$A16,Observed!$C$2:$C$792,$C16),"")</f>
        <v>3.9550000000000002E-2</v>
      </c>
      <c r="AJ16" s="29" t="str">
        <f>IF(ISNUMBER(AVERAGEIFS(Observed!AF$2:AF$792,Observed!$A$2:$A$792,$A16,Observed!$C$2:$C$792,$C16)),AVERAGEIFS(Observed!AF$2:AF$792,Observed!$A$2:$A$792,$A16,Observed!$C$2:$C$792,$C16),"")</f>
        <v/>
      </c>
      <c r="AK16" s="28">
        <f>IF(ISNUMBER(AVERAGEIFS(Observed!AG$2:AG$792,Observed!$A$2:$A$792,$A16,Observed!$C$2:$C$792,$C16)),AVERAGEIFS(Observed!AG$2:AG$792,Observed!$A$2:$A$792,$A16,Observed!$C$2:$C$792,$C16),"")</f>
        <v>11.560862731933593</v>
      </c>
      <c r="AL16" s="29" t="str">
        <f>IF(ISNUMBER(AVERAGEIFS(Observed!AH$2:AH$792,Observed!$A$2:$A$792,$A16,Observed!$C$2:$C$792,$C16)),AVERAGEIFS(Observed!AH$2:AH$792,Observed!$A$2:$A$792,$A16,Observed!$C$2:$C$792,$C16),"")</f>
        <v/>
      </c>
      <c r="AM16" s="28" t="str">
        <f>IF(ISNUMBER(AVERAGEIFS(Observed!AI$2:AI$792,Observed!$A$2:$A$792,$A16,Observed!$C$2:$C$792,$C16)),AVERAGEIFS(Observed!AI$2:AI$792,Observed!$A$2:$A$792,$A16,Observed!$C$2:$C$792,$C16),"")</f>
        <v/>
      </c>
      <c r="AN16" s="28" t="str">
        <f>IF(ISNUMBER(AVERAGEIFS(Observed!AJ$2:AJ$792,Observed!$A$2:$A$792,$A16,Observed!$C$2:$C$792,$C16)),AVERAGEIFS(Observed!AJ$2:AJ$792,Observed!$A$2:$A$792,$A16,Observed!$C$2:$C$792,$C16),"")</f>
        <v/>
      </c>
      <c r="AO16" s="28" t="str">
        <f>IF(ISNUMBER(AVERAGEIFS(Observed!AK$2:AK$792,Observed!$A$2:$A$792,$A16,Observed!$C$2:$C$792,$C16)),AVERAGEIFS(Observed!AK$2:AK$792,Observed!$A$2:$A$792,$A16,Observed!$C$2:$C$792,$C16),"")</f>
        <v/>
      </c>
      <c r="AP16" s="29" t="str">
        <f>IF(ISNUMBER(AVERAGEIFS(Observed!AL$2:AL$792,Observed!$A$2:$A$792,$A16,Observed!$C$2:$C$792,$C16)),AVERAGEIFS(Observed!AL$2:AL$792,Observed!$A$2:$A$792,$A16,Observed!$C$2:$C$792,$C16),"")</f>
        <v/>
      </c>
      <c r="AQ16" s="28">
        <f>IF(ISNUMBER(AVERAGEIFS(Observed!AM$2:AM$792,Observed!$A$2:$A$792,$A16,Observed!$C$2:$C$792,$C16)),AVERAGEIFS(Observed!AM$2:AM$792,Observed!$A$2:$A$792,$A16,Observed!$C$2:$C$792,$C16),"")</f>
        <v>11.0625</v>
      </c>
      <c r="AR16" s="28">
        <f>IF(ISNUMBER(AVERAGEIFS(Observed!AN$2:AN$792,Observed!$A$2:$A$792,$A16,Observed!$C$2:$C$792,$C16)),AVERAGEIFS(Observed!AN$2:AN$792,Observed!$A$2:$A$792,$A16,Observed!$C$2:$C$792,$C16),"")</f>
        <v>28.858999999999998</v>
      </c>
      <c r="AS16" s="2">
        <f>COUNTIFS(Observed!$A$2:$A$792,$A16,Observed!$C$2:$C$792,$C16)</f>
        <v>4</v>
      </c>
      <c r="AT16" s="2">
        <f t="shared" si="1"/>
        <v>14</v>
      </c>
    </row>
    <row r="17" spans="1:46" x14ac:dyDescent="0.25">
      <c r="A17" s="4" t="s">
        <v>25</v>
      </c>
      <c r="B17" t="s">
        <v>44</v>
      </c>
      <c r="C17" s="3">
        <v>42003</v>
      </c>
      <c r="D17">
        <v>1</v>
      </c>
      <c r="F17">
        <v>200</v>
      </c>
      <c r="J17" s="2" t="s">
        <v>82</v>
      </c>
      <c r="K17" s="2" t="s">
        <v>23</v>
      </c>
      <c r="L17">
        <v>1.3</v>
      </c>
      <c r="M17" s="2" t="s">
        <v>22</v>
      </c>
      <c r="N17" s="27" t="str">
        <f>IF(ISNUMBER(AVERAGEIFS(Observed!J$2:J$792,Observed!$A$2:$A$792,$A17,Observed!$C$2:$C$792,$C17)),AVERAGEIFS(Observed!J$2:J$792,Observed!$A$2:$A$792,$A17,Observed!$C$2:$C$792,$C17),"")</f>
        <v/>
      </c>
      <c r="O17" s="28" t="str">
        <f>IF(ISNUMBER(AVERAGEIFS(Observed!K$2:K$792,Observed!$A$2:$A$792,$A17,Observed!$C$2:$C$792,$C17)),AVERAGEIFS(Observed!K$2:K$792,Observed!$A$2:$A$792,$A17,Observed!$C$2:$C$792,$C17),"")</f>
        <v/>
      </c>
      <c r="P17" s="28">
        <f>IF(ISNUMBER(AVERAGEIFS(Observed!L$2:L$792,Observed!$A$2:$A$792,$A17,Observed!$C$2:$C$792,$C17)),AVERAGEIFS(Observed!L$2:L$792,Observed!$A$2:$A$792,$A17,Observed!$C$2:$C$792,$C17),"")</f>
        <v>300.54500000000002</v>
      </c>
      <c r="Q17" s="28">
        <f>IF(ISNUMBER(AVERAGEIFS(Observed!M$2:M$792,Observed!$A$2:$A$792,$A17,Observed!$C$2:$C$792,$C17)),AVERAGEIFS(Observed!M$2:M$792,Observed!$A$2:$A$792,$A17,Observed!$C$2:$C$792,$C17),"")</f>
        <v>300.54500000000002</v>
      </c>
      <c r="R17" s="28">
        <f>IF(ISNUMBER(AVERAGEIFS(Observed!N$2:N$792,Observed!$A$2:$A$792,$A17,Observed!$C$2:$C$792,$C17)),AVERAGEIFS(Observed!N$2:N$792,Observed!$A$2:$A$792,$A17,Observed!$C$2:$C$792,$C17),"")</f>
        <v>738.94</v>
      </c>
      <c r="S17" s="29" t="str">
        <f>IF(ISNUMBER(AVERAGEIFS(Observed!O$2:O$792,Observed!$A$2:$A$792,$A17,Observed!$C$2:$C$792,$C17)),AVERAGEIFS(Observed!O$2:O$792,Observed!$A$2:$A$792,$A17,Observed!$C$2:$C$792,$C17),"")</f>
        <v/>
      </c>
      <c r="T17" s="29" t="str">
        <f>IF(ISNUMBER(AVERAGEIFS(Observed!P$2:P$792,Observed!$A$2:$A$792,$A17,Observed!$C$2:$C$792,$C17)),AVERAGEIFS(Observed!P$2:P$792,Observed!$A$2:$A$792,$A17,Observed!$C$2:$C$792,$C17),"")</f>
        <v/>
      </c>
      <c r="U17" s="29" t="str">
        <f>IF(ISNUMBER(AVERAGEIFS(Observed!Q$2:Q$792,Observed!$A$2:$A$792,$A17,Observed!$C$2:$C$792,$C17)),AVERAGEIFS(Observed!Q$2:Q$792,Observed!$A$2:$A$792,$A17,Observed!$C$2:$C$792,$C17),"")</f>
        <v/>
      </c>
      <c r="V17" s="28" t="str">
        <f>IF(ISNUMBER(AVERAGEIFS(Observed!R$2:R$792,Observed!$A$2:$A$792,$A17,Observed!$C$2:$C$792,$C17)),AVERAGEIFS(Observed!R$2:R$792,Observed!$A$2:$A$792,$A17,Observed!$C$2:$C$792,$C17),"")</f>
        <v/>
      </c>
      <c r="W17" s="30" t="str">
        <f>IF(ISNUMBER(AVERAGEIFS(Observed!S$2:S$792,Observed!$A$2:$A$792,$A17,Observed!$C$2:$C$792,$C17)),AVERAGEIFS(Observed!S$2:S$792,Observed!$A$2:$A$792,$A17,Observed!$C$2:$C$792,$C17),"")</f>
        <v/>
      </c>
      <c r="X17" s="30" t="str">
        <f>IF(ISNUMBER(AVERAGEIFS(Observed!T$2:T$792,Observed!$A$2:$A$792,$A17,Observed!$C$2:$C$792,$C17)),AVERAGEIFS(Observed!T$2:T$792,Observed!$A$2:$A$792,$A17,Observed!$C$2:$C$792,$C17),"")</f>
        <v/>
      </c>
      <c r="Y17" s="28" t="str">
        <f>IF(ISNUMBER(AVERAGEIFS(Observed!U$2:U$792,Observed!$A$2:$A$792,$A17,Observed!$C$2:$C$792,$C17)),AVERAGEIFS(Observed!U$2:U$792,Observed!$A$2:$A$792,$A17,Observed!$C$2:$C$792,$C17),"")</f>
        <v/>
      </c>
      <c r="Z17" s="28" t="str">
        <f>IF(ISNUMBER(AVERAGEIFS(Observed!V$2:V$792,Observed!$A$2:$A$792,$A17,Observed!$C$2:$C$792,$C17)),AVERAGEIFS(Observed!V$2:V$792,Observed!$A$2:$A$792,$A17,Observed!$C$2:$C$792,$C17),"")</f>
        <v/>
      </c>
      <c r="AA17" s="28" t="str">
        <f>IF(ISNUMBER(AVERAGEIFS(Observed!W$2:W$792,Observed!$A$2:$A$792,$A17,Observed!$C$2:$C$792,$C17)),AVERAGEIFS(Observed!W$2:W$792,Observed!$A$2:$A$792,$A17,Observed!$C$2:$C$792,$C17),"")</f>
        <v/>
      </c>
      <c r="AB17" s="28">
        <f>IF(ISNUMBER(AVERAGEIFS(Observed!X$2:X$792,Observed!$A$2:$A$792,$A17,Observed!$C$2:$C$792,$C17)),AVERAGEIFS(Observed!X$2:X$792,Observed!$A$2:$A$792,$A17,Observed!$C$2:$C$792,$C17),"")</f>
        <v>22.310485601425171</v>
      </c>
      <c r="AC17" s="28">
        <f>IF(ISNUMBER(AVERAGEIFS(Observed!Y$2:Y$792,Observed!$A$2:$A$792,$A17,Observed!$C$2:$C$792,$C17)),AVERAGEIFS(Observed!Y$2:Y$792,Observed!$A$2:$A$792,$A17,Observed!$C$2:$C$792,$C17),"")</f>
        <v>12.566341042518616</v>
      </c>
      <c r="AD17" s="28">
        <f>IF(ISNUMBER(AVERAGEIFS(Observed!Z$2:Z$792,Observed!$A$2:$A$792,$A17,Observed!$C$2:$C$792,$C17)),AVERAGEIFS(Observed!Z$2:Z$792,Observed!$A$2:$A$792,$A17,Observed!$C$2:$C$792,$C17),"")</f>
        <v>73.506052017211914</v>
      </c>
      <c r="AE17" s="28">
        <f>IF(ISNUMBER(AVERAGEIFS(Observed!AA$2:AA$792,Observed!$A$2:$A$792,$A17,Observed!$C$2:$C$792,$C17)),AVERAGEIFS(Observed!AA$2:AA$792,Observed!$A$2:$A$792,$A17,Observed!$C$2:$C$792,$C17),"")</f>
        <v>28.120212554931641</v>
      </c>
      <c r="AF17" s="28">
        <f>IF(ISNUMBER(AVERAGEIFS(Observed!AB$2:AB$792,Observed!$A$2:$A$792,$A17,Observed!$C$2:$C$792,$C17)),AVERAGEIFS(Observed!AB$2:AB$792,Observed!$A$2:$A$792,$A17,Observed!$C$2:$C$792,$C17),"")</f>
        <v>89.545803070068359</v>
      </c>
      <c r="AG17" s="28">
        <f>IF(ISNUMBER(AVERAGEIFS(Observed!AC$2:AC$792,Observed!$A$2:$A$792,$A17,Observed!$C$2:$C$792,$C17)),AVERAGEIFS(Observed!AC$2:AC$792,Observed!$A$2:$A$792,$A17,Observed!$C$2:$C$792,$C17),"")</f>
        <v>25.30759596824646</v>
      </c>
      <c r="AH17" s="29">
        <f>IF(ISNUMBER(AVERAGEIFS(Observed!AD$2:AD$792,Observed!$A$2:$A$792,$A17,Observed!$C$2:$C$792,$C17)),AVERAGEIFS(Observed!AD$2:AD$792,Observed!$A$2:$A$792,$A17,Observed!$C$2:$C$792,$C17),"")</f>
        <v>4.0474999999999997E-2</v>
      </c>
      <c r="AI17" s="29">
        <f>IF(ISNUMBER(AVERAGEIFS(Observed!AE$2:AE$792,Observed!$A$2:$A$792,$A17,Observed!$C$2:$C$792,$C17)),AVERAGEIFS(Observed!AE$2:AE$792,Observed!$A$2:$A$792,$A17,Observed!$C$2:$C$792,$C17),"")</f>
        <v>4.0474999999999997E-2</v>
      </c>
      <c r="AJ17" s="29" t="str">
        <f>IF(ISNUMBER(AVERAGEIFS(Observed!AF$2:AF$792,Observed!$A$2:$A$792,$A17,Observed!$C$2:$C$792,$C17)),AVERAGEIFS(Observed!AF$2:AF$792,Observed!$A$2:$A$792,$A17,Observed!$C$2:$C$792,$C17),"")</f>
        <v/>
      </c>
      <c r="AK17" s="28">
        <f>IF(ISNUMBER(AVERAGEIFS(Observed!AG$2:AG$792,Observed!$A$2:$A$792,$A17,Observed!$C$2:$C$792,$C17)),AVERAGEIFS(Observed!AG$2:AG$792,Observed!$A$2:$A$792,$A17,Observed!$C$2:$C$792,$C17),"")</f>
        <v>11.760968322753905</v>
      </c>
      <c r="AL17" s="29" t="str">
        <f>IF(ISNUMBER(AVERAGEIFS(Observed!AH$2:AH$792,Observed!$A$2:$A$792,$A17,Observed!$C$2:$C$792,$C17)),AVERAGEIFS(Observed!AH$2:AH$792,Observed!$A$2:$A$792,$A17,Observed!$C$2:$C$792,$C17),"")</f>
        <v/>
      </c>
      <c r="AM17" s="28" t="str">
        <f>IF(ISNUMBER(AVERAGEIFS(Observed!AI$2:AI$792,Observed!$A$2:$A$792,$A17,Observed!$C$2:$C$792,$C17)),AVERAGEIFS(Observed!AI$2:AI$792,Observed!$A$2:$A$792,$A17,Observed!$C$2:$C$792,$C17),"")</f>
        <v/>
      </c>
      <c r="AN17" s="28" t="str">
        <f>IF(ISNUMBER(AVERAGEIFS(Observed!AJ$2:AJ$792,Observed!$A$2:$A$792,$A17,Observed!$C$2:$C$792,$C17)),AVERAGEIFS(Observed!AJ$2:AJ$792,Observed!$A$2:$A$792,$A17,Observed!$C$2:$C$792,$C17),"")</f>
        <v/>
      </c>
      <c r="AO17" s="28" t="str">
        <f>IF(ISNUMBER(AVERAGEIFS(Observed!AK$2:AK$792,Observed!$A$2:$A$792,$A17,Observed!$C$2:$C$792,$C17)),AVERAGEIFS(Observed!AK$2:AK$792,Observed!$A$2:$A$792,$A17,Observed!$C$2:$C$792,$C17),"")</f>
        <v/>
      </c>
      <c r="AP17" s="29" t="str">
        <f>IF(ISNUMBER(AVERAGEIFS(Observed!AL$2:AL$792,Observed!$A$2:$A$792,$A17,Observed!$C$2:$C$792,$C17)),AVERAGEIFS(Observed!AL$2:AL$792,Observed!$A$2:$A$792,$A17,Observed!$C$2:$C$792,$C17),"")</f>
        <v/>
      </c>
      <c r="AQ17" s="28">
        <f>IF(ISNUMBER(AVERAGEIFS(Observed!AM$2:AM$792,Observed!$A$2:$A$792,$A17,Observed!$C$2:$C$792,$C17)),AVERAGEIFS(Observed!AM$2:AM$792,Observed!$A$2:$A$792,$A17,Observed!$C$2:$C$792,$C17),"")</f>
        <v>12.137</v>
      </c>
      <c r="AR17" s="28">
        <f>IF(ISNUMBER(AVERAGEIFS(Observed!AN$2:AN$792,Observed!$A$2:$A$792,$A17,Observed!$C$2:$C$792,$C17)),AVERAGEIFS(Observed!AN$2:AN$792,Observed!$A$2:$A$792,$A17,Observed!$C$2:$C$792,$C17),"")</f>
        <v>30.013500000000001</v>
      </c>
      <c r="AS17" s="2">
        <f>COUNTIFS(Observed!$A$2:$A$792,$A17,Observed!$C$2:$C$792,$C17)</f>
        <v>4</v>
      </c>
      <c r="AT17" s="2">
        <f t="shared" si="1"/>
        <v>14</v>
      </c>
    </row>
    <row r="18" spans="1:46" x14ac:dyDescent="0.25">
      <c r="A18" s="4" t="s">
        <v>29</v>
      </c>
      <c r="B18" t="s">
        <v>44</v>
      </c>
      <c r="C18" s="3">
        <v>42003</v>
      </c>
      <c r="D18">
        <v>1</v>
      </c>
      <c r="F18">
        <v>350</v>
      </c>
      <c r="J18" s="2" t="s">
        <v>82</v>
      </c>
      <c r="K18" s="2" t="s">
        <v>23</v>
      </c>
      <c r="L18">
        <v>1.3</v>
      </c>
      <c r="M18" s="2" t="s">
        <v>22</v>
      </c>
      <c r="N18" s="27" t="str">
        <f>IF(ISNUMBER(AVERAGEIFS(Observed!J$2:J$792,Observed!$A$2:$A$792,$A18,Observed!$C$2:$C$792,$C18)),AVERAGEIFS(Observed!J$2:J$792,Observed!$A$2:$A$792,$A18,Observed!$C$2:$C$792,$C18),"")</f>
        <v/>
      </c>
      <c r="O18" s="28" t="str">
        <f>IF(ISNUMBER(AVERAGEIFS(Observed!K$2:K$792,Observed!$A$2:$A$792,$A18,Observed!$C$2:$C$792,$C18)),AVERAGEIFS(Observed!K$2:K$792,Observed!$A$2:$A$792,$A18,Observed!$C$2:$C$792,$C18),"")</f>
        <v/>
      </c>
      <c r="P18" s="28">
        <f>IF(ISNUMBER(AVERAGEIFS(Observed!L$2:L$792,Observed!$A$2:$A$792,$A18,Observed!$C$2:$C$792,$C18)),AVERAGEIFS(Observed!L$2:L$792,Observed!$A$2:$A$792,$A18,Observed!$C$2:$C$792,$C18),"")</f>
        <v>294.99</v>
      </c>
      <c r="Q18" s="28">
        <f>IF(ISNUMBER(AVERAGEIFS(Observed!M$2:M$792,Observed!$A$2:$A$792,$A18,Observed!$C$2:$C$792,$C18)),AVERAGEIFS(Observed!M$2:M$792,Observed!$A$2:$A$792,$A18,Observed!$C$2:$C$792,$C18),"")</f>
        <v>294.99</v>
      </c>
      <c r="R18" s="28">
        <f>IF(ISNUMBER(AVERAGEIFS(Observed!N$2:N$792,Observed!$A$2:$A$792,$A18,Observed!$C$2:$C$792,$C18)),AVERAGEIFS(Observed!N$2:N$792,Observed!$A$2:$A$792,$A18,Observed!$C$2:$C$792,$C18),"")</f>
        <v>701.09250000000009</v>
      </c>
      <c r="S18" s="29" t="str">
        <f>IF(ISNUMBER(AVERAGEIFS(Observed!O$2:O$792,Observed!$A$2:$A$792,$A18,Observed!$C$2:$C$792,$C18)),AVERAGEIFS(Observed!O$2:O$792,Observed!$A$2:$A$792,$A18,Observed!$C$2:$C$792,$C18),"")</f>
        <v/>
      </c>
      <c r="T18" s="29" t="str">
        <f>IF(ISNUMBER(AVERAGEIFS(Observed!P$2:P$792,Observed!$A$2:$A$792,$A18,Observed!$C$2:$C$792,$C18)),AVERAGEIFS(Observed!P$2:P$792,Observed!$A$2:$A$792,$A18,Observed!$C$2:$C$792,$C18),"")</f>
        <v/>
      </c>
      <c r="U18" s="29" t="str">
        <f>IF(ISNUMBER(AVERAGEIFS(Observed!Q$2:Q$792,Observed!$A$2:$A$792,$A18,Observed!$C$2:$C$792,$C18)),AVERAGEIFS(Observed!Q$2:Q$792,Observed!$A$2:$A$792,$A18,Observed!$C$2:$C$792,$C18),"")</f>
        <v/>
      </c>
      <c r="V18" s="28" t="str">
        <f>IF(ISNUMBER(AVERAGEIFS(Observed!R$2:R$792,Observed!$A$2:$A$792,$A18,Observed!$C$2:$C$792,$C18)),AVERAGEIFS(Observed!R$2:R$792,Observed!$A$2:$A$792,$A18,Observed!$C$2:$C$792,$C18),"")</f>
        <v/>
      </c>
      <c r="W18" s="30" t="str">
        <f>IF(ISNUMBER(AVERAGEIFS(Observed!S$2:S$792,Observed!$A$2:$A$792,$A18,Observed!$C$2:$C$792,$C18)),AVERAGEIFS(Observed!S$2:S$792,Observed!$A$2:$A$792,$A18,Observed!$C$2:$C$792,$C18),"")</f>
        <v/>
      </c>
      <c r="X18" s="30" t="str">
        <f>IF(ISNUMBER(AVERAGEIFS(Observed!T$2:T$792,Observed!$A$2:$A$792,$A18,Observed!$C$2:$C$792,$C18)),AVERAGEIFS(Observed!T$2:T$792,Observed!$A$2:$A$792,$A18,Observed!$C$2:$C$792,$C18),"")</f>
        <v/>
      </c>
      <c r="Y18" s="28" t="str">
        <f>IF(ISNUMBER(AVERAGEIFS(Observed!U$2:U$792,Observed!$A$2:$A$792,$A18,Observed!$C$2:$C$792,$C18)),AVERAGEIFS(Observed!U$2:U$792,Observed!$A$2:$A$792,$A18,Observed!$C$2:$C$792,$C18),"")</f>
        <v/>
      </c>
      <c r="Z18" s="28" t="str">
        <f>IF(ISNUMBER(AVERAGEIFS(Observed!V$2:V$792,Observed!$A$2:$A$792,$A18,Observed!$C$2:$C$792,$C18)),AVERAGEIFS(Observed!V$2:V$792,Observed!$A$2:$A$792,$A18,Observed!$C$2:$C$792,$C18),"")</f>
        <v/>
      </c>
      <c r="AA18" s="28" t="str">
        <f>IF(ISNUMBER(AVERAGEIFS(Observed!W$2:W$792,Observed!$A$2:$A$792,$A18,Observed!$C$2:$C$792,$C18)),AVERAGEIFS(Observed!W$2:W$792,Observed!$A$2:$A$792,$A18,Observed!$C$2:$C$792,$C18),"")</f>
        <v/>
      </c>
      <c r="AB18" s="28">
        <f>IF(ISNUMBER(AVERAGEIFS(Observed!X$2:X$792,Observed!$A$2:$A$792,$A18,Observed!$C$2:$C$792,$C18)),AVERAGEIFS(Observed!X$2:X$792,Observed!$A$2:$A$792,$A18,Observed!$C$2:$C$792,$C18),"")</f>
        <v>22.29066276550293</v>
      </c>
      <c r="AC18" s="28">
        <f>IF(ISNUMBER(AVERAGEIFS(Observed!Y$2:Y$792,Observed!$A$2:$A$792,$A18,Observed!$C$2:$C$792,$C18)),AVERAGEIFS(Observed!Y$2:Y$792,Observed!$A$2:$A$792,$A18,Observed!$C$2:$C$792,$C18),"")</f>
        <v>11.992509603500366</v>
      </c>
      <c r="AD18" s="28">
        <f>IF(ISNUMBER(AVERAGEIFS(Observed!Z$2:Z$792,Observed!$A$2:$A$792,$A18,Observed!$C$2:$C$792,$C18)),AVERAGEIFS(Observed!Z$2:Z$792,Observed!$A$2:$A$792,$A18,Observed!$C$2:$C$792,$C18),"")</f>
        <v>74.051593780517578</v>
      </c>
      <c r="AE18" s="28">
        <f>IF(ISNUMBER(AVERAGEIFS(Observed!AA$2:AA$792,Observed!$A$2:$A$792,$A18,Observed!$C$2:$C$792,$C18)),AVERAGEIFS(Observed!AA$2:AA$792,Observed!$A$2:$A$792,$A18,Observed!$C$2:$C$792,$C18),"")</f>
        <v>28.220062732696533</v>
      </c>
      <c r="AF18" s="28">
        <f>IF(ISNUMBER(AVERAGEIFS(Observed!AB$2:AB$792,Observed!$A$2:$A$792,$A18,Observed!$C$2:$C$792,$C18)),AVERAGEIFS(Observed!AB$2:AB$792,Observed!$A$2:$A$792,$A18,Observed!$C$2:$C$792,$C18),"")</f>
        <v>90.03056526184082</v>
      </c>
      <c r="AG18" s="28">
        <f>IF(ISNUMBER(AVERAGEIFS(Observed!AC$2:AC$792,Observed!$A$2:$A$792,$A18,Observed!$C$2:$C$792,$C18)),AVERAGEIFS(Observed!AC$2:AC$792,Observed!$A$2:$A$792,$A18,Observed!$C$2:$C$792,$C18),"")</f>
        <v>25.260269403457642</v>
      </c>
      <c r="AH18" s="29">
        <f>IF(ISNUMBER(AVERAGEIFS(Observed!AD$2:AD$792,Observed!$A$2:$A$792,$A18,Observed!$C$2:$C$792,$C18)),AVERAGEIFS(Observed!AD$2:AD$792,Observed!$A$2:$A$792,$A18,Observed!$C$2:$C$792,$C18),"")</f>
        <v>4.0399999999999998E-2</v>
      </c>
      <c r="AI18" s="29">
        <f>IF(ISNUMBER(AVERAGEIFS(Observed!AE$2:AE$792,Observed!$A$2:$A$792,$A18,Observed!$C$2:$C$792,$C18)),AVERAGEIFS(Observed!AE$2:AE$792,Observed!$A$2:$A$792,$A18,Observed!$C$2:$C$792,$C18),"")</f>
        <v>4.0399999999999998E-2</v>
      </c>
      <c r="AJ18" s="29" t="str">
        <f>IF(ISNUMBER(AVERAGEIFS(Observed!AF$2:AF$792,Observed!$A$2:$A$792,$A18,Observed!$C$2:$C$792,$C18)),AVERAGEIFS(Observed!AF$2:AF$792,Observed!$A$2:$A$792,$A18,Observed!$C$2:$C$792,$C18),"")</f>
        <v/>
      </c>
      <c r="AK18" s="28">
        <f>IF(ISNUMBER(AVERAGEIFS(Observed!AG$2:AG$792,Observed!$A$2:$A$792,$A18,Observed!$C$2:$C$792,$C18)),AVERAGEIFS(Observed!AG$2:AG$792,Observed!$A$2:$A$792,$A18,Observed!$C$2:$C$792,$C18),"")</f>
        <v>11.848255004882812</v>
      </c>
      <c r="AL18" s="29" t="str">
        <f>IF(ISNUMBER(AVERAGEIFS(Observed!AH$2:AH$792,Observed!$A$2:$A$792,$A18,Observed!$C$2:$C$792,$C18)),AVERAGEIFS(Observed!AH$2:AH$792,Observed!$A$2:$A$792,$A18,Observed!$C$2:$C$792,$C18),"")</f>
        <v/>
      </c>
      <c r="AM18" s="28" t="str">
        <f>IF(ISNUMBER(AVERAGEIFS(Observed!AI$2:AI$792,Observed!$A$2:$A$792,$A18,Observed!$C$2:$C$792,$C18)),AVERAGEIFS(Observed!AI$2:AI$792,Observed!$A$2:$A$792,$A18,Observed!$C$2:$C$792,$C18),"")</f>
        <v/>
      </c>
      <c r="AN18" s="28" t="str">
        <f>IF(ISNUMBER(AVERAGEIFS(Observed!AJ$2:AJ$792,Observed!$A$2:$A$792,$A18,Observed!$C$2:$C$792,$C18)),AVERAGEIFS(Observed!AJ$2:AJ$792,Observed!$A$2:$A$792,$A18,Observed!$C$2:$C$792,$C18),"")</f>
        <v/>
      </c>
      <c r="AO18" s="28" t="str">
        <f>IF(ISNUMBER(AVERAGEIFS(Observed!AK$2:AK$792,Observed!$A$2:$A$792,$A18,Observed!$C$2:$C$792,$C18)),AVERAGEIFS(Observed!AK$2:AK$792,Observed!$A$2:$A$792,$A18,Observed!$C$2:$C$792,$C18),"")</f>
        <v/>
      </c>
      <c r="AP18" s="29" t="str">
        <f>IF(ISNUMBER(AVERAGEIFS(Observed!AL$2:AL$792,Observed!$A$2:$A$792,$A18,Observed!$C$2:$C$792,$C18)),AVERAGEIFS(Observed!AL$2:AL$792,Observed!$A$2:$A$792,$A18,Observed!$C$2:$C$792,$C18),"")</f>
        <v/>
      </c>
      <c r="AQ18" s="28">
        <f>IF(ISNUMBER(AVERAGEIFS(Observed!AM$2:AM$792,Observed!$A$2:$A$792,$A18,Observed!$C$2:$C$792,$C18)),AVERAGEIFS(Observed!AM$2:AM$792,Observed!$A$2:$A$792,$A18,Observed!$C$2:$C$792,$C18),"")</f>
        <v>11.905000000000001</v>
      </c>
      <c r="AR18" s="28">
        <f>IF(ISNUMBER(AVERAGEIFS(Observed!AN$2:AN$792,Observed!$A$2:$A$792,$A18,Observed!$C$2:$C$792,$C18)),AVERAGEIFS(Observed!AN$2:AN$792,Observed!$A$2:$A$792,$A18,Observed!$C$2:$C$792,$C18),"")</f>
        <v>28.573999999999998</v>
      </c>
      <c r="AS18" s="2">
        <f>COUNTIFS(Observed!$A$2:$A$792,$A18,Observed!$C$2:$C$792,$C18)</f>
        <v>4</v>
      </c>
      <c r="AT18" s="2">
        <f t="shared" si="1"/>
        <v>14</v>
      </c>
    </row>
    <row r="19" spans="1:46" x14ac:dyDescent="0.25">
      <c r="A19" s="4" t="s">
        <v>26</v>
      </c>
      <c r="B19" t="s">
        <v>44</v>
      </c>
      <c r="C19" s="3">
        <v>42003</v>
      </c>
      <c r="D19">
        <v>1</v>
      </c>
      <c r="F19">
        <v>500</v>
      </c>
      <c r="J19" s="2" t="s">
        <v>82</v>
      </c>
      <c r="K19" s="2" t="s">
        <v>23</v>
      </c>
      <c r="L19">
        <v>1.3</v>
      </c>
      <c r="M19" s="2" t="s">
        <v>22</v>
      </c>
      <c r="N19" s="27" t="str">
        <f>IF(ISNUMBER(AVERAGEIFS(Observed!J$2:J$792,Observed!$A$2:$A$792,$A19,Observed!$C$2:$C$792,$C19)),AVERAGEIFS(Observed!J$2:J$792,Observed!$A$2:$A$792,$A19,Observed!$C$2:$C$792,$C19),"")</f>
        <v/>
      </c>
      <c r="O19" s="28" t="str">
        <f>IF(ISNUMBER(AVERAGEIFS(Observed!K$2:K$792,Observed!$A$2:$A$792,$A19,Observed!$C$2:$C$792,$C19)),AVERAGEIFS(Observed!K$2:K$792,Observed!$A$2:$A$792,$A19,Observed!$C$2:$C$792,$C19),"")</f>
        <v/>
      </c>
      <c r="P19" s="28">
        <f>IF(ISNUMBER(AVERAGEIFS(Observed!L$2:L$792,Observed!$A$2:$A$792,$A19,Observed!$C$2:$C$792,$C19)),AVERAGEIFS(Observed!L$2:L$792,Observed!$A$2:$A$792,$A19,Observed!$C$2:$C$792,$C19),"")</f>
        <v>285.57</v>
      </c>
      <c r="Q19" s="28">
        <f>IF(ISNUMBER(AVERAGEIFS(Observed!M$2:M$792,Observed!$A$2:$A$792,$A19,Observed!$C$2:$C$792,$C19)),AVERAGEIFS(Observed!M$2:M$792,Observed!$A$2:$A$792,$A19,Observed!$C$2:$C$792,$C19),"")</f>
        <v>285.57</v>
      </c>
      <c r="R19" s="28">
        <f>IF(ISNUMBER(AVERAGEIFS(Observed!N$2:N$792,Observed!$A$2:$A$792,$A19,Observed!$C$2:$C$792,$C19)),AVERAGEIFS(Observed!N$2:N$792,Observed!$A$2:$A$792,$A19,Observed!$C$2:$C$792,$C19),"")</f>
        <v>660.50749999999994</v>
      </c>
      <c r="S19" s="29" t="str">
        <f>IF(ISNUMBER(AVERAGEIFS(Observed!O$2:O$792,Observed!$A$2:$A$792,$A19,Observed!$C$2:$C$792,$C19)),AVERAGEIFS(Observed!O$2:O$792,Observed!$A$2:$A$792,$A19,Observed!$C$2:$C$792,$C19),"")</f>
        <v/>
      </c>
      <c r="T19" s="29" t="str">
        <f>IF(ISNUMBER(AVERAGEIFS(Observed!P$2:P$792,Observed!$A$2:$A$792,$A19,Observed!$C$2:$C$792,$C19)),AVERAGEIFS(Observed!P$2:P$792,Observed!$A$2:$A$792,$A19,Observed!$C$2:$C$792,$C19),"")</f>
        <v/>
      </c>
      <c r="U19" s="29" t="str">
        <f>IF(ISNUMBER(AVERAGEIFS(Observed!Q$2:Q$792,Observed!$A$2:$A$792,$A19,Observed!$C$2:$C$792,$C19)),AVERAGEIFS(Observed!Q$2:Q$792,Observed!$A$2:$A$792,$A19,Observed!$C$2:$C$792,$C19),"")</f>
        <v/>
      </c>
      <c r="V19" s="28" t="str">
        <f>IF(ISNUMBER(AVERAGEIFS(Observed!R$2:R$792,Observed!$A$2:$A$792,$A19,Observed!$C$2:$C$792,$C19)),AVERAGEIFS(Observed!R$2:R$792,Observed!$A$2:$A$792,$A19,Observed!$C$2:$C$792,$C19),"")</f>
        <v/>
      </c>
      <c r="W19" s="30" t="str">
        <f>IF(ISNUMBER(AVERAGEIFS(Observed!S$2:S$792,Observed!$A$2:$A$792,$A19,Observed!$C$2:$C$792,$C19)),AVERAGEIFS(Observed!S$2:S$792,Observed!$A$2:$A$792,$A19,Observed!$C$2:$C$792,$C19),"")</f>
        <v/>
      </c>
      <c r="X19" s="30" t="str">
        <f>IF(ISNUMBER(AVERAGEIFS(Observed!T$2:T$792,Observed!$A$2:$A$792,$A19,Observed!$C$2:$C$792,$C19)),AVERAGEIFS(Observed!T$2:T$792,Observed!$A$2:$A$792,$A19,Observed!$C$2:$C$792,$C19),"")</f>
        <v/>
      </c>
      <c r="Y19" s="28" t="str">
        <f>IF(ISNUMBER(AVERAGEIFS(Observed!U$2:U$792,Observed!$A$2:$A$792,$A19,Observed!$C$2:$C$792,$C19)),AVERAGEIFS(Observed!U$2:U$792,Observed!$A$2:$A$792,$A19,Observed!$C$2:$C$792,$C19),"")</f>
        <v/>
      </c>
      <c r="Z19" s="28" t="str">
        <f>IF(ISNUMBER(AVERAGEIFS(Observed!V$2:V$792,Observed!$A$2:$A$792,$A19,Observed!$C$2:$C$792,$C19)),AVERAGEIFS(Observed!V$2:V$792,Observed!$A$2:$A$792,$A19,Observed!$C$2:$C$792,$C19),"")</f>
        <v/>
      </c>
      <c r="AA19" s="28" t="str">
        <f>IF(ISNUMBER(AVERAGEIFS(Observed!W$2:W$792,Observed!$A$2:$A$792,$A19,Observed!$C$2:$C$792,$C19)),AVERAGEIFS(Observed!W$2:W$792,Observed!$A$2:$A$792,$A19,Observed!$C$2:$C$792,$C19),"")</f>
        <v/>
      </c>
      <c r="AB19" s="28">
        <f>IF(ISNUMBER(AVERAGEIFS(Observed!X$2:X$792,Observed!$A$2:$A$792,$A19,Observed!$C$2:$C$792,$C19)),AVERAGEIFS(Observed!X$2:X$792,Observed!$A$2:$A$792,$A19,Observed!$C$2:$C$792,$C19),"")</f>
        <v>23.148311138153076</v>
      </c>
      <c r="AC19" s="28">
        <f>IF(ISNUMBER(AVERAGEIFS(Observed!Y$2:Y$792,Observed!$A$2:$A$792,$A19,Observed!$C$2:$C$792,$C19)),AVERAGEIFS(Observed!Y$2:Y$792,Observed!$A$2:$A$792,$A19,Observed!$C$2:$C$792,$C19),"")</f>
        <v>12.722779631614685</v>
      </c>
      <c r="AD19" s="28">
        <f>IF(ISNUMBER(AVERAGEIFS(Observed!Z$2:Z$792,Observed!$A$2:$A$792,$A19,Observed!$C$2:$C$792,$C19)),AVERAGEIFS(Observed!Z$2:Z$792,Observed!$A$2:$A$792,$A19,Observed!$C$2:$C$792,$C19),"")</f>
        <v>72.149893760681152</v>
      </c>
      <c r="AE19" s="28">
        <f>IF(ISNUMBER(AVERAGEIFS(Observed!AA$2:AA$792,Observed!$A$2:$A$792,$A19,Observed!$C$2:$C$792,$C19)),AVERAGEIFS(Observed!AA$2:AA$792,Observed!$A$2:$A$792,$A19,Observed!$C$2:$C$792,$C19),"")</f>
        <v>28.928910732269287</v>
      </c>
      <c r="AF19" s="28">
        <f>IF(ISNUMBER(AVERAGEIFS(Observed!AB$2:AB$792,Observed!$A$2:$A$792,$A19,Observed!$C$2:$C$792,$C19)),AVERAGEIFS(Observed!AB$2:AB$792,Observed!$A$2:$A$792,$A19,Observed!$C$2:$C$792,$C19),"")</f>
        <v>89.508707046508789</v>
      </c>
      <c r="AG19" s="28">
        <f>IF(ISNUMBER(AVERAGEIFS(Observed!AC$2:AC$792,Observed!$A$2:$A$792,$A19,Observed!$C$2:$C$792,$C19)),AVERAGEIFS(Observed!AC$2:AC$792,Observed!$A$2:$A$792,$A19,Observed!$C$2:$C$792,$C19),"")</f>
        <v>24.45913028717041</v>
      </c>
      <c r="AH19" s="29">
        <f>IF(ISNUMBER(AVERAGEIFS(Observed!AD$2:AD$792,Observed!$A$2:$A$792,$A19,Observed!$C$2:$C$792,$C19)),AVERAGEIFS(Observed!AD$2:AD$792,Observed!$A$2:$A$792,$A19,Observed!$C$2:$C$792,$C19),"")</f>
        <v>3.9149999999999997E-2</v>
      </c>
      <c r="AI19" s="29">
        <f>IF(ISNUMBER(AVERAGEIFS(Observed!AE$2:AE$792,Observed!$A$2:$A$792,$A19,Observed!$C$2:$C$792,$C19)),AVERAGEIFS(Observed!AE$2:AE$792,Observed!$A$2:$A$792,$A19,Observed!$C$2:$C$792,$C19),"")</f>
        <v>3.9149999999999997E-2</v>
      </c>
      <c r="AJ19" s="29" t="str">
        <f>IF(ISNUMBER(AVERAGEIFS(Observed!AF$2:AF$792,Observed!$A$2:$A$792,$A19,Observed!$C$2:$C$792,$C19)),AVERAGEIFS(Observed!AF$2:AF$792,Observed!$A$2:$A$792,$A19,Observed!$C$2:$C$792,$C19),"")</f>
        <v/>
      </c>
      <c r="AK19" s="28">
        <f>IF(ISNUMBER(AVERAGEIFS(Observed!AG$2:AG$792,Observed!$A$2:$A$792,$A19,Observed!$C$2:$C$792,$C19)),AVERAGEIFS(Observed!AG$2:AG$792,Observed!$A$2:$A$792,$A19,Observed!$C$2:$C$792,$C19),"")</f>
        <v>11.543983001708984</v>
      </c>
      <c r="AL19" s="29" t="str">
        <f>IF(ISNUMBER(AVERAGEIFS(Observed!AH$2:AH$792,Observed!$A$2:$A$792,$A19,Observed!$C$2:$C$792,$C19)),AVERAGEIFS(Observed!AH$2:AH$792,Observed!$A$2:$A$792,$A19,Observed!$C$2:$C$792,$C19),"")</f>
        <v/>
      </c>
      <c r="AM19" s="28" t="str">
        <f>IF(ISNUMBER(AVERAGEIFS(Observed!AI$2:AI$792,Observed!$A$2:$A$792,$A19,Observed!$C$2:$C$792,$C19)),AVERAGEIFS(Observed!AI$2:AI$792,Observed!$A$2:$A$792,$A19,Observed!$C$2:$C$792,$C19),"")</f>
        <v/>
      </c>
      <c r="AN19" s="28" t="str">
        <f>IF(ISNUMBER(AVERAGEIFS(Observed!AJ$2:AJ$792,Observed!$A$2:$A$792,$A19,Observed!$C$2:$C$792,$C19)),AVERAGEIFS(Observed!AJ$2:AJ$792,Observed!$A$2:$A$792,$A19,Observed!$C$2:$C$792,$C19),"")</f>
        <v/>
      </c>
      <c r="AO19" s="28" t="str">
        <f>IF(ISNUMBER(AVERAGEIFS(Observed!AK$2:AK$792,Observed!$A$2:$A$792,$A19,Observed!$C$2:$C$792,$C19)),AVERAGEIFS(Observed!AK$2:AK$792,Observed!$A$2:$A$792,$A19,Observed!$C$2:$C$792,$C19),"")</f>
        <v/>
      </c>
      <c r="AP19" s="29" t="str">
        <f>IF(ISNUMBER(AVERAGEIFS(Observed!AL$2:AL$792,Observed!$A$2:$A$792,$A19,Observed!$C$2:$C$792,$C19)),AVERAGEIFS(Observed!AL$2:AL$792,Observed!$A$2:$A$792,$A19,Observed!$C$2:$C$792,$C19),"")</f>
        <v/>
      </c>
      <c r="AQ19" s="28">
        <f>IF(ISNUMBER(AVERAGEIFS(Observed!AM$2:AM$792,Observed!$A$2:$A$792,$A19,Observed!$C$2:$C$792,$C19)),AVERAGEIFS(Observed!AM$2:AM$792,Observed!$A$2:$A$792,$A19,Observed!$C$2:$C$792,$C19),"")</f>
        <v>11.154250000000001</v>
      </c>
      <c r="AR19" s="28">
        <f>IF(ISNUMBER(AVERAGEIFS(Observed!AN$2:AN$792,Observed!$A$2:$A$792,$A19,Observed!$C$2:$C$792,$C19)),AVERAGEIFS(Observed!AN$2:AN$792,Observed!$A$2:$A$792,$A19,Observed!$C$2:$C$792,$C19),"")</f>
        <v>26.926500000000001</v>
      </c>
      <c r="AS19" s="2">
        <f>COUNTIFS(Observed!$A$2:$A$792,$A19,Observed!$C$2:$C$792,$C19)</f>
        <v>4</v>
      </c>
      <c r="AT19" s="2">
        <f t="shared" si="1"/>
        <v>14</v>
      </c>
    </row>
    <row r="20" spans="1:46" x14ac:dyDescent="0.25">
      <c r="A20" s="4" t="s">
        <v>27</v>
      </c>
      <c r="B20" t="s">
        <v>44</v>
      </c>
      <c r="C20" s="3">
        <v>42039</v>
      </c>
      <c r="D20">
        <v>1</v>
      </c>
      <c r="F20">
        <v>0</v>
      </c>
      <c r="J20" s="2" t="s">
        <v>82</v>
      </c>
      <c r="K20" s="2" t="s">
        <v>23</v>
      </c>
      <c r="L20">
        <v>1.4</v>
      </c>
      <c r="M20" s="2" t="s">
        <v>22</v>
      </c>
      <c r="N20" s="27" t="str">
        <f>IF(ISNUMBER(AVERAGEIFS(Observed!J$2:J$792,Observed!$A$2:$A$792,$A20,Observed!$C$2:$C$792,$C20)),AVERAGEIFS(Observed!J$2:J$792,Observed!$A$2:$A$792,$A20,Observed!$C$2:$C$792,$C20),"")</f>
        <v/>
      </c>
      <c r="O20" s="28" t="str">
        <f>IF(ISNUMBER(AVERAGEIFS(Observed!K$2:K$792,Observed!$A$2:$A$792,$A20,Observed!$C$2:$C$792,$C20)),AVERAGEIFS(Observed!K$2:K$792,Observed!$A$2:$A$792,$A20,Observed!$C$2:$C$792,$C20),"")</f>
        <v/>
      </c>
      <c r="P20" s="28">
        <f>IF(ISNUMBER(AVERAGEIFS(Observed!L$2:L$792,Observed!$A$2:$A$792,$A20,Observed!$C$2:$C$792,$C20)),AVERAGEIFS(Observed!L$2:L$792,Observed!$A$2:$A$792,$A20,Observed!$C$2:$C$792,$C20),"")</f>
        <v>223.08500000000001</v>
      </c>
      <c r="Q20" s="28">
        <f>IF(ISNUMBER(AVERAGEIFS(Observed!M$2:M$792,Observed!$A$2:$A$792,$A20,Observed!$C$2:$C$792,$C20)),AVERAGEIFS(Observed!M$2:M$792,Observed!$A$2:$A$792,$A20,Observed!$C$2:$C$792,$C20),"")</f>
        <v>223.08500000000001</v>
      </c>
      <c r="R20" s="28">
        <f>IF(ISNUMBER(AVERAGEIFS(Observed!N$2:N$792,Observed!$A$2:$A$792,$A20,Observed!$C$2:$C$792,$C20)),AVERAGEIFS(Observed!N$2:N$792,Observed!$A$2:$A$792,$A20,Observed!$C$2:$C$792,$C20),"")</f>
        <v>823.02250000000004</v>
      </c>
      <c r="S20" s="29" t="str">
        <f>IF(ISNUMBER(AVERAGEIFS(Observed!O$2:O$792,Observed!$A$2:$A$792,$A20,Observed!$C$2:$C$792,$C20)),AVERAGEIFS(Observed!O$2:O$792,Observed!$A$2:$A$792,$A20,Observed!$C$2:$C$792,$C20),"")</f>
        <v/>
      </c>
      <c r="T20" s="29" t="str">
        <f>IF(ISNUMBER(AVERAGEIFS(Observed!P$2:P$792,Observed!$A$2:$A$792,$A20,Observed!$C$2:$C$792,$C20)),AVERAGEIFS(Observed!P$2:P$792,Observed!$A$2:$A$792,$A20,Observed!$C$2:$C$792,$C20),"")</f>
        <v/>
      </c>
      <c r="U20" s="29" t="str">
        <f>IF(ISNUMBER(AVERAGEIFS(Observed!Q$2:Q$792,Observed!$A$2:$A$792,$A20,Observed!$C$2:$C$792,$C20)),AVERAGEIFS(Observed!Q$2:Q$792,Observed!$A$2:$A$792,$A20,Observed!$C$2:$C$792,$C20),"")</f>
        <v/>
      </c>
      <c r="V20" s="28" t="str">
        <f>IF(ISNUMBER(AVERAGEIFS(Observed!R$2:R$792,Observed!$A$2:$A$792,$A20,Observed!$C$2:$C$792,$C20)),AVERAGEIFS(Observed!R$2:R$792,Observed!$A$2:$A$792,$A20,Observed!$C$2:$C$792,$C20),"")</f>
        <v/>
      </c>
      <c r="W20" s="30" t="str">
        <f>IF(ISNUMBER(AVERAGEIFS(Observed!S$2:S$792,Observed!$A$2:$A$792,$A20,Observed!$C$2:$C$792,$C20)),AVERAGEIFS(Observed!S$2:S$792,Observed!$A$2:$A$792,$A20,Observed!$C$2:$C$792,$C20),"")</f>
        <v/>
      </c>
      <c r="X20" s="30" t="str">
        <f>IF(ISNUMBER(AVERAGEIFS(Observed!T$2:T$792,Observed!$A$2:$A$792,$A20,Observed!$C$2:$C$792,$C20)),AVERAGEIFS(Observed!T$2:T$792,Observed!$A$2:$A$792,$A20,Observed!$C$2:$C$792,$C20),"")</f>
        <v/>
      </c>
      <c r="Y20" s="28" t="str">
        <f>IF(ISNUMBER(AVERAGEIFS(Observed!U$2:U$792,Observed!$A$2:$A$792,$A20,Observed!$C$2:$C$792,$C20)),AVERAGEIFS(Observed!U$2:U$792,Observed!$A$2:$A$792,$A20,Observed!$C$2:$C$792,$C20),"")</f>
        <v/>
      </c>
      <c r="Z20" s="28" t="str">
        <f>IF(ISNUMBER(AVERAGEIFS(Observed!V$2:V$792,Observed!$A$2:$A$792,$A20,Observed!$C$2:$C$792,$C20)),AVERAGEIFS(Observed!V$2:V$792,Observed!$A$2:$A$792,$A20,Observed!$C$2:$C$792,$C20),"")</f>
        <v/>
      </c>
      <c r="AA20" s="28" t="str">
        <f>IF(ISNUMBER(AVERAGEIFS(Observed!W$2:W$792,Observed!$A$2:$A$792,$A20,Observed!$C$2:$C$792,$C20)),AVERAGEIFS(Observed!W$2:W$792,Observed!$A$2:$A$792,$A20,Observed!$C$2:$C$792,$C20),"")</f>
        <v/>
      </c>
      <c r="AB20" s="28">
        <f>IF(ISNUMBER(AVERAGEIFS(Observed!X$2:X$792,Observed!$A$2:$A$792,$A20,Observed!$C$2:$C$792,$C20)),AVERAGEIFS(Observed!X$2:X$792,Observed!$A$2:$A$792,$A20,Observed!$C$2:$C$792,$C20),"")</f>
        <v>22.795424699783325</v>
      </c>
      <c r="AC20" s="28">
        <f>IF(ISNUMBER(AVERAGEIFS(Observed!Y$2:Y$792,Observed!$A$2:$A$792,$A20,Observed!$C$2:$C$792,$C20)),AVERAGEIFS(Observed!Y$2:Y$792,Observed!$A$2:$A$792,$A20,Observed!$C$2:$C$792,$C20),"")</f>
        <v>11.959888100624084</v>
      </c>
      <c r="AD20" s="28">
        <f>IF(ISNUMBER(AVERAGEIFS(Observed!Z$2:Z$792,Observed!$A$2:$A$792,$A20,Observed!$C$2:$C$792,$C20)),AVERAGEIFS(Observed!Z$2:Z$792,Observed!$A$2:$A$792,$A20,Observed!$C$2:$C$792,$C20),"")</f>
        <v>73.8426513671875</v>
      </c>
      <c r="AE20" s="28">
        <f>IF(ISNUMBER(AVERAGEIFS(Observed!AA$2:AA$792,Observed!$A$2:$A$792,$A20,Observed!$C$2:$C$792,$C20)),AVERAGEIFS(Observed!AA$2:AA$792,Observed!$A$2:$A$792,$A20,Observed!$C$2:$C$792,$C20),"")</f>
        <v>29.129746913909912</v>
      </c>
      <c r="AF20" s="28">
        <f>IF(ISNUMBER(AVERAGEIFS(Observed!AB$2:AB$792,Observed!$A$2:$A$792,$A20,Observed!$C$2:$C$792,$C20)),AVERAGEIFS(Observed!AB$2:AB$792,Observed!$A$2:$A$792,$A20,Observed!$C$2:$C$792,$C20),"")</f>
        <v>90.587801933288574</v>
      </c>
      <c r="AG20" s="28">
        <f>IF(ISNUMBER(AVERAGEIFS(Observed!AC$2:AC$792,Observed!$A$2:$A$792,$A20,Observed!$C$2:$C$792,$C20)),AVERAGEIFS(Observed!AC$2:AC$792,Observed!$A$2:$A$792,$A20,Observed!$C$2:$C$792,$C20),"")</f>
        <v>24.602162599563599</v>
      </c>
      <c r="AH20" s="29">
        <f>IF(ISNUMBER(AVERAGEIFS(Observed!AD$2:AD$792,Observed!$A$2:$A$792,$A20,Observed!$C$2:$C$792,$C20)),AVERAGEIFS(Observed!AD$2:AD$792,Observed!$A$2:$A$792,$A20,Observed!$C$2:$C$792,$C20),"")</f>
        <v>3.9349999999999996E-2</v>
      </c>
      <c r="AI20" s="29">
        <f>IF(ISNUMBER(AVERAGEIFS(Observed!AE$2:AE$792,Observed!$A$2:$A$792,$A20,Observed!$C$2:$C$792,$C20)),AVERAGEIFS(Observed!AE$2:AE$792,Observed!$A$2:$A$792,$A20,Observed!$C$2:$C$792,$C20),"")</f>
        <v>3.9349999999999996E-2</v>
      </c>
      <c r="AJ20" s="29" t="str">
        <f>IF(ISNUMBER(AVERAGEIFS(Observed!AF$2:AF$792,Observed!$A$2:$A$792,$A20,Observed!$C$2:$C$792,$C20)),AVERAGEIFS(Observed!AF$2:AF$792,Observed!$A$2:$A$792,$A20,Observed!$C$2:$C$792,$C20),"")</f>
        <v/>
      </c>
      <c r="AK20" s="28">
        <f>IF(ISNUMBER(AVERAGEIFS(Observed!AG$2:AG$792,Observed!$A$2:$A$792,$A20,Observed!$C$2:$C$792,$C20)),AVERAGEIFS(Observed!AG$2:AG$792,Observed!$A$2:$A$792,$A20,Observed!$C$2:$C$792,$C20),"")</f>
        <v>11.814824218749999</v>
      </c>
      <c r="AL20" s="29" t="str">
        <f>IF(ISNUMBER(AVERAGEIFS(Observed!AH$2:AH$792,Observed!$A$2:$A$792,$A20,Observed!$C$2:$C$792,$C20)),AVERAGEIFS(Observed!AH$2:AH$792,Observed!$A$2:$A$792,$A20,Observed!$C$2:$C$792,$C20),"")</f>
        <v/>
      </c>
      <c r="AM20" s="28" t="str">
        <f>IF(ISNUMBER(AVERAGEIFS(Observed!AI$2:AI$792,Observed!$A$2:$A$792,$A20,Observed!$C$2:$C$792,$C20)),AVERAGEIFS(Observed!AI$2:AI$792,Observed!$A$2:$A$792,$A20,Observed!$C$2:$C$792,$C20),"")</f>
        <v/>
      </c>
      <c r="AN20" s="28" t="str">
        <f>IF(ISNUMBER(AVERAGEIFS(Observed!AJ$2:AJ$792,Observed!$A$2:$A$792,$A20,Observed!$C$2:$C$792,$C20)),AVERAGEIFS(Observed!AJ$2:AJ$792,Observed!$A$2:$A$792,$A20,Observed!$C$2:$C$792,$C20),"")</f>
        <v/>
      </c>
      <c r="AO20" s="28" t="str">
        <f>IF(ISNUMBER(AVERAGEIFS(Observed!AK$2:AK$792,Observed!$A$2:$A$792,$A20,Observed!$C$2:$C$792,$C20)),AVERAGEIFS(Observed!AK$2:AK$792,Observed!$A$2:$A$792,$A20,Observed!$C$2:$C$792,$C20),"")</f>
        <v/>
      </c>
      <c r="AP20" s="29" t="str">
        <f>IF(ISNUMBER(AVERAGEIFS(Observed!AL$2:AL$792,Observed!$A$2:$A$792,$A20,Observed!$C$2:$C$792,$C20)),AVERAGEIFS(Observed!AL$2:AL$792,Observed!$A$2:$A$792,$A20,Observed!$C$2:$C$792,$C20),"")</f>
        <v/>
      </c>
      <c r="AQ20" s="28">
        <f>IF(ISNUMBER(AVERAGEIFS(Observed!AM$2:AM$792,Observed!$A$2:$A$792,$A20,Observed!$C$2:$C$792,$C20)),AVERAGEIFS(Observed!AM$2:AM$792,Observed!$A$2:$A$792,$A20,Observed!$C$2:$C$792,$C20),"")</f>
        <v>8.8034999999999997</v>
      </c>
      <c r="AR20" s="28">
        <f>IF(ISNUMBER(AVERAGEIFS(Observed!AN$2:AN$792,Observed!$A$2:$A$792,$A20,Observed!$C$2:$C$792,$C20)),AVERAGEIFS(Observed!AN$2:AN$792,Observed!$A$2:$A$792,$A20,Observed!$C$2:$C$792,$C20),"")</f>
        <v>32.154000000000003</v>
      </c>
      <c r="AS20" s="2">
        <f>COUNTIFS(Observed!$A$2:$A$792,$A20,Observed!$C$2:$C$792,$C20)</f>
        <v>4</v>
      </c>
      <c r="AT20" s="2">
        <f t="shared" si="1"/>
        <v>14</v>
      </c>
    </row>
    <row r="21" spans="1:46" x14ac:dyDescent="0.25">
      <c r="A21" s="4" t="s">
        <v>30</v>
      </c>
      <c r="B21" t="s">
        <v>44</v>
      </c>
      <c r="C21" s="3">
        <v>42039</v>
      </c>
      <c r="D21">
        <v>1</v>
      </c>
      <c r="F21">
        <v>50</v>
      </c>
      <c r="J21" s="2" t="s">
        <v>82</v>
      </c>
      <c r="K21" s="2" t="s">
        <v>23</v>
      </c>
      <c r="L21">
        <v>1.4</v>
      </c>
      <c r="M21" s="2" t="s">
        <v>22</v>
      </c>
      <c r="N21" s="27" t="str">
        <f>IF(ISNUMBER(AVERAGEIFS(Observed!J$2:J$792,Observed!$A$2:$A$792,$A21,Observed!$C$2:$C$792,$C21)),AVERAGEIFS(Observed!J$2:J$792,Observed!$A$2:$A$792,$A21,Observed!$C$2:$C$792,$C21),"")</f>
        <v/>
      </c>
      <c r="O21" s="28" t="str">
        <f>IF(ISNUMBER(AVERAGEIFS(Observed!K$2:K$792,Observed!$A$2:$A$792,$A21,Observed!$C$2:$C$792,$C21)),AVERAGEIFS(Observed!K$2:K$792,Observed!$A$2:$A$792,$A21,Observed!$C$2:$C$792,$C21),"")</f>
        <v/>
      </c>
      <c r="P21" s="28">
        <f>IF(ISNUMBER(AVERAGEIFS(Observed!L$2:L$792,Observed!$A$2:$A$792,$A21,Observed!$C$2:$C$792,$C21)),AVERAGEIFS(Observed!L$2:L$792,Observed!$A$2:$A$792,$A21,Observed!$C$2:$C$792,$C21),"")</f>
        <v>206.4325</v>
      </c>
      <c r="Q21" s="28">
        <f>IF(ISNUMBER(AVERAGEIFS(Observed!M$2:M$792,Observed!$A$2:$A$792,$A21,Observed!$C$2:$C$792,$C21)),AVERAGEIFS(Observed!M$2:M$792,Observed!$A$2:$A$792,$A21,Observed!$C$2:$C$792,$C21),"")</f>
        <v>206.4325</v>
      </c>
      <c r="R21" s="28">
        <f>IF(ISNUMBER(AVERAGEIFS(Observed!N$2:N$792,Observed!$A$2:$A$792,$A21,Observed!$C$2:$C$792,$C21)),AVERAGEIFS(Observed!N$2:N$792,Observed!$A$2:$A$792,$A21,Observed!$C$2:$C$792,$C21),"")</f>
        <v>808.3599999999999</v>
      </c>
      <c r="S21" s="29" t="str">
        <f>IF(ISNUMBER(AVERAGEIFS(Observed!O$2:O$792,Observed!$A$2:$A$792,$A21,Observed!$C$2:$C$792,$C21)),AVERAGEIFS(Observed!O$2:O$792,Observed!$A$2:$A$792,$A21,Observed!$C$2:$C$792,$C21),"")</f>
        <v/>
      </c>
      <c r="T21" s="29" t="str">
        <f>IF(ISNUMBER(AVERAGEIFS(Observed!P$2:P$792,Observed!$A$2:$A$792,$A21,Observed!$C$2:$C$792,$C21)),AVERAGEIFS(Observed!P$2:P$792,Observed!$A$2:$A$792,$A21,Observed!$C$2:$C$792,$C21),"")</f>
        <v/>
      </c>
      <c r="U21" s="29" t="str">
        <f>IF(ISNUMBER(AVERAGEIFS(Observed!Q$2:Q$792,Observed!$A$2:$A$792,$A21,Observed!$C$2:$C$792,$C21)),AVERAGEIFS(Observed!Q$2:Q$792,Observed!$A$2:$A$792,$A21,Observed!$C$2:$C$792,$C21),"")</f>
        <v/>
      </c>
      <c r="V21" s="28" t="str">
        <f>IF(ISNUMBER(AVERAGEIFS(Observed!R$2:R$792,Observed!$A$2:$A$792,$A21,Observed!$C$2:$C$792,$C21)),AVERAGEIFS(Observed!R$2:R$792,Observed!$A$2:$A$792,$A21,Observed!$C$2:$C$792,$C21),"")</f>
        <v/>
      </c>
      <c r="W21" s="30" t="str">
        <f>IF(ISNUMBER(AVERAGEIFS(Observed!S$2:S$792,Observed!$A$2:$A$792,$A21,Observed!$C$2:$C$792,$C21)),AVERAGEIFS(Observed!S$2:S$792,Observed!$A$2:$A$792,$A21,Observed!$C$2:$C$792,$C21),"")</f>
        <v/>
      </c>
      <c r="X21" s="30" t="str">
        <f>IF(ISNUMBER(AVERAGEIFS(Observed!T$2:T$792,Observed!$A$2:$A$792,$A21,Observed!$C$2:$C$792,$C21)),AVERAGEIFS(Observed!T$2:T$792,Observed!$A$2:$A$792,$A21,Observed!$C$2:$C$792,$C21),"")</f>
        <v/>
      </c>
      <c r="Y21" s="28" t="str">
        <f>IF(ISNUMBER(AVERAGEIFS(Observed!U$2:U$792,Observed!$A$2:$A$792,$A21,Observed!$C$2:$C$792,$C21)),AVERAGEIFS(Observed!U$2:U$792,Observed!$A$2:$A$792,$A21,Observed!$C$2:$C$792,$C21),"")</f>
        <v/>
      </c>
      <c r="Z21" s="28" t="str">
        <f>IF(ISNUMBER(AVERAGEIFS(Observed!V$2:V$792,Observed!$A$2:$A$792,$A21,Observed!$C$2:$C$792,$C21)),AVERAGEIFS(Observed!V$2:V$792,Observed!$A$2:$A$792,$A21,Observed!$C$2:$C$792,$C21),"")</f>
        <v/>
      </c>
      <c r="AA21" s="28" t="str">
        <f>IF(ISNUMBER(AVERAGEIFS(Observed!W$2:W$792,Observed!$A$2:$A$792,$A21,Observed!$C$2:$C$792,$C21)),AVERAGEIFS(Observed!W$2:W$792,Observed!$A$2:$A$792,$A21,Observed!$C$2:$C$792,$C21),"")</f>
        <v/>
      </c>
      <c r="AB21" s="28">
        <f>IF(ISNUMBER(AVERAGEIFS(Observed!X$2:X$792,Observed!$A$2:$A$792,$A21,Observed!$C$2:$C$792,$C21)),AVERAGEIFS(Observed!X$2:X$792,Observed!$A$2:$A$792,$A21,Observed!$C$2:$C$792,$C21),"")</f>
        <v>22.517091035842896</v>
      </c>
      <c r="AC21" s="28">
        <f>IF(ISNUMBER(AVERAGEIFS(Observed!Y$2:Y$792,Observed!$A$2:$A$792,$A21,Observed!$C$2:$C$792,$C21)),AVERAGEIFS(Observed!Y$2:Y$792,Observed!$A$2:$A$792,$A21,Observed!$C$2:$C$792,$C21),"")</f>
        <v>12.405598282814026</v>
      </c>
      <c r="AD21" s="28">
        <f>IF(ISNUMBER(AVERAGEIFS(Observed!Z$2:Z$792,Observed!$A$2:$A$792,$A21,Observed!$C$2:$C$792,$C21)),AVERAGEIFS(Observed!Z$2:Z$792,Observed!$A$2:$A$792,$A21,Observed!$C$2:$C$792,$C21),"")</f>
        <v>74.244087219238281</v>
      </c>
      <c r="AE21" s="28">
        <f>IF(ISNUMBER(AVERAGEIFS(Observed!AA$2:AA$792,Observed!$A$2:$A$792,$A21,Observed!$C$2:$C$792,$C21)),AVERAGEIFS(Observed!AA$2:AA$792,Observed!$A$2:$A$792,$A21,Observed!$C$2:$C$792,$C21),"")</f>
        <v>28.573379993438721</v>
      </c>
      <c r="AF21" s="28">
        <f>IF(ISNUMBER(AVERAGEIFS(Observed!AB$2:AB$792,Observed!$A$2:$A$792,$A21,Observed!$C$2:$C$792,$C21)),AVERAGEIFS(Observed!AB$2:AB$792,Observed!$A$2:$A$792,$A21,Observed!$C$2:$C$792,$C21),"")</f>
        <v>90.578312873840332</v>
      </c>
      <c r="AG21" s="28">
        <f>IF(ISNUMBER(AVERAGEIFS(Observed!AC$2:AC$792,Observed!$A$2:$A$792,$A21,Observed!$C$2:$C$792,$C21)),AVERAGEIFS(Observed!AC$2:AC$792,Observed!$A$2:$A$792,$A21,Observed!$C$2:$C$792,$C21),"")</f>
        <v>24.219089984893799</v>
      </c>
      <c r="AH21" s="29">
        <f>IF(ISNUMBER(AVERAGEIFS(Observed!AD$2:AD$792,Observed!$A$2:$A$792,$A21,Observed!$C$2:$C$792,$C21)),AVERAGEIFS(Observed!AD$2:AD$792,Observed!$A$2:$A$792,$A21,Observed!$C$2:$C$792,$C21),"")</f>
        <v>3.8775000000000004E-2</v>
      </c>
      <c r="AI21" s="29">
        <f>IF(ISNUMBER(AVERAGEIFS(Observed!AE$2:AE$792,Observed!$A$2:$A$792,$A21,Observed!$C$2:$C$792,$C21)),AVERAGEIFS(Observed!AE$2:AE$792,Observed!$A$2:$A$792,$A21,Observed!$C$2:$C$792,$C21),"")</f>
        <v>3.8775000000000004E-2</v>
      </c>
      <c r="AJ21" s="29" t="str">
        <f>IF(ISNUMBER(AVERAGEIFS(Observed!AF$2:AF$792,Observed!$A$2:$A$792,$A21,Observed!$C$2:$C$792,$C21)),AVERAGEIFS(Observed!AF$2:AF$792,Observed!$A$2:$A$792,$A21,Observed!$C$2:$C$792,$C21),"")</f>
        <v/>
      </c>
      <c r="AK21" s="28">
        <f>IF(ISNUMBER(AVERAGEIFS(Observed!AG$2:AG$792,Observed!$A$2:$A$792,$A21,Observed!$C$2:$C$792,$C21)),AVERAGEIFS(Observed!AG$2:AG$792,Observed!$A$2:$A$792,$A21,Observed!$C$2:$C$792,$C21),"")</f>
        <v>11.879053955078124</v>
      </c>
      <c r="AL21" s="29" t="str">
        <f>IF(ISNUMBER(AVERAGEIFS(Observed!AH$2:AH$792,Observed!$A$2:$A$792,$A21,Observed!$C$2:$C$792,$C21)),AVERAGEIFS(Observed!AH$2:AH$792,Observed!$A$2:$A$792,$A21,Observed!$C$2:$C$792,$C21),"")</f>
        <v/>
      </c>
      <c r="AM21" s="28" t="str">
        <f>IF(ISNUMBER(AVERAGEIFS(Observed!AI$2:AI$792,Observed!$A$2:$A$792,$A21,Observed!$C$2:$C$792,$C21)),AVERAGEIFS(Observed!AI$2:AI$792,Observed!$A$2:$A$792,$A21,Observed!$C$2:$C$792,$C21),"")</f>
        <v/>
      </c>
      <c r="AN21" s="28" t="str">
        <f>IF(ISNUMBER(AVERAGEIFS(Observed!AJ$2:AJ$792,Observed!$A$2:$A$792,$A21,Observed!$C$2:$C$792,$C21)),AVERAGEIFS(Observed!AJ$2:AJ$792,Observed!$A$2:$A$792,$A21,Observed!$C$2:$C$792,$C21),"")</f>
        <v/>
      </c>
      <c r="AO21" s="28" t="str">
        <f>IF(ISNUMBER(AVERAGEIFS(Observed!AK$2:AK$792,Observed!$A$2:$A$792,$A21,Observed!$C$2:$C$792,$C21)),AVERAGEIFS(Observed!AK$2:AK$792,Observed!$A$2:$A$792,$A21,Observed!$C$2:$C$792,$C21),"")</f>
        <v/>
      </c>
      <c r="AP21" s="29" t="str">
        <f>IF(ISNUMBER(AVERAGEIFS(Observed!AL$2:AL$792,Observed!$A$2:$A$792,$A21,Observed!$C$2:$C$792,$C21)),AVERAGEIFS(Observed!AL$2:AL$792,Observed!$A$2:$A$792,$A21,Observed!$C$2:$C$792,$C21),"")</f>
        <v/>
      </c>
      <c r="AQ21" s="28">
        <f>IF(ISNUMBER(AVERAGEIFS(Observed!AM$2:AM$792,Observed!$A$2:$A$792,$A21,Observed!$C$2:$C$792,$C21)),AVERAGEIFS(Observed!AM$2:AM$792,Observed!$A$2:$A$792,$A21,Observed!$C$2:$C$792,$C21),"")</f>
        <v>8.0314999999999994</v>
      </c>
      <c r="AR21" s="28">
        <f>IF(ISNUMBER(AVERAGEIFS(Observed!AN$2:AN$792,Observed!$A$2:$A$792,$A21,Observed!$C$2:$C$792,$C21)),AVERAGEIFS(Observed!AN$2:AN$792,Observed!$A$2:$A$792,$A21,Observed!$C$2:$C$792,$C21),"")</f>
        <v>31.933499999999999</v>
      </c>
      <c r="AS21" s="2">
        <f>COUNTIFS(Observed!$A$2:$A$792,$A21,Observed!$C$2:$C$792,$C21)</f>
        <v>4</v>
      </c>
      <c r="AT21" s="2">
        <f t="shared" si="1"/>
        <v>14</v>
      </c>
    </row>
    <row r="22" spans="1:46" x14ac:dyDescent="0.25">
      <c r="A22" s="4" t="s">
        <v>28</v>
      </c>
      <c r="B22" t="s">
        <v>44</v>
      </c>
      <c r="C22" s="3">
        <v>42039</v>
      </c>
      <c r="D22">
        <v>1</v>
      </c>
      <c r="F22">
        <v>100</v>
      </c>
      <c r="J22" s="2" t="s">
        <v>82</v>
      </c>
      <c r="K22" s="2" t="s">
        <v>23</v>
      </c>
      <c r="L22">
        <v>1.4</v>
      </c>
      <c r="M22" s="2" t="s">
        <v>22</v>
      </c>
      <c r="N22" s="27" t="str">
        <f>IF(ISNUMBER(AVERAGEIFS(Observed!J$2:J$792,Observed!$A$2:$A$792,$A22,Observed!$C$2:$C$792,$C22)),AVERAGEIFS(Observed!J$2:J$792,Observed!$A$2:$A$792,$A22,Observed!$C$2:$C$792,$C22),"")</f>
        <v/>
      </c>
      <c r="O22" s="28" t="str">
        <f>IF(ISNUMBER(AVERAGEIFS(Observed!K$2:K$792,Observed!$A$2:$A$792,$A22,Observed!$C$2:$C$792,$C22)),AVERAGEIFS(Observed!K$2:K$792,Observed!$A$2:$A$792,$A22,Observed!$C$2:$C$792,$C22),"")</f>
        <v/>
      </c>
      <c r="P22" s="28">
        <f>IF(ISNUMBER(AVERAGEIFS(Observed!L$2:L$792,Observed!$A$2:$A$792,$A22,Observed!$C$2:$C$792,$C22)),AVERAGEIFS(Observed!L$2:L$792,Observed!$A$2:$A$792,$A22,Observed!$C$2:$C$792,$C22),"")</f>
        <v>225.22250000000003</v>
      </c>
      <c r="Q22" s="28">
        <f>IF(ISNUMBER(AVERAGEIFS(Observed!M$2:M$792,Observed!$A$2:$A$792,$A22,Observed!$C$2:$C$792,$C22)),AVERAGEIFS(Observed!M$2:M$792,Observed!$A$2:$A$792,$A22,Observed!$C$2:$C$792,$C22),"")</f>
        <v>225.22250000000003</v>
      </c>
      <c r="R22" s="28">
        <f>IF(ISNUMBER(AVERAGEIFS(Observed!N$2:N$792,Observed!$A$2:$A$792,$A22,Observed!$C$2:$C$792,$C22)),AVERAGEIFS(Observed!N$2:N$792,Observed!$A$2:$A$792,$A22,Observed!$C$2:$C$792,$C22),"")</f>
        <v>949.28500000000008</v>
      </c>
      <c r="S22" s="29" t="str">
        <f>IF(ISNUMBER(AVERAGEIFS(Observed!O$2:O$792,Observed!$A$2:$A$792,$A22,Observed!$C$2:$C$792,$C22)),AVERAGEIFS(Observed!O$2:O$792,Observed!$A$2:$A$792,$A22,Observed!$C$2:$C$792,$C22),"")</f>
        <v/>
      </c>
      <c r="T22" s="29" t="str">
        <f>IF(ISNUMBER(AVERAGEIFS(Observed!P$2:P$792,Observed!$A$2:$A$792,$A22,Observed!$C$2:$C$792,$C22)),AVERAGEIFS(Observed!P$2:P$792,Observed!$A$2:$A$792,$A22,Observed!$C$2:$C$792,$C22),"")</f>
        <v/>
      </c>
      <c r="U22" s="29" t="str">
        <f>IF(ISNUMBER(AVERAGEIFS(Observed!Q$2:Q$792,Observed!$A$2:$A$792,$A22,Observed!$C$2:$C$792,$C22)),AVERAGEIFS(Observed!Q$2:Q$792,Observed!$A$2:$A$792,$A22,Observed!$C$2:$C$792,$C22),"")</f>
        <v/>
      </c>
      <c r="V22" s="28" t="str">
        <f>IF(ISNUMBER(AVERAGEIFS(Observed!R$2:R$792,Observed!$A$2:$A$792,$A22,Observed!$C$2:$C$792,$C22)),AVERAGEIFS(Observed!R$2:R$792,Observed!$A$2:$A$792,$A22,Observed!$C$2:$C$792,$C22),"")</f>
        <v/>
      </c>
      <c r="W22" s="30" t="str">
        <f>IF(ISNUMBER(AVERAGEIFS(Observed!S$2:S$792,Observed!$A$2:$A$792,$A22,Observed!$C$2:$C$792,$C22)),AVERAGEIFS(Observed!S$2:S$792,Observed!$A$2:$A$792,$A22,Observed!$C$2:$C$792,$C22),"")</f>
        <v/>
      </c>
      <c r="X22" s="30" t="str">
        <f>IF(ISNUMBER(AVERAGEIFS(Observed!T$2:T$792,Observed!$A$2:$A$792,$A22,Observed!$C$2:$C$792,$C22)),AVERAGEIFS(Observed!T$2:T$792,Observed!$A$2:$A$792,$A22,Observed!$C$2:$C$792,$C22),"")</f>
        <v/>
      </c>
      <c r="Y22" s="28" t="str">
        <f>IF(ISNUMBER(AVERAGEIFS(Observed!U$2:U$792,Observed!$A$2:$A$792,$A22,Observed!$C$2:$C$792,$C22)),AVERAGEIFS(Observed!U$2:U$792,Observed!$A$2:$A$792,$A22,Observed!$C$2:$C$792,$C22),"")</f>
        <v/>
      </c>
      <c r="Z22" s="28" t="str">
        <f>IF(ISNUMBER(AVERAGEIFS(Observed!V$2:V$792,Observed!$A$2:$A$792,$A22,Observed!$C$2:$C$792,$C22)),AVERAGEIFS(Observed!V$2:V$792,Observed!$A$2:$A$792,$A22,Observed!$C$2:$C$792,$C22),"")</f>
        <v/>
      </c>
      <c r="AA22" s="28" t="str">
        <f>IF(ISNUMBER(AVERAGEIFS(Observed!W$2:W$792,Observed!$A$2:$A$792,$A22,Observed!$C$2:$C$792,$C22)),AVERAGEIFS(Observed!W$2:W$792,Observed!$A$2:$A$792,$A22,Observed!$C$2:$C$792,$C22),"")</f>
        <v/>
      </c>
      <c r="AB22" s="28">
        <f>IF(ISNUMBER(AVERAGEIFS(Observed!X$2:X$792,Observed!$A$2:$A$792,$A22,Observed!$C$2:$C$792,$C22)),AVERAGEIFS(Observed!X$2:X$792,Observed!$A$2:$A$792,$A22,Observed!$C$2:$C$792,$C22),"")</f>
        <v>23.219914674758911</v>
      </c>
      <c r="AC22" s="28">
        <f>IF(ISNUMBER(AVERAGEIFS(Observed!Y$2:Y$792,Observed!$A$2:$A$792,$A22,Observed!$C$2:$C$792,$C22)),AVERAGEIFS(Observed!Y$2:Y$792,Observed!$A$2:$A$792,$A22,Observed!$C$2:$C$792,$C22),"")</f>
        <v>11.743644833564758</v>
      </c>
      <c r="AD22" s="28">
        <f>IF(ISNUMBER(AVERAGEIFS(Observed!Z$2:Z$792,Observed!$A$2:$A$792,$A22,Observed!$C$2:$C$792,$C22)),AVERAGEIFS(Observed!Z$2:Z$792,Observed!$A$2:$A$792,$A22,Observed!$C$2:$C$792,$C22),"")</f>
        <v>72.416662216186523</v>
      </c>
      <c r="AE22" s="28">
        <f>IF(ISNUMBER(AVERAGEIFS(Observed!AA$2:AA$792,Observed!$A$2:$A$792,$A22,Observed!$C$2:$C$792,$C22)),AVERAGEIFS(Observed!AA$2:AA$792,Observed!$A$2:$A$792,$A22,Observed!$C$2:$C$792,$C22),"")</f>
        <v>29.251191139221191</v>
      </c>
      <c r="AF22" s="28">
        <f>IF(ISNUMBER(AVERAGEIFS(Observed!AB$2:AB$792,Observed!$A$2:$A$792,$A22,Observed!$C$2:$C$792,$C22)),AVERAGEIFS(Observed!AB$2:AB$792,Observed!$A$2:$A$792,$A22,Observed!$C$2:$C$792,$C22),"")</f>
        <v>90.444709777832031</v>
      </c>
      <c r="AG22" s="28">
        <f>IF(ISNUMBER(AVERAGEIFS(Observed!AC$2:AC$792,Observed!$A$2:$A$792,$A22,Observed!$C$2:$C$792,$C22)),AVERAGEIFS(Observed!AC$2:AC$792,Observed!$A$2:$A$792,$A22,Observed!$C$2:$C$792,$C22),"")</f>
        <v>22.966023683547974</v>
      </c>
      <c r="AH22" s="29">
        <f>IF(ISNUMBER(AVERAGEIFS(Observed!AD$2:AD$792,Observed!$A$2:$A$792,$A22,Observed!$C$2:$C$792,$C22)),AVERAGEIFS(Observed!AD$2:AD$792,Observed!$A$2:$A$792,$A22,Observed!$C$2:$C$792,$C22),"")</f>
        <v>3.6749999999999998E-2</v>
      </c>
      <c r="AI22" s="29">
        <f>IF(ISNUMBER(AVERAGEIFS(Observed!AE$2:AE$792,Observed!$A$2:$A$792,$A22,Observed!$C$2:$C$792,$C22)),AVERAGEIFS(Observed!AE$2:AE$792,Observed!$A$2:$A$792,$A22,Observed!$C$2:$C$792,$C22),"")</f>
        <v>3.6749999999999998E-2</v>
      </c>
      <c r="AJ22" s="29" t="str">
        <f>IF(ISNUMBER(AVERAGEIFS(Observed!AF$2:AF$792,Observed!$A$2:$A$792,$A22,Observed!$C$2:$C$792,$C22)),AVERAGEIFS(Observed!AF$2:AF$792,Observed!$A$2:$A$792,$A22,Observed!$C$2:$C$792,$C22),"")</f>
        <v/>
      </c>
      <c r="AK22" s="28">
        <f>IF(ISNUMBER(AVERAGEIFS(Observed!AG$2:AG$792,Observed!$A$2:$A$792,$A22,Observed!$C$2:$C$792,$C22)),AVERAGEIFS(Observed!AG$2:AG$792,Observed!$A$2:$A$792,$A22,Observed!$C$2:$C$792,$C22),"")</f>
        <v>11.586665954589844</v>
      </c>
      <c r="AL22" s="29" t="str">
        <f>IF(ISNUMBER(AVERAGEIFS(Observed!AH$2:AH$792,Observed!$A$2:$A$792,$A22,Observed!$C$2:$C$792,$C22)),AVERAGEIFS(Observed!AH$2:AH$792,Observed!$A$2:$A$792,$A22,Observed!$C$2:$C$792,$C22),"")</f>
        <v/>
      </c>
      <c r="AM22" s="28" t="str">
        <f>IF(ISNUMBER(AVERAGEIFS(Observed!AI$2:AI$792,Observed!$A$2:$A$792,$A22,Observed!$C$2:$C$792,$C22)),AVERAGEIFS(Observed!AI$2:AI$792,Observed!$A$2:$A$792,$A22,Observed!$C$2:$C$792,$C22),"")</f>
        <v/>
      </c>
      <c r="AN22" s="28" t="str">
        <f>IF(ISNUMBER(AVERAGEIFS(Observed!AJ$2:AJ$792,Observed!$A$2:$A$792,$A22,Observed!$C$2:$C$792,$C22)),AVERAGEIFS(Observed!AJ$2:AJ$792,Observed!$A$2:$A$792,$A22,Observed!$C$2:$C$792,$C22),"")</f>
        <v/>
      </c>
      <c r="AO22" s="28" t="str">
        <f>IF(ISNUMBER(AVERAGEIFS(Observed!AK$2:AK$792,Observed!$A$2:$A$792,$A22,Observed!$C$2:$C$792,$C22)),AVERAGEIFS(Observed!AK$2:AK$792,Observed!$A$2:$A$792,$A22,Observed!$C$2:$C$792,$C22),"")</f>
        <v/>
      </c>
      <c r="AP22" s="29" t="str">
        <f>IF(ISNUMBER(AVERAGEIFS(Observed!AL$2:AL$792,Observed!$A$2:$A$792,$A22,Observed!$C$2:$C$792,$C22)),AVERAGEIFS(Observed!AL$2:AL$792,Observed!$A$2:$A$792,$A22,Observed!$C$2:$C$792,$C22),"")</f>
        <v/>
      </c>
      <c r="AQ22" s="28">
        <f>IF(ISNUMBER(AVERAGEIFS(Observed!AM$2:AM$792,Observed!$A$2:$A$792,$A22,Observed!$C$2:$C$792,$C22)),AVERAGEIFS(Observed!AM$2:AM$792,Observed!$A$2:$A$792,$A22,Observed!$C$2:$C$792,$C22),"")</f>
        <v>8.291500000000001</v>
      </c>
      <c r="AR22" s="28">
        <f>IF(ISNUMBER(AVERAGEIFS(Observed!AN$2:AN$792,Observed!$A$2:$A$792,$A22,Observed!$C$2:$C$792,$C22)),AVERAGEIFS(Observed!AN$2:AN$792,Observed!$A$2:$A$792,$A22,Observed!$C$2:$C$792,$C22),"")</f>
        <v>37.150500000000001</v>
      </c>
      <c r="AS22" s="2">
        <f>COUNTIFS(Observed!$A$2:$A$792,$A22,Observed!$C$2:$C$792,$C22)</f>
        <v>4</v>
      </c>
      <c r="AT22" s="2">
        <f t="shared" si="1"/>
        <v>14</v>
      </c>
    </row>
    <row r="23" spans="1:46" x14ac:dyDescent="0.25">
      <c r="A23" s="4" t="s">
        <v>25</v>
      </c>
      <c r="B23" t="s">
        <v>44</v>
      </c>
      <c r="C23" s="3">
        <v>42039</v>
      </c>
      <c r="D23">
        <v>1</v>
      </c>
      <c r="F23">
        <v>200</v>
      </c>
      <c r="J23" s="2" t="s">
        <v>82</v>
      </c>
      <c r="K23" s="2" t="s">
        <v>23</v>
      </c>
      <c r="L23">
        <v>1.4</v>
      </c>
      <c r="M23" s="2" t="s">
        <v>22</v>
      </c>
      <c r="N23" s="27" t="str">
        <f>IF(ISNUMBER(AVERAGEIFS(Observed!J$2:J$792,Observed!$A$2:$A$792,$A23,Observed!$C$2:$C$792,$C23)),AVERAGEIFS(Observed!J$2:J$792,Observed!$A$2:$A$792,$A23,Observed!$C$2:$C$792,$C23),"")</f>
        <v/>
      </c>
      <c r="O23" s="28" t="str">
        <f>IF(ISNUMBER(AVERAGEIFS(Observed!K$2:K$792,Observed!$A$2:$A$792,$A23,Observed!$C$2:$C$792,$C23)),AVERAGEIFS(Observed!K$2:K$792,Observed!$A$2:$A$792,$A23,Observed!$C$2:$C$792,$C23),"")</f>
        <v/>
      </c>
      <c r="P23" s="28">
        <f>IF(ISNUMBER(AVERAGEIFS(Observed!L$2:L$792,Observed!$A$2:$A$792,$A23,Observed!$C$2:$C$792,$C23)),AVERAGEIFS(Observed!L$2:L$792,Observed!$A$2:$A$792,$A23,Observed!$C$2:$C$792,$C23),"")</f>
        <v>229.6</v>
      </c>
      <c r="Q23" s="28">
        <f>IF(ISNUMBER(AVERAGEIFS(Observed!M$2:M$792,Observed!$A$2:$A$792,$A23,Observed!$C$2:$C$792,$C23)),AVERAGEIFS(Observed!M$2:M$792,Observed!$A$2:$A$792,$A23,Observed!$C$2:$C$792,$C23),"")</f>
        <v>229.6</v>
      </c>
      <c r="R23" s="28">
        <f>IF(ISNUMBER(AVERAGEIFS(Observed!N$2:N$792,Observed!$A$2:$A$792,$A23,Observed!$C$2:$C$792,$C23)),AVERAGEIFS(Observed!N$2:N$792,Observed!$A$2:$A$792,$A23,Observed!$C$2:$C$792,$C23),"")</f>
        <v>968.54</v>
      </c>
      <c r="S23" s="29" t="str">
        <f>IF(ISNUMBER(AVERAGEIFS(Observed!O$2:O$792,Observed!$A$2:$A$792,$A23,Observed!$C$2:$C$792,$C23)),AVERAGEIFS(Observed!O$2:O$792,Observed!$A$2:$A$792,$A23,Observed!$C$2:$C$792,$C23),"")</f>
        <v/>
      </c>
      <c r="T23" s="29" t="str">
        <f>IF(ISNUMBER(AVERAGEIFS(Observed!P$2:P$792,Observed!$A$2:$A$792,$A23,Observed!$C$2:$C$792,$C23)),AVERAGEIFS(Observed!P$2:P$792,Observed!$A$2:$A$792,$A23,Observed!$C$2:$C$792,$C23),"")</f>
        <v/>
      </c>
      <c r="U23" s="29" t="str">
        <f>IF(ISNUMBER(AVERAGEIFS(Observed!Q$2:Q$792,Observed!$A$2:$A$792,$A23,Observed!$C$2:$C$792,$C23)),AVERAGEIFS(Observed!Q$2:Q$792,Observed!$A$2:$A$792,$A23,Observed!$C$2:$C$792,$C23),"")</f>
        <v/>
      </c>
      <c r="V23" s="28" t="str">
        <f>IF(ISNUMBER(AVERAGEIFS(Observed!R$2:R$792,Observed!$A$2:$A$792,$A23,Observed!$C$2:$C$792,$C23)),AVERAGEIFS(Observed!R$2:R$792,Observed!$A$2:$A$792,$A23,Observed!$C$2:$C$792,$C23),"")</f>
        <v/>
      </c>
      <c r="W23" s="30" t="str">
        <f>IF(ISNUMBER(AVERAGEIFS(Observed!S$2:S$792,Observed!$A$2:$A$792,$A23,Observed!$C$2:$C$792,$C23)),AVERAGEIFS(Observed!S$2:S$792,Observed!$A$2:$A$792,$A23,Observed!$C$2:$C$792,$C23),"")</f>
        <v/>
      </c>
      <c r="X23" s="30" t="str">
        <f>IF(ISNUMBER(AVERAGEIFS(Observed!T$2:T$792,Observed!$A$2:$A$792,$A23,Observed!$C$2:$C$792,$C23)),AVERAGEIFS(Observed!T$2:T$792,Observed!$A$2:$A$792,$A23,Observed!$C$2:$C$792,$C23),"")</f>
        <v/>
      </c>
      <c r="Y23" s="28" t="str">
        <f>IF(ISNUMBER(AVERAGEIFS(Observed!U$2:U$792,Observed!$A$2:$A$792,$A23,Observed!$C$2:$C$792,$C23)),AVERAGEIFS(Observed!U$2:U$792,Observed!$A$2:$A$792,$A23,Observed!$C$2:$C$792,$C23),"")</f>
        <v/>
      </c>
      <c r="Z23" s="28" t="str">
        <f>IF(ISNUMBER(AVERAGEIFS(Observed!V$2:V$792,Observed!$A$2:$A$792,$A23,Observed!$C$2:$C$792,$C23)),AVERAGEIFS(Observed!V$2:V$792,Observed!$A$2:$A$792,$A23,Observed!$C$2:$C$792,$C23),"")</f>
        <v/>
      </c>
      <c r="AA23" s="28" t="str">
        <f>IF(ISNUMBER(AVERAGEIFS(Observed!W$2:W$792,Observed!$A$2:$A$792,$A23,Observed!$C$2:$C$792,$C23)),AVERAGEIFS(Observed!W$2:W$792,Observed!$A$2:$A$792,$A23,Observed!$C$2:$C$792,$C23),"")</f>
        <v/>
      </c>
      <c r="AB23" s="28">
        <f>IF(ISNUMBER(AVERAGEIFS(Observed!X$2:X$792,Observed!$A$2:$A$792,$A23,Observed!$C$2:$C$792,$C23)),AVERAGEIFS(Observed!X$2:X$792,Observed!$A$2:$A$792,$A23,Observed!$C$2:$C$792,$C23),"")</f>
        <v>22.767716884613037</v>
      </c>
      <c r="AC23" s="28">
        <f>IF(ISNUMBER(AVERAGEIFS(Observed!Y$2:Y$792,Observed!$A$2:$A$792,$A23,Observed!$C$2:$C$792,$C23)),AVERAGEIFS(Observed!Y$2:Y$792,Observed!$A$2:$A$792,$A23,Observed!$C$2:$C$792,$C23),"")</f>
        <v>12.65689742565155</v>
      </c>
      <c r="AD23" s="28">
        <f>IF(ISNUMBER(AVERAGEIFS(Observed!Z$2:Z$792,Observed!$A$2:$A$792,$A23,Observed!$C$2:$C$792,$C23)),AVERAGEIFS(Observed!Z$2:Z$792,Observed!$A$2:$A$792,$A23,Observed!$C$2:$C$792,$C23),"")</f>
        <v>74.331620216369629</v>
      </c>
      <c r="AE23" s="28">
        <f>IF(ISNUMBER(AVERAGEIFS(Observed!AA$2:AA$792,Observed!$A$2:$A$792,$A23,Observed!$C$2:$C$792,$C23)),AVERAGEIFS(Observed!AA$2:AA$792,Observed!$A$2:$A$792,$A23,Observed!$C$2:$C$792,$C23),"")</f>
        <v>29.483447551727295</v>
      </c>
      <c r="AF23" s="28">
        <f>IF(ISNUMBER(AVERAGEIFS(Observed!AB$2:AB$792,Observed!$A$2:$A$792,$A23,Observed!$C$2:$C$792,$C23)),AVERAGEIFS(Observed!AB$2:AB$792,Observed!$A$2:$A$792,$A23,Observed!$C$2:$C$792,$C23),"")</f>
        <v>90.761232376098633</v>
      </c>
      <c r="AG23" s="28">
        <f>IF(ISNUMBER(AVERAGEIFS(Observed!AC$2:AC$792,Observed!$A$2:$A$792,$A23,Observed!$C$2:$C$792,$C23)),AVERAGEIFS(Observed!AC$2:AC$792,Observed!$A$2:$A$792,$A23,Observed!$C$2:$C$792,$C23),"")</f>
        <v>24.011740446090698</v>
      </c>
      <c r="AH23" s="29">
        <f>IF(ISNUMBER(AVERAGEIFS(Observed!AD$2:AD$792,Observed!$A$2:$A$792,$A23,Observed!$C$2:$C$792,$C23)),AVERAGEIFS(Observed!AD$2:AD$792,Observed!$A$2:$A$792,$A23,Observed!$C$2:$C$792,$C23),"")</f>
        <v>3.8425000000000001E-2</v>
      </c>
      <c r="AI23" s="29">
        <f>IF(ISNUMBER(AVERAGEIFS(Observed!AE$2:AE$792,Observed!$A$2:$A$792,$A23,Observed!$C$2:$C$792,$C23)),AVERAGEIFS(Observed!AE$2:AE$792,Observed!$A$2:$A$792,$A23,Observed!$C$2:$C$792,$C23),"")</f>
        <v>3.8425000000000001E-2</v>
      </c>
      <c r="AJ23" s="29" t="str">
        <f>IF(ISNUMBER(AVERAGEIFS(Observed!AF$2:AF$792,Observed!$A$2:$A$792,$A23,Observed!$C$2:$C$792,$C23)),AVERAGEIFS(Observed!AF$2:AF$792,Observed!$A$2:$A$792,$A23,Observed!$C$2:$C$792,$C23),"")</f>
        <v/>
      </c>
      <c r="AK23" s="28">
        <f>IF(ISNUMBER(AVERAGEIFS(Observed!AG$2:AG$792,Observed!$A$2:$A$792,$A23,Observed!$C$2:$C$792,$C23)),AVERAGEIFS(Observed!AG$2:AG$792,Observed!$A$2:$A$792,$A23,Observed!$C$2:$C$792,$C23),"")</f>
        <v>11.893059234619141</v>
      </c>
      <c r="AL23" s="29" t="str">
        <f>IF(ISNUMBER(AVERAGEIFS(Observed!AH$2:AH$792,Observed!$A$2:$A$792,$A23,Observed!$C$2:$C$792,$C23)),AVERAGEIFS(Observed!AH$2:AH$792,Observed!$A$2:$A$792,$A23,Observed!$C$2:$C$792,$C23),"")</f>
        <v/>
      </c>
      <c r="AM23" s="28" t="str">
        <f>IF(ISNUMBER(AVERAGEIFS(Observed!AI$2:AI$792,Observed!$A$2:$A$792,$A23,Observed!$C$2:$C$792,$C23)),AVERAGEIFS(Observed!AI$2:AI$792,Observed!$A$2:$A$792,$A23,Observed!$C$2:$C$792,$C23),"")</f>
        <v/>
      </c>
      <c r="AN23" s="28" t="str">
        <f>IF(ISNUMBER(AVERAGEIFS(Observed!AJ$2:AJ$792,Observed!$A$2:$A$792,$A23,Observed!$C$2:$C$792,$C23)),AVERAGEIFS(Observed!AJ$2:AJ$792,Observed!$A$2:$A$792,$A23,Observed!$C$2:$C$792,$C23),"")</f>
        <v/>
      </c>
      <c r="AO23" s="28" t="str">
        <f>IF(ISNUMBER(AVERAGEIFS(Observed!AK$2:AK$792,Observed!$A$2:$A$792,$A23,Observed!$C$2:$C$792,$C23)),AVERAGEIFS(Observed!AK$2:AK$792,Observed!$A$2:$A$792,$A23,Observed!$C$2:$C$792,$C23),"")</f>
        <v/>
      </c>
      <c r="AP23" s="29" t="str">
        <f>IF(ISNUMBER(AVERAGEIFS(Observed!AL$2:AL$792,Observed!$A$2:$A$792,$A23,Observed!$C$2:$C$792,$C23)),AVERAGEIFS(Observed!AL$2:AL$792,Observed!$A$2:$A$792,$A23,Observed!$C$2:$C$792,$C23),"")</f>
        <v/>
      </c>
      <c r="AQ23" s="28">
        <f>IF(ISNUMBER(AVERAGEIFS(Observed!AM$2:AM$792,Observed!$A$2:$A$792,$A23,Observed!$C$2:$C$792,$C23)),AVERAGEIFS(Observed!AM$2:AM$792,Observed!$A$2:$A$792,$A23,Observed!$C$2:$C$792,$C23),"")</f>
        <v>8.8157499999999995</v>
      </c>
      <c r="AR23" s="28">
        <f>IF(ISNUMBER(AVERAGEIFS(Observed!AN$2:AN$792,Observed!$A$2:$A$792,$A23,Observed!$C$2:$C$792,$C23)),AVERAGEIFS(Observed!AN$2:AN$792,Observed!$A$2:$A$792,$A23,Observed!$C$2:$C$792,$C23),"")</f>
        <v>38.829250000000002</v>
      </c>
      <c r="AS23" s="2">
        <f>COUNTIFS(Observed!$A$2:$A$792,$A23,Observed!$C$2:$C$792,$C23)</f>
        <v>4</v>
      </c>
      <c r="AT23" s="2">
        <f t="shared" si="1"/>
        <v>14</v>
      </c>
    </row>
    <row r="24" spans="1:46" x14ac:dyDescent="0.25">
      <c r="A24" s="4" t="s">
        <v>29</v>
      </c>
      <c r="B24" t="s">
        <v>44</v>
      </c>
      <c r="C24" s="3">
        <v>42039</v>
      </c>
      <c r="D24">
        <v>1</v>
      </c>
      <c r="F24">
        <v>350</v>
      </c>
      <c r="J24" s="2" t="s">
        <v>82</v>
      </c>
      <c r="K24" s="2" t="s">
        <v>23</v>
      </c>
      <c r="L24">
        <v>1.4</v>
      </c>
      <c r="M24" s="2" t="s">
        <v>22</v>
      </c>
      <c r="N24" s="27" t="str">
        <f>IF(ISNUMBER(AVERAGEIFS(Observed!J$2:J$792,Observed!$A$2:$A$792,$A24,Observed!$C$2:$C$792,$C24)),AVERAGEIFS(Observed!J$2:J$792,Observed!$A$2:$A$792,$A24,Observed!$C$2:$C$792,$C24),"")</f>
        <v/>
      </c>
      <c r="O24" s="28" t="str">
        <f>IF(ISNUMBER(AVERAGEIFS(Observed!K$2:K$792,Observed!$A$2:$A$792,$A24,Observed!$C$2:$C$792,$C24)),AVERAGEIFS(Observed!K$2:K$792,Observed!$A$2:$A$792,$A24,Observed!$C$2:$C$792,$C24),"")</f>
        <v/>
      </c>
      <c r="P24" s="28">
        <f>IF(ISNUMBER(AVERAGEIFS(Observed!L$2:L$792,Observed!$A$2:$A$792,$A24,Observed!$C$2:$C$792,$C24)),AVERAGEIFS(Observed!L$2:L$792,Observed!$A$2:$A$792,$A24,Observed!$C$2:$C$792,$C24),"")</f>
        <v>236.375</v>
      </c>
      <c r="Q24" s="28">
        <f>IF(ISNUMBER(AVERAGEIFS(Observed!M$2:M$792,Observed!$A$2:$A$792,$A24,Observed!$C$2:$C$792,$C24)),AVERAGEIFS(Observed!M$2:M$792,Observed!$A$2:$A$792,$A24,Observed!$C$2:$C$792,$C24),"")</f>
        <v>236.375</v>
      </c>
      <c r="R24" s="28">
        <f>IF(ISNUMBER(AVERAGEIFS(Observed!N$2:N$792,Observed!$A$2:$A$792,$A24,Observed!$C$2:$C$792,$C24)),AVERAGEIFS(Observed!N$2:N$792,Observed!$A$2:$A$792,$A24,Observed!$C$2:$C$792,$C24),"")</f>
        <v>937.46749999999997</v>
      </c>
      <c r="S24" s="29" t="str">
        <f>IF(ISNUMBER(AVERAGEIFS(Observed!O$2:O$792,Observed!$A$2:$A$792,$A24,Observed!$C$2:$C$792,$C24)),AVERAGEIFS(Observed!O$2:O$792,Observed!$A$2:$A$792,$A24,Observed!$C$2:$C$792,$C24),"")</f>
        <v/>
      </c>
      <c r="T24" s="29" t="str">
        <f>IF(ISNUMBER(AVERAGEIFS(Observed!P$2:P$792,Observed!$A$2:$A$792,$A24,Observed!$C$2:$C$792,$C24)),AVERAGEIFS(Observed!P$2:P$792,Observed!$A$2:$A$792,$A24,Observed!$C$2:$C$792,$C24),"")</f>
        <v/>
      </c>
      <c r="U24" s="29" t="str">
        <f>IF(ISNUMBER(AVERAGEIFS(Observed!Q$2:Q$792,Observed!$A$2:$A$792,$A24,Observed!$C$2:$C$792,$C24)),AVERAGEIFS(Observed!Q$2:Q$792,Observed!$A$2:$A$792,$A24,Observed!$C$2:$C$792,$C24),"")</f>
        <v/>
      </c>
      <c r="V24" s="28" t="str">
        <f>IF(ISNUMBER(AVERAGEIFS(Observed!R$2:R$792,Observed!$A$2:$A$792,$A24,Observed!$C$2:$C$792,$C24)),AVERAGEIFS(Observed!R$2:R$792,Observed!$A$2:$A$792,$A24,Observed!$C$2:$C$792,$C24),"")</f>
        <v/>
      </c>
      <c r="W24" s="30" t="str">
        <f>IF(ISNUMBER(AVERAGEIFS(Observed!S$2:S$792,Observed!$A$2:$A$792,$A24,Observed!$C$2:$C$792,$C24)),AVERAGEIFS(Observed!S$2:S$792,Observed!$A$2:$A$792,$A24,Observed!$C$2:$C$792,$C24),"")</f>
        <v/>
      </c>
      <c r="X24" s="30" t="str">
        <f>IF(ISNUMBER(AVERAGEIFS(Observed!T$2:T$792,Observed!$A$2:$A$792,$A24,Observed!$C$2:$C$792,$C24)),AVERAGEIFS(Observed!T$2:T$792,Observed!$A$2:$A$792,$A24,Observed!$C$2:$C$792,$C24),"")</f>
        <v/>
      </c>
      <c r="Y24" s="28" t="str">
        <f>IF(ISNUMBER(AVERAGEIFS(Observed!U$2:U$792,Observed!$A$2:$A$792,$A24,Observed!$C$2:$C$792,$C24)),AVERAGEIFS(Observed!U$2:U$792,Observed!$A$2:$A$792,$A24,Observed!$C$2:$C$792,$C24),"")</f>
        <v/>
      </c>
      <c r="Z24" s="28" t="str">
        <f>IF(ISNUMBER(AVERAGEIFS(Observed!V$2:V$792,Observed!$A$2:$A$792,$A24,Observed!$C$2:$C$792,$C24)),AVERAGEIFS(Observed!V$2:V$792,Observed!$A$2:$A$792,$A24,Observed!$C$2:$C$792,$C24),"")</f>
        <v/>
      </c>
      <c r="AA24" s="28" t="str">
        <f>IF(ISNUMBER(AVERAGEIFS(Observed!W$2:W$792,Observed!$A$2:$A$792,$A24,Observed!$C$2:$C$792,$C24)),AVERAGEIFS(Observed!W$2:W$792,Observed!$A$2:$A$792,$A24,Observed!$C$2:$C$792,$C24),"")</f>
        <v/>
      </c>
      <c r="AB24" s="28">
        <f>IF(ISNUMBER(AVERAGEIFS(Observed!X$2:X$792,Observed!$A$2:$A$792,$A24,Observed!$C$2:$C$792,$C24)),AVERAGEIFS(Observed!X$2:X$792,Observed!$A$2:$A$792,$A24,Observed!$C$2:$C$792,$C24),"")</f>
        <v>22.287347078323364</v>
      </c>
      <c r="AC24" s="28">
        <f>IF(ISNUMBER(AVERAGEIFS(Observed!Y$2:Y$792,Observed!$A$2:$A$792,$A24,Observed!$C$2:$C$792,$C24)),AVERAGEIFS(Observed!Y$2:Y$792,Observed!$A$2:$A$792,$A24,Observed!$C$2:$C$792,$C24),"")</f>
        <v>12.635480403900146</v>
      </c>
      <c r="AD24" s="28">
        <f>IF(ISNUMBER(AVERAGEIFS(Observed!Z$2:Z$792,Observed!$A$2:$A$792,$A24,Observed!$C$2:$C$792,$C24)),AVERAGEIFS(Observed!Z$2:Z$792,Observed!$A$2:$A$792,$A24,Observed!$C$2:$C$792,$C24),"")</f>
        <v>74.505208015441895</v>
      </c>
      <c r="AE24" s="28">
        <f>IF(ISNUMBER(AVERAGEIFS(Observed!AA$2:AA$792,Observed!$A$2:$A$792,$A24,Observed!$C$2:$C$792,$C24)),AVERAGEIFS(Observed!AA$2:AA$792,Observed!$A$2:$A$792,$A24,Observed!$C$2:$C$792,$C24),"")</f>
        <v>28.086765766143799</v>
      </c>
      <c r="AF24" s="28">
        <f>IF(ISNUMBER(AVERAGEIFS(Observed!AB$2:AB$792,Observed!$A$2:$A$792,$A24,Observed!$C$2:$C$792,$C24)),AVERAGEIFS(Observed!AB$2:AB$792,Observed!$A$2:$A$792,$A24,Observed!$C$2:$C$792,$C24),"")</f>
        <v>90.16728401184082</v>
      </c>
      <c r="AG24" s="28">
        <f>IF(ISNUMBER(AVERAGEIFS(Observed!AC$2:AC$792,Observed!$A$2:$A$792,$A24,Observed!$C$2:$C$792,$C24)),AVERAGEIFS(Observed!AC$2:AC$792,Observed!$A$2:$A$792,$A24,Observed!$C$2:$C$792,$C24),"")</f>
        <v>25.3016197681427</v>
      </c>
      <c r="AH24" s="29">
        <f>IF(ISNUMBER(AVERAGEIFS(Observed!AD$2:AD$792,Observed!$A$2:$A$792,$A24,Observed!$C$2:$C$792,$C24)),AVERAGEIFS(Observed!AD$2:AD$792,Observed!$A$2:$A$792,$A24,Observed!$C$2:$C$792,$C24),"")</f>
        <v>4.045E-2</v>
      </c>
      <c r="AI24" s="29">
        <f>IF(ISNUMBER(AVERAGEIFS(Observed!AE$2:AE$792,Observed!$A$2:$A$792,$A24,Observed!$C$2:$C$792,$C24)),AVERAGEIFS(Observed!AE$2:AE$792,Observed!$A$2:$A$792,$A24,Observed!$C$2:$C$792,$C24),"")</f>
        <v>4.045E-2</v>
      </c>
      <c r="AJ24" s="29" t="str">
        <f>IF(ISNUMBER(AVERAGEIFS(Observed!AF$2:AF$792,Observed!$A$2:$A$792,$A24,Observed!$C$2:$C$792,$C24)),AVERAGEIFS(Observed!AF$2:AF$792,Observed!$A$2:$A$792,$A24,Observed!$C$2:$C$792,$C24),"")</f>
        <v/>
      </c>
      <c r="AK24" s="28">
        <f>IF(ISNUMBER(AVERAGEIFS(Observed!AG$2:AG$792,Observed!$A$2:$A$792,$A24,Observed!$C$2:$C$792,$C24)),AVERAGEIFS(Observed!AG$2:AG$792,Observed!$A$2:$A$792,$A24,Observed!$C$2:$C$792,$C24),"")</f>
        <v>11.920833282470703</v>
      </c>
      <c r="AL24" s="29" t="str">
        <f>IF(ISNUMBER(AVERAGEIFS(Observed!AH$2:AH$792,Observed!$A$2:$A$792,$A24,Observed!$C$2:$C$792,$C24)),AVERAGEIFS(Observed!AH$2:AH$792,Observed!$A$2:$A$792,$A24,Observed!$C$2:$C$792,$C24),"")</f>
        <v/>
      </c>
      <c r="AM24" s="28" t="str">
        <f>IF(ISNUMBER(AVERAGEIFS(Observed!AI$2:AI$792,Observed!$A$2:$A$792,$A24,Observed!$C$2:$C$792,$C24)),AVERAGEIFS(Observed!AI$2:AI$792,Observed!$A$2:$A$792,$A24,Observed!$C$2:$C$792,$C24),"")</f>
        <v/>
      </c>
      <c r="AN24" s="28" t="str">
        <f>IF(ISNUMBER(AVERAGEIFS(Observed!AJ$2:AJ$792,Observed!$A$2:$A$792,$A24,Observed!$C$2:$C$792,$C24)),AVERAGEIFS(Observed!AJ$2:AJ$792,Observed!$A$2:$A$792,$A24,Observed!$C$2:$C$792,$C24),"")</f>
        <v/>
      </c>
      <c r="AO24" s="28" t="str">
        <f>IF(ISNUMBER(AVERAGEIFS(Observed!AK$2:AK$792,Observed!$A$2:$A$792,$A24,Observed!$C$2:$C$792,$C24)),AVERAGEIFS(Observed!AK$2:AK$792,Observed!$A$2:$A$792,$A24,Observed!$C$2:$C$792,$C24),"")</f>
        <v/>
      </c>
      <c r="AP24" s="29" t="str">
        <f>IF(ISNUMBER(AVERAGEIFS(Observed!AL$2:AL$792,Observed!$A$2:$A$792,$A24,Observed!$C$2:$C$792,$C24)),AVERAGEIFS(Observed!AL$2:AL$792,Observed!$A$2:$A$792,$A24,Observed!$C$2:$C$792,$C24),"")</f>
        <v/>
      </c>
      <c r="AQ24" s="28">
        <f>IF(ISNUMBER(AVERAGEIFS(Observed!AM$2:AM$792,Observed!$A$2:$A$792,$A24,Observed!$C$2:$C$792,$C24)),AVERAGEIFS(Observed!AM$2:AM$792,Observed!$A$2:$A$792,$A24,Observed!$C$2:$C$792,$C24),"")</f>
        <v>9.5237499999999997</v>
      </c>
      <c r="AR24" s="28">
        <f>IF(ISNUMBER(AVERAGEIFS(Observed!AN$2:AN$792,Observed!$A$2:$A$792,$A24,Observed!$C$2:$C$792,$C24)),AVERAGEIFS(Observed!AN$2:AN$792,Observed!$A$2:$A$792,$A24,Observed!$C$2:$C$792,$C24),"")</f>
        <v>38.097749999999998</v>
      </c>
      <c r="AS24" s="2">
        <f>COUNTIFS(Observed!$A$2:$A$792,$A24,Observed!$C$2:$C$792,$C24)</f>
        <v>4</v>
      </c>
      <c r="AT24" s="2">
        <f t="shared" si="1"/>
        <v>14</v>
      </c>
    </row>
    <row r="25" spans="1:46" x14ac:dyDescent="0.25">
      <c r="A25" s="4" t="s">
        <v>26</v>
      </c>
      <c r="B25" t="s">
        <v>44</v>
      </c>
      <c r="C25" s="3">
        <v>42039</v>
      </c>
      <c r="D25">
        <v>1</v>
      </c>
      <c r="F25">
        <v>500</v>
      </c>
      <c r="J25" s="2" t="s">
        <v>82</v>
      </c>
      <c r="K25" s="2" t="s">
        <v>23</v>
      </c>
      <c r="L25">
        <v>1.4</v>
      </c>
      <c r="M25" s="2" t="s">
        <v>22</v>
      </c>
      <c r="N25" s="27" t="str">
        <f>IF(ISNUMBER(AVERAGEIFS(Observed!J$2:J$792,Observed!$A$2:$A$792,$A25,Observed!$C$2:$C$792,$C25)),AVERAGEIFS(Observed!J$2:J$792,Observed!$A$2:$A$792,$A25,Observed!$C$2:$C$792,$C25),"")</f>
        <v/>
      </c>
      <c r="O25" s="28" t="str">
        <f>IF(ISNUMBER(AVERAGEIFS(Observed!K$2:K$792,Observed!$A$2:$A$792,$A25,Observed!$C$2:$C$792,$C25)),AVERAGEIFS(Observed!K$2:K$792,Observed!$A$2:$A$792,$A25,Observed!$C$2:$C$792,$C25),"")</f>
        <v/>
      </c>
      <c r="P25" s="28">
        <f>IF(ISNUMBER(AVERAGEIFS(Observed!L$2:L$792,Observed!$A$2:$A$792,$A25,Observed!$C$2:$C$792,$C25)),AVERAGEIFS(Observed!L$2:L$792,Observed!$A$2:$A$792,$A25,Observed!$C$2:$C$792,$C25),"")</f>
        <v>225.16</v>
      </c>
      <c r="Q25" s="28">
        <f>IF(ISNUMBER(AVERAGEIFS(Observed!M$2:M$792,Observed!$A$2:$A$792,$A25,Observed!$C$2:$C$792,$C25)),AVERAGEIFS(Observed!M$2:M$792,Observed!$A$2:$A$792,$A25,Observed!$C$2:$C$792,$C25),"")</f>
        <v>225.16</v>
      </c>
      <c r="R25" s="28">
        <f>IF(ISNUMBER(AVERAGEIFS(Observed!N$2:N$792,Observed!$A$2:$A$792,$A25,Observed!$C$2:$C$792,$C25)),AVERAGEIFS(Observed!N$2:N$792,Observed!$A$2:$A$792,$A25,Observed!$C$2:$C$792,$C25),"")</f>
        <v>885.66750000000002</v>
      </c>
      <c r="S25" s="29" t="str">
        <f>IF(ISNUMBER(AVERAGEIFS(Observed!O$2:O$792,Observed!$A$2:$A$792,$A25,Observed!$C$2:$C$792,$C25)),AVERAGEIFS(Observed!O$2:O$792,Observed!$A$2:$A$792,$A25,Observed!$C$2:$C$792,$C25),"")</f>
        <v/>
      </c>
      <c r="T25" s="29" t="str">
        <f>IF(ISNUMBER(AVERAGEIFS(Observed!P$2:P$792,Observed!$A$2:$A$792,$A25,Observed!$C$2:$C$792,$C25)),AVERAGEIFS(Observed!P$2:P$792,Observed!$A$2:$A$792,$A25,Observed!$C$2:$C$792,$C25),"")</f>
        <v/>
      </c>
      <c r="U25" s="29" t="str">
        <f>IF(ISNUMBER(AVERAGEIFS(Observed!Q$2:Q$792,Observed!$A$2:$A$792,$A25,Observed!$C$2:$C$792,$C25)),AVERAGEIFS(Observed!Q$2:Q$792,Observed!$A$2:$A$792,$A25,Observed!$C$2:$C$792,$C25),"")</f>
        <v/>
      </c>
      <c r="V25" s="28" t="str">
        <f>IF(ISNUMBER(AVERAGEIFS(Observed!R$2:R$792,Observed!$A$2:$A$792,$A25,Observed!$C$2:$C$792,$C25)),AVERAGEIFS(Observed!R$2:R$792,Observed!$A$2:$A$792,$A25,Observed!$C$2:$C$792,$C25),"")</f>
        <v/>
      </c>
      <c r="W25" s="30" t="str">
        <f>IF(ISNUMBER(AVERAGEIFS(Observed!S$2:S$792,Observed!$A$2:$A$792,$A25,Observed!$C$2:$C$792,$C25)),AVERAGEIFS(Observed!S$2:S$792,Observed!$A$2:$A$792,$A25,Observed!$C$2:$C$792,$C25),"")</f>
        <v/>
      </c>
      <c r="X25" s="30" t="str">
        <f>IF(ISNUMBER(AVERAGEIFS(Observed!T$2:T$792,Observed!$A$2:$A$792,$A25,Observed!$C$2:$C$792,$C25)),AVERAGEIFS(Observed!T$2:T$792,Observed!$A$2:$A$792,$A25,Observed!$C$2:$C$792,$C25),"")</f>
        <v/>
      </c>
      <c r="Y25" s="28" t="str">
        <f>IF(ISNUMBER(AVERAGEIFS(Observed!U$2:U$792,Observed!$A$2:$A$792,$A25,Observed!$C$2:$C$792,$C25)),AVERAGEIFS(Observed!U$2:U$792,Observed!$A$2:$A$792,$A25,Observed!$C$2:$C$792,$C25),"")</f>
        <v/>
      </c>
      <c r="Z25" s="28" t="str">
        <f>IF(ISNUMBER(AVERAGEIFS(Observed!V$2:V$792,Observed!$A$2:$A$792,$A25,Observed!$C$2:$C$792,$C25)),AVERAGEIFS(Observed!V$2:V$792,Observed!$A$2:$A$792,$A25,Observed!$C$2:$C$792,$C25),"")</f>
        <v/>
      </c>
      <c r="AA25" s="28" t="str">
        <f>IF(ISNUMBER(AVERAGEIFS(Observed!W$2:W$792,Observed!$A$2:$A$792,$A25,Observed!$C$2:$C$792,$C25)),AVERAGEIFS(Observed!W$2:W$792,Observed!$A$2:$A$792,$A25,Observed!$C$2:$C$792,$C25),"")</f>
        <v/>
      </c>
      <c r="AB25" s="28">
        <f>IF(ISNUMBER(AVERAGEIFS(Observed!X$2:X$792,Observed!$A$2:$A$792,$A25,Observed!$C$2:$C$792,$C25)),AVERAGEIFS(Observed!X$2:X$792,Observed!$A$2:$A$792,$A25,Observed!$C$2:$C$792,$C25),"")</f>
        <v>22.787592172622681</v>
      </c>
      <c r="AC25" s="28">
        <f>IF(ISNUMBER(AVERAGEIFS(Observed!Y$2:Y$792,Observed!$A$2:$A$792,$A25,Observed!$C$2:$C$792,$C25)),AVERAGEIFS(Observed!Y$2:Y$792,Observed!$A$2:$A$792,$A25,Observed!$C$2:$C$792,$C25),"")</f>
        <v>12.018314957618713</v>
      </c>
      <c r="AD25" s="28">
        <f>IF(ISNUMBER(AVERAGEIFS(Observed!Z$2:Z$792,Observed!$A$2:$A$792,$A25,Observed!$C$2:$C$792,$C25)),AVERAGEIFS(Observed!Z$2:Z$792,Observed!$A$2:$A$792,$A25,Observed!$C$2:$C$792,$C25),"")</f>
        <v>73.01242733001709</v>
      </c>
      <c r="AE25" s="28">
        <f>IF(ISNUMBER(AVERAGEIFS(Observed!AA$2:AA$792,Observed!$A$2:$A$792,$A25,Observed!$C$2:$C$792,$C25)),AVERAGEIFS(Observed!AA$2:AA$792,Observed!$A$2:$A$792,$A25,Observed!$C$2:$C$792,$C25),"")</f>
        <v>29.035082340240479</v>
      </c>
      <c r="AF25" s="28">
        <f>IF(ISNUMBER(AVERAGEIFS(Observed!AB$2:AB$792,Observed!$A$2:$A$792,$A25,Observed!$C$2:$C$792,$C25)),AVERAGEIFS(Observed!AB$2:AB$792,Observed!$A$2:$A$792,$A25,Observed!$C$2:$C$792,$C25),"")</f>
        <v>90.477094650268555</v>
      </c>
      <c r="AG25" s="28">
        <f>IF(ISNUMBER(AVERAGEIFS(Observed!AC$2:AC$792,Observed!$A$2:$A$792,$A25,Observed!$C$2:$C$792,$C25)),AVERAGEIFS(Observed!AC$2:AC$792,Observed!$A$2:$A$792,$A25,Observed!$C$2:$C$792,$C25),"")</f>
        <v>23.920859575271606</v>
      </c>
      <c r="AH25" s="29">
        <f>IF(ISNUMBER(AVERAGEIFS(Observed!AD$2:AD$792,Observed!$A$2:$A$792,$A25,Observed!$C$2:$C$792,$C25)),AVERAGEIFS(Observed!AD$2:AD$792,Observed!$A$2:$A$792,$A25,Observed!$C$2:$C$792,$C25),"")</f>
        <v>3.8274999999999997E-2</v>
      </c>
      <c r="AI25" s="29">
        <f>IF(ISNUMBER(AVERAGEIFS(Observed!AE$2:AE$792,Observed!$A$2:$A$792,$A25,Observed!$C$2:$C$792,$C25)),AVERAGEIFS(Observed!AE$2:AE$792,Observed!$A$2:$A$792,$A25,Observed!$C$2:$C$792,$C25),"")</f>
        <v>3.8274999999999997E-2</v>
      </c>
      <c r="AJ25" s="29" t="str">
        <f>IF(ISNUMBER(AVERAGEIFS(Observed!AF$2:AF$792,Observed!$A$2:$A$792,$A25,Observed!$C$2:$C$792,$C25)),AVERAGEIFS(Observed!AF$2:AF$792,Observed!$A$2:$A$792,$A25,Observed!$C$2:$C$792,$C25),"")</f>
        <v/>
      </c>
      <c r="AK25" s="28">
        <f>IF(ISNUMBER(AVERAGEIFS(Observed!AG$2:AG$792,Observed!$A$2:$A$792,$A25,Observed!$C$2:$C$792,$C25)),AVERAGEIFS(Observed!AG$2:AG$792,Observed!$A$2:$A$792,$A25,Observed!$C$2:$C$792,$C25),"")</f>
        <v>11.681988372802735</v>
      </c>
      <c r="AL25" s="29" t="str">
        <f>IF(ISNUMBER(AVERAGEIFS(Observed!AH$2:AH$792,Observed!$A$2:$A$792,$A25,Observed!$C$2:$C$792,$C25)),AVERAGEIFS(Observed!AH$2:AH$792,Observed!$A$2:$A$792,$A25,Observed!$C$2:$C$792,$C25),"")</f>
        <v/>
      </c>
      <c r="AM25" s="28" t="str">
        <f>IF(ISNUMBER(AVERAGEIFS(Observed!AI$2:AI$792,Observed!$A$2:$A$792,$A25,Observed!$C$2:$C$792,$C25)),AVERAGEIFS(Observed!AI$2:AI$792,Observed!$A$2:$A$792,$A25,Observed!$C$2:$C$792,$C25),"")</f>
        <v/>
      </c>
      <c r="AN25" s="28" t="str">
        <f>IF(ISNUMBER(AVERAGEIFS(Observed!AJ$2:AJ$792,Observed!$A$2:$A$792,$A25,Observed!$C$2:$C$792,$C25)),AVERAGEIFS(Observed!AJ$2:AJ$792,Observed!$A$2:$A$792,$A25,Observed!$C$2:$C$792,$C25),"")</f>
        <v/>
      </c>
      <c r="AO25" s="28" t="str">
        <f>IF(ISNUMBER(AVERAGEIFS(Observed!AK$2:AK$792,Observed!$A$2:$A$792,$A25,Observed!$C$2:$C$792,$C25)),AVERAGEIFS(Observed!AK$2:AK$792,Observed!$A$2:$A$792,$A25,Observed!$C$2:$C$792,$C25),"")</f>
        <v/>
      </c>
      <c r="AP25" s="29" t="str">
        <f>IF(ISNUMBER(AVERAGEIFS(Observed!AL$2:AL$792,Observed!$A$2:$A$792,$A25,Observed!$C$2:$C$792,$C25)),AVERAGEIFS(Observed!AL$2:AL$792,Observed!$A$2:$A$792,$A25,Observed!$C$2:$C$792,$C25),"")</f>
        <v/>
      </c>
      <c r="AQ25" s="28">
        <f>IF(ISNUMBER(AVERAGEIFS(Observed!AM$2:AM$792,Observed!$A$2:$A$792,$A25,Observed!$C$2:$C$792,$C25)),AVERAGEIFS(Observed!AM$2:AM$792,Observed!$A$2:$A$792,$A25,Observed!$C$2:$C$792,$C25),"")</f>
        <v>8.6272500000000001</v>
      </c>
      <c r="AR25" s="28">
        <f>IF(ISNUMBER(AVERAGEIFS(Observed!AN$2:AN$792,Observed!$A$2:$A$792,$A25,Observed!$C$2:$C$792,$C25)),AVERAGEIFS(Observed!AN$2:AN$792,Observed!$A$2:$A$792,$A25,Observed!$C$2:$C$792,$C25),"")</f>
        <v>35.553750000000001</v>
      </c>
      <c r="AS25" s="2">
        <f>COUNTIFS(Observed!$A$2:$A$792,$A25,Observed!$C$2:$C$792,$C25)</f>
        <v>4</v>
      </c>
      <c r="AT25" s="2">
        <f t="shared" si="1"/>
        <v>14</v>
      </c>
    </row>
    <row r="26" spans="1:46" x14ac:dyDescent="0.25">
      <c r="A26" s="4" t="s">
        <v>27</v>
      </c>
      <c r="B26" t="s">
        <v>44</v>
      </c>
      <c r="C26" s="3">
        <v>42073</v>
      </c>
      <c r="D26">
        <v>1</v>
      </c>
      <c r="F26">
        <v>0</v>
      </c>
      <c r="J26" s="2" t="s">
        <v>82</v>
      </c>
      <c r="K26" s="2" t="s">
        <v>24</v>
      </c>
      <c r="L26">
        <v>1.5</v>
      </c>
      <c r="M26" s="2" t="s">
        <v>22</v>
      </c>
      <c r="N26" s="27" t="str">
        <f>IF(ISNUMBER(AVERAGEIFS(Observed!J$2:J$792,Observed!$A$2:$A$792,$A26,Observed!$C$2:$C$792,$C26)),AVERAGEIFS(Observed!J$2:J$792,Observed!$A$2:$A$792,$A26,Observed!$C$2:$C$792,$C26),"")</f>
        <v/>
      </c>
      <c r="O26" s="28" t="str">
        <f>IF(ISNUMBER(AVERAGEIFS(Observed!K$2:K$792,Observed!$A$2:$A$792,$A26,Observed!$C$2:$C$792,$C26)),AVERAGEIFS(Observed!K$2:K$792,Observed!$A$2:$A$792,$A26,Observed!$C$2:$C$792,$C26),"")</f>
        <v/>
      </c>
      <c r="P26" s="28">
        <f>IF(ISNUMBER(AVERAGEIFS(Observed!L$2:L$792,Observed!$A$2:$A$792,$A26,Observed!$C$2:$C$792,$C26)),AVERAGEIFS(Observed!L$2:L$792,Observed!$A$2:$A$792,$A26,Observed!$C$2:$C$792,$C26),"")</f>
        <v>142.94999999999999</v>
      </c>
      <c r="Q26" s="28">
        <f>IF(ISNUMBER(AVERAGEIFS(Observed!M$2:M$792,Observed!$A$2:$A$792,$A26,Observed!$C$2:$C$792,$C26)),AVERAGEIFS(Observed!M$2:M$792,Observed!$A$2:$A$792,$A26,Observed!$C$2:$C$792,$C26),"")</f>
        <v>142.94999999999999</v>
      </c>
      <c r="R26" s="28">
        <f>IF(ISNUMBER(AVERAGEIFS(Observed!N$2:N$792,Observed!$A$2:$A$792,$A26,Observed!$C$2:$C$792,$C26)),AVERAGEIFS(Observed!N$2:N$792,Observed!$A$2:$A$792,$A26,Observed!$C$2:$C$792,$C26),"")</f>
        <v>965.97249999999997</v>
      </c>
      <c r="S26" s="29" t="str">
        <f>IF(ISNUMBER(AVERAGEIFS(Observed!O$2:O$792,Observed!$A$2:$A$792,$A26,Observed!$C$2:$C$792,$C26)),AVERAGEIFS(Observed!O$2:O$792,Observed!$A$2:$A$792,$A26,Observed!$C$2:$C$792,$C26),"")</f>
        <v/>
      </c>
      <c r="T26" s="29" t="str">
        <f>IF(ISNUMBER(AVERAGEIFS(Observed!P$2:P$792,Observed!$A$2:$A$792,$A26,Observed!$C$2:$C$792,$C26)),AVERAGEIFS(Observed!P$2:P$792,Observed!$A$2:$A$792,$A26,Observed!$C$2:$C$792,$C26),"")</f>
        <v/>
      </c>
      <c r="U26" s="29" t="str">
        <f>IF(ISNUMBER(AVERAGEIFS(Observed!Q$2:Q$792,Observed!$A$2:$A$792,$A26,Observed!$C$2:$C$792,$C26)),AVERAGEIFS(Observed!Q$2:Q$792,Observed!$A$2:$A$792,$A26,Observed!$C$2:$C$792,$C26),"")</f>
        <v/>
      </c>
      <c r="V26" s="28" t="str">
        <f>IF(ISNUMBER(AVERAGEIFS(Observed!R$2:R$792,Observed!$A$2:$A$792,$A26,Observed!$C$2:$C$792,$C26)),AVERAGEIFS(Observed!R$2:R$792,Observed!$A$2:$A$792,$A26,Observed!$C$2:$C$792,$C26),"")</f>
        <v/>
      </c>
      <c r="W26" s="30" t="str">
        <f>IF(ISNUMBER(AVERAGEIFS(Observed!S$2:S$792,Observed!$A$2:$A$792,$A26,Observed!$C$2:$C$792,$C26)),AVERAGEIFS(Observed!S$2:S$792,Observed!$A$2:$A$792,$A26,Observed!$C$2:$C$792,$C26),"")</f>
        <v/>
      </c>
      <c r="X26" s="30" t="str">
        <f>IF(ISNUMBER(AVERAGEIFS(Observed!T$2:T$792,Observed!$A$2:$A$792,$A26,Observed!$C$2:$C$792,$C26)),AVERAGEIFS(Observed!T$2:T$792,Observed!$A$2:$A$792,$A26,Observed!$C$2:$C$792,$C26),"")</f>
        <v/>
      </c>
      <c r="Y26" s="28" t="str">
        <f>IF(ISNUMBER(AVERAGEIFS(Observed!U$2:U$792,Observed!$A$2:$A$792,$A26,Observed!$C$2:$C$792,$C26)),AVERAGEIFS(Observed!U$2:U$792,Observed!$A$2:$A$792,$A26,Observed!$C$2:$C$792,$C26),"")</f>
        <v/>
      </c>
      <c r="Z26" s="28" t="str">
        <f>IF(ISNUMBER(AVERAGEIFS(Observed!V$2:V$792,Observed!$A$2:$A$792,$A26,Observed!$C$2:$C$792,$C26)),AVERAGEIFS(Observed!V$2:V$792,Observed!$A$2:$A$792,$A26,Observed!$C$2:$C$792,$C26),"")</f>
        <v/>
      </c>
      <c r="AA26" s="28" t="str">
        <f>IF(ISNUMBER(AVERAGEIFS(Observed!W$2:W$792,Observed!$A$2:$A$792,$A26,Observed!$C$2:$C$792,$C26)),AVERAGEIFS(Observed!W$2:W$792,Observed!$A$2:$A$792,$A26,Observed!$C$2:$C$792,$C26),"")</f>
        <v/>
      </c>
      <c r="AB26" s="28">
        <f>IF(ISNUMBER(AVERAGEIFS(Observed!X$2:X$792,Observed!$A$2:$A$792,$A26,Observed!$C$2:$C$792,$C26)),AVERAGEIFS(Observed!X$2:X$792,Observed!$A$2:$A$792,$A26,Observed!$C$2:$C$792,$C26),"")</f>
        <v>20.06670069694519</v>
      </c>
      <c r="AC26" s="28">
        <f>IF(ISNUMBER(AVERAGEIFS(Observed!Y$2:Y$792,Observed!$A$2:$A$792,$A26,Observed!$C$2:$C$792,$C26)),AVERAGEIFS(Observed!Y$2:Y$792,Observed!$A$2:$A$792,$A26,Observed!$C$2:$C$792,$C26),"")</f>
        <v>10.767494559288025</v>
      </c>
      <c r="AD26" s="28">
        <f>IF(ISNUMBER(AVERAGEIFS(Observed!Z$2:Z$792,Observed!$A$2:$A$792,$A26,Observed!$C$2:$C$792,$C26)),AVERAGEIFS(Observed!Z$2:Z$792,Observed!$A$2:$A$792,$A26,Observed!$C$2:$C$792,$C26),"")</f>
        <v>75.922297477722168</v>
      </c>
      <c r="AE26" s="28">
        <f>IF(ISNUMBER(AVERAGEIFS(Observed!AA$2:AA$792,Observed!$A$2:$A$792,$A26,Observed!$C$2:$C$792,$C26)),AVERAGEIFS(Observed!AA$2:AA$792,Observed!$A$2:$A$792,$A26,Observed!$C$2:$C$792,$C26),"")</f>
        <v>26.900869369506836</v>
      </c>
      <c r="AF26" s="28">
        <f>IF(ISNUMBER(AVERAGEIFS(Observed!AB$2:AB$792,Observed!$A$2:$A$792,$A26,Observed!$C$2:$C$792,$C26)),AVERAGEIFS(Observed!AB$2:AB$792,Observed!$A$2:$A$792,$A26,Observed!$C$2:$C$792,$C26),"")</f>
        <v>89.658658981323242</v>
      </c>
      <c r="AG26" s="28">
        <f>IF(ISNUMBER(AVERAGEIFS(Observed!AC$2:AC$792,Observed!$A$2:$A$792,$A26,Observed!$C$2:$C$792,$C26)),AVERAGEIFS(Observed!AC$2:AC$792,Observed!$A$2:$A$792,$A26,Observed!$C$2:$C$792,$C26),"")</f>
        <v>29.637832641601563</v>
      </c>
      <c r="AH26" s="29">
        <f>IF(ISNUMBER(AVERAGEIFS(Observed!AD$2:AD$792,Observed!$A$2:$A$792,$A26,Observed!$C$2:$C$792,$C26)),AVERAGEIFS(Observed!AD$2:AD$792,Observed!$A$2:$A$792,$A26,Observed!$C$2:$C$792,$C26),"")</f>
        <v>4.7425000000000002E-2</v>
      </c>
      <c r="AI26" s="29">
        <f>IF(ISNUMBER(AVERAGEIFS(Observed!AE$2:AE$792,Observed!$A$2:$A$792,$A26,Observed!$C$2:$C$792,$C26)),AVERAGEIFS(Observed!AE$2:AE$792,Observed!$A$2:$A$792,$A26,Observed!$C$2:$C$792,$C26),"")</f>
        <v>4.7425000000000002E-2</v>
      </c>
      <c r="AJ26" s="29" t="str">
        <f>IF(ISNUMBER(AVERAGEIFS(Observed!AF$2:AF$792,Observed!$A$2:$A$792,$A26,Observed!$C$2:$C$792,$C26)),AVERAGEIFS(Observed!AF$2:AF$792,Observed!$A$2:$A$792,$A26,Observed!$C$2:$C$792,$C26),"")</f>
        <v/>
      </c>
      <c r="AK26" s="28">
        <f>IF(ISNUMBER(AVERAGEIFS(Observed!AG$2:AG$792,Observed!$A$2:$A$792,$A26,Observed!$C$2:$C$792,$C26)),AVERAGEIFS(Observed!AG$2:AG$792,Observed!$A$2:$A$792,$A26,Observed!$C$2:$C$792,$C26),"")</f>
        <v>12.147567596435547</v>
      </c>
      <c r="AL26" s="29" t="str">
        <f>IF(ISNUMBER(AVERAGEIFS(Observed!AH$2:AH$792,Observed!$A$2:$A$792,$A26,Observed!$C$2:$C$792,$C26)),AVERAGEIFS(Observed!AH$2:AH$792,Observed!$A$2:$A$792,$A26,Observed!$C$2:$C$792,$C26),"")</f>
        <v/>
      </c>
      <c r="AM26" s="28" t="str">
        <f>IF(ISNUMBER(AVERAGEIFS(Observed!AI$2:AI$792,Observed!$A$2:$A$792,$A26,Observed!$C$2:$C$792,$C26)),AVERAGEIFS(Observed!AI$2:AI$792,Observed!$A$2:$A$792,$A26,Observed!$C$2:$C$792,$C26),"")</f>
        <v/>
      </c>
      <c r="AN26" s="28" t="str">
        <f>IF(ISNUMBER(AVERAGEIFS(Observed!AJ$2:AJ$792,Observed!$A$2:$A$792,$A26,Observed!$C$2:$C$792,$C26)),AVERAGEIFS(Observed!AJ$2:AJ$792,Observed!$A$2:$A$792,$A26,Observed!$C$2:$C$792,$C26),"")</f>
        <v/>
      </c>
      <c r="AO26" s="28" t="str">
        <f>IF(ISNUMBER(AVERAGEIFS(Observed!AK$2:AK$792,Observed!$A$2:$A$792,$A26,Observed!$C$2:$C$792,$C26)),AVERAGEIFS(Observed!AK$2:AK$792,Observed!$A$2:$A$792,$A26,Observed!$C$2:$C$792,$C26),"")</f>
        <v/>
      </c>
      <c r="AP26" s="29" t="str">
        <f>IF(ISNUMBER(AVERAGEIFS(Observed!AL$2:AL$792,Observed!$A$2:$A$792,$A26,Observed!$C$2:$C$792,$C26)),AVERAGEIFS(Observed!AL$2:AL$792,Observed!$A$2:$A$792,$A26,Observed!$C$2:$C$792,$C26),"")</f>
        <v/>
      </c>
      <c r="AQ26" s="28">
        <f>IF(ISNUMBER(AVERAGEIFS(Observed!AM$2:AM$792,Observed!$A$2:$A$792,$A26,Observed!$C$2:$C$792,$C26)),AVERAGEIFS(Observed!AM$2:AM$792,Observed!$A$2:$A$792,$A26,Observed!$C$2:$C$792,$C26),"")</f>
        <v>6.7454999999999998</v>
      </c>
      <c r="AR26" s="28">
        <f>IF(ISNUMBER(AVERAGEIFS(Observed!AN$2:AN$792,Observed!$A$2:$A$792,$A26,Observed!$C$2:$C$792,$C26)),AVERAGEIFS(Observed!AN$2:AN$792,Observed!$A$2:$A$792,$A26,Observed!$C$2:$C$792,$C26),"")</f>
        <v>38.899499999999996</v>
      </c>
      <c r="AS26" s="2">
        <f>COUNTIFS(Observed!$A$2:$A$792,$A26,Observed!$C$2:$C$792,$C26)</f>
        <v>4</v>
      </c>
      <c r="AT26" s="2">
        <f t="shared" si="1"/>
        <v>14</v>
      </c>
    </row>
    <row r="27" spans="1:46" x14ac:dyDescent="0.25">
      <c r="A27" s="4" t="s">
        <v>30</v>
      </c>
      <c r="B27" t="s">
        <v>44</v>
      </c>
      <c r="C27" s="3">
        <v>42073</v>
      </c>
      <c r="D27">
        <v>1</v>
      </c>
      <c r="F27">
        <v>50</v>
      </c>
      <c r="J27" s="2" t="s">
        <v>82</v>
      </c>
      <c r="K27" s="2" t="s">
        <v>24</v>
      </c>
      <c r="L27">
        <v>1.5</v>
      </c>
      <c r="M27" s="2" t="s">
        <v>22</v>
      </c>
      <c r="N27" s="27" t="str">
        <f>IF(ISNUMBER(AVERAGEIFS(Observed!J$2:J$792,Observed!$A$2:$A$792,$A27,Observed!$C$2:$C$792,$C27)),AVERAGEIFS(Observed!J$2:J$792,Observed!$A$2:$A$792,$A27,Observed!$C$2:$C$792,$C27),"")</f>
        <v/>
      </c>
      <c r="O27" s="28" t="str">
        <f>IF(ISNUMBER(AVERAGEIFS(Observed!K$2:K$792,Observed!$A$2:$A$792,$A27,Observed!$C$2:$C$792,$C27)),AVERAGEIFS(Observed!K$2:K$792,Observed!$A$2:$A$792,$A27,Observed!$C$2:$C$792,$C27),"")</f>
        <v/>
      </c>
      <c r="P27" s="28">
        <f>IF(ISNUMBER(AVERAGEIFS(Observed!L$2:L$792,Observed!$A$2:$A$792,$A27,Observed!$C$2:$C$792,$C27)),AVERAGEIFS(Observed!L$2:L$792,Observed!$A$2:$A$792,$A27,Observed!$C$2:$C$792,$C27),"")</f>
        <v>131.88999999999999</v>
      </c>
      <c r="Q27" s="28">
        <f>IF(ISNUMBER(AVERAGEIFS(Observed!M$2:M$792,Observed!$A$2:$A$792,$A27,Observed!$C$2:$C$792,$C27)),AVERAGEIFS(Observed!M$2:M$792,Observed!$A$2:$A$792,$A27,Observed!$C$2:$C$792,$C27),"")</f>
        <v>131.88999999999999</v>
      </c>
      <c r="R27" s="28">
        <f>IF(ISNUMBER(AVERAGEIFS(Observed!N$2:N$792,Observed!$A$2:$A$792,$A27,Observed!$C$2:$C$792,$C27)),AVERAGEIFS(Observed!N$2:N$792,Observed!$A$2:$A$792,$A27,Observed!$C$2:$C$792,$C27),"")</f>
        <v>940.25</v>
      </c>
      <c r="S27" s="29" t="str">
        <f>IF(ISNUMBER(AVERAGEIFS(Observed!O$2:O$792,Observed!$A$2:$A$792,$A27,Observed!$C$2:$C$792,$C27)),AVERAGEIFS(Observed!O$2:O$792,Observed!$A$2:$A$792,$A27,Observed!$C$2:$C$792,$C27),"")</f>
        <v/>
      </c>
      <c r="T27" s="29" t="str">
        <f>IF(ISNUMBER(AVERAGEIFS(Observed!P$2:P$792,Observed!$A$2:$A$792,$A27,Observed!$C$2:$C$792,$C27)),AVERAGEIFS(Observed!P$2:P$792,Observed!$A$2:$A$792,$A27,Observed!$C$2:$C$792,$C27),"")</f>
        <v/>
      </c>
      <c r="U27" s="29" t="str">
        <f>IF(ISNUMBER(AVERAGEIFS(Observed!Q$2:Q$792,Observed!$A$2:$A$792,$A27,Observed!$C$2:$C$792,$C27)),AVERAGEIFS(Observed!Q$2:Q$792,Observed!$A$2:$A$792,$A27,Observed!$C$2:$C$792,$C27),"")</f>
        <v/>
      </c>
      <c r="V27" s="28" t="str">
        <f>IF(ISNUMBER(AVERAGEIFS(Observed!R$2:R$792,Observed!$A$2:$A$792,$A27,Observed!$C$2:$C$792,$C27)),AVERAGEIFS(Observed!R$2:R$792,Observed!$A$2:$A$792,$A27,Observed!$C$2:$C$792,$C27),"")</f>
        <v/>
      </c>
      <c r="W27" s="30" t="str">
        <f>IF(ISNUMBER(AVERAGEIFS(Observed!S$2:S$792,Observed!$A$2:$A$792,$A27,Observed!$C$2:$C$792,$C27)),AVERAGEIFS(Observed!S$2:S$792,Observed!$A$2:$A$792,$A27,Observed!$C$2:$C$792,$C27),"")</f>
        <v/>
      </c>
      <c r="X27" s="30" t="str">
        <f>IF(ISNUMBER(AVERAGEIFS(Observed!T$2:T$792,Observed!$A$2:$A$792,$A27,Observed!$C$2:$C$792,$C27)),AVERAGEIFS(Observed!T$2:T$792,Observed!$A$2:$A$792,$A27,Observed!$C$2:$C$792,$C27),"")</f>
        <v/>
      </c>
      <c r="Y27" s="28" t="str">
        <f>IF(ISNUMBER(AVERAGEIFS(Observed!U$2:U$792,Observed!$A$2:$A$792,$A27,Observed!$C$2:$C$792,$C27)),AVERAGEIFS(Observed!U$2:U$792,Observed!$A$2:$A$792,$A27,Observed!$C$2:$C$792,$C27),"")</f>
        <v/>
      </c>
      <c r="Z27" s="28" t="str">
        <f>IF(ISNUMBER(AVERAGEIFS(Observed!V$2:V$792,Observed!$A$2:$A$792,$A27,Observed!$C$2:$C$792,$C27)),AVERAGEIFS(Observed!V$2:V$792,Observed!$A$2:$A$792,$A27,Observed!$C$2:$C$792,$C27),"")</f>
        <v/>
      </c>
      <c r="AA27" s="28" t="str">
        <f>IF(ISNUMBER(AVERAGEIFS(Observed!W$2:W$792,Observed!$A$2:$A$792,$A27,Observed!$C$2:$C$792,$C27)),AVERAGEIFS(Observed!W$2:W$792,Observed!$A$2:$A$792,$A27,Observed!$C$2:$C$792,$C27),"")</f>
        <v/>
      </c>
      <c r="AB27" s="28">
        <f>IF(ISNUMBER(AVERAGEIFS(Observed!X$2:X$792,Observed!$A$2:$A$792,$A27,Observed!$C$2:$C$792,$C27)),AVERAGEIFS(Observed!X$2:X$792,Observed!$A$2:$A$792,$A27,Observed!$C$2:$C$792,$C27),"")</f>
        <v>20.72862982749939</v>
      </c>
      <c r="AC27" s="28">
        <f>IF(ISNUMBER(AVERAGEIFS(Observed!Y$2:Y$792,Observed!$A$2:$A$792,$A27,Observed!$C$2:$C$792,$C27)),AVERAGEIFS(Observed!Y$2:Y$792,Observed!$A$2:$A$792,$A27,Observed!$C$2:$C$792,$C27),"")</f>
        <v>11.715181827545166</v>
      </c>
      <c r="AD27" s="28">
        <f>IF(ISNUMBER(AVERAGEIFS(Observed!Z$2:Z$792,Observed!$A$2:$A$792,$A27,Observed!$C$2:$C$792,$C27)),AVERAGEIFS(Observed!Z$2:Z$792,Observed!$A$2:$A$792,$A27,Observed!$C$2:$C$792,$C27),"")</f>
        <v>76.42799186706543</v>
      </c>
      <c r="AE27" s="28">
        <f>IF(ISNUMBER(AVERAGEIFS(Observed!AA$2:AA$792,Observed!$A$2:$A$792,$A27,Observed!$C$2:$C$792,$C27)),AVERAGEIFS(Observed!AA$2:AA$792,Observed!$A$2:$A$792,$A27,Observed!$C$2:$C$792,$C27),"")</f>
        <v>26.085338592529297</v>
      </c>
      <c r="AF27" s="28">
        <f>IF(ISNUMBER(AVERAGEIFS(Observed!AB$2:AB$792,Observed!$A$2:$A$792,$A27,Observed!$C$2:$C$792,$C27)),AVERAGEIFS(Observed!AB$2:AB$792,Observed!$A$2:$A$792,$A27,Observed!$C$2:$C$792,$C27),"")</f>
        <v>90.157505035400391</v>
      </c>
      <c r="AG27" s="28">
        <f>IF(ISNUMBER(AVERAGEIFS(Observed!AC$2:AC$792,Observed!$A$2:$A$792,$A27,Observed!$C$2:$C$792,$C27)),AVERAGEIFS(Observed!AC$2:AC$792,Observed!$A$2:$A$792,$A27,Observed!$C$2:$C$792,$C27),"")</f>
        <v>27.493086338043213</v>
      </c>
      <c r="AH27" s="29">
        <f>IF(ISNUMBER(AVERAGEIFS(Observed!AD$2:AD$792,Observed!$A$2:$A$792,$A27,Observed!$C$2:$C$792,$C27)),AVERAGEIFS(Observed!AD$2:AD$792,Observed!$A$2:$A$792,$A27,Observed!$C$2:$C$792,$C27),"")</f>
        <v>4.3975E-2</v>
      </c>
      <c r="AI27" s="29">
        <f>IF(ISNUMBER(AVERAGEIFS(Observed!AE$2:AE$792,Observed!$A$2:$A$792,$A27,Observed!$C$2:$C$792,$C27)),AVERAGEIFS(Observed!AE$2:AE$792,Observed!$A$2:$A$792,$A27,Observed!$C$2:$C$792,$C27),"")</f>
        <v>4.3975E-2</v>
      </c>
      <c r="AJ27" s="29" t="str">
        <f>IF(ISNUMBER(AVERAGEIFS(Observed!AF$2:AF$792,Observed!$A$2:$A$792,$A27,Observed!$C$2:$C$792,$C27)),AVERAGEIFS(Observed!AF$2:AF$792,Observed!$A$2:$A$792,$A27,Observed!$C$2:$C$792,$C27),"")</f>
        <v/>
      </c>
      <c r="AK27" s="28">
        <f>IF(ISNUMBER(AVERAGEIFS(Observed!AG$2:AG$792,Observed!$A$2:$A$792,$A27,Observed!$C$2:$C$792,$C27)),AVERAGEIFS(Observed!AG$2:AG$792,Observed!$A$2:$A$792,$A27,Observed!$C$2:$C$792,$C27),"")</f>
        <v>12.228478698730468</v>
      </c>
      <c r="AL27" s="29" t="str">
        <f>IF(ISNUMBER(AVERAGEIFS(Observed!AH$2:AH$792,Observed!$A$2:$A$792,$A27,Observed!$C$2:$C$792,$C27)),AVERAGEIFS(Observed!AH$2:AH$792,Observed!$A$2:$A$792,$A27,Observed!$C$2:$C$792,$C27),"")</f>
        <v/>
      </c>
      <c r="AM27" s="28" t="str">
        <f>IF(ISNUMBER(AVERAGEIFS(Observed!AI$2:AI$792,Observed!$A$2:$A$792,$A27,Observed!$C$2:$C$792,$C27)),AVERAGEIFS(Observed!AI$2:AI$792,Observed!$A$2:$A$792,$A27,Observed!$C$2:$C$792,$C27),"")</f>
        <v/>
      </c>
      <c r="AN27" s="28" t="str">
        <f>IF(ISNUMBER(AVERAGEIFS(Observed!AJ$2:AJ$792,Observed!$A$2:$A$792,$A27,Observed!$C$2:$C$792,$C27)),AVERAGEIFS(Observed!AJ$2:AJ$792,Observed!$A$2:$A$792,$A27,Observed!$C$2:$C$792,$C27),"")</f>
        <v/>
      </c>
      <c r="AO27" s="28" t="str">
        <f>IF(ISNUMBER(AVERAGEIFS(Observed!AK$2:AK$792,Observed!$A$2:$A$792,$A27,Observed!$C$2:$C$792,$C27)),AVERAGEIFS(Observed!AK$2:AK$792,Observed!$A$2:$A$792,$A27,Observed!$C$2:$C$792,$C27),"")</f>
        <v/>
      </c>
      <c r="AP27" s="29" t="str">
        <f>IF(ISNUMBER(AVERAGEIFS(Observed!AL$2:AL$792,Observed!$A$2:$A$792,$A27,Observed!$C$2:$C$792,$C27)),AVERAGEIFS(Observed!AL$2:AL$792,Observed!$A$2:$A$792,$A27,Observed!$C$2:$C$792,$C27),"")</f>
        <v/>
      </c>
      <c r="AQ27" s="28">
        <f>IF(ISNUMBER(AVERAGEIFS(Observed!AM$2:AM$792,Observed!$A$2:$A$792,$A27,Observed!$C$2:$C$792,$C27)),AVERAGEIFS(Observed!AM$2:AM$792,Observed!$A$2:$A$792,$A27,Observed!$C$2:$C$792,$C27),"")</f>
        <v>5.8152499999999998</v>
      </c>
      <c r="AR27" s="28">
        <f>IF(ISNUMBER(AVERAGEIFS(Observed!AN$2:AN$792,Observed!$A$2:$A$792,$A27,Observed!$C$2:$C$792,$C27)),AVERAGEIFS(Observed!AN$2:AN$792,Observed!$A$2:$A$792,$A27,Observed!$C$2:$C$792,$C27),"")</f>
        <v>37.748750000000001</v>
      </c>
      <c r="AS27" s="2">
        <f>COUNTIFS(Observed!$A$2:$A$792,$A27,Observed!$C$2:$C$792,$C27)</f>
        <v>4</v>
      </c>
      <c r="AT27" s="2">
        <f t="shared" si="1"/>
        <v>14</v>
      </c>
    </row>
    <row r="28" spans="1:46" x14ac:dyDescent="0.25">
      <c r="A28" s="4" t="s">
        <v>28</v>
      </c>
      <c r="B28" t="s">
        <v>44</v>
      </c>
      <c r="C28" s="3">
        <v>42073</v>
      </c>
      <c r="D28">
        <v>1</v>
      </c>
      <c r="F28">
        <v>100</v>
      </c>
      <c r="J28" s="2" t="s">
        <v>82</v>
      </c>
      <c r="K28" s="2" t="s">
        <v>24</v>
      </c>
      <c r="L28">
        <v>1.5</v>
      </c>
      <c r="M28" s="2" t="s">
        <v>22</v>
      </c>
      <c r="N28" s="27" t="str">
        <f>IF(ISNUMBER(AVERAGEIFS(Observed!J$2:J$792,Observed!$A$2:$A$792,$A28,Observed!$C$2:$C$792,$C28)),AVERAGEIFS(Observed!J$2:J$792,Observed!$A$2:$A$792,$A28,Observed!$C$2:$C$792,$C28),"")</f>
        <v/>
      </c>
      <c r="O28" s="28" t="str">
        <f>IF(ISNUMBER(AVERAGEIFS(Observed!K$2:K$792,Observed!$A$2:$A$792,$A28,Observed!$C$2:$C$792,$C28)),AVERAGEIFS(Observed!K$2:K$792,Observed!$A$2:$A$792,$A28,Observed!$C$2:$C$792,$C28),"")</f>
        <v/>
      </c>
      <c r="P28" s="28">
        <f>IF(ISNUMBER(AVERAGEIFS(Observed!L$2:L$792,Observed!$A$2:$A$792,$A28,Observed!$C$2:$C$792,$C28)),AVERAGEIFS(Observed!L$2:L$792,Observed!$A$2:$A$792,$A28,Observed!$C$2:$C$792,$C28),"")</f>
        <v>124.96250000000001</v>
      </c>
      <c r="Q28" s="28">
        <f>IF(ISNUMBER(AVERAGEIFS(Observed!M$2:M$792,Observed!$A$2:$A$792,$A28,Observed!$C$2:$C$792,$C28)),AVERAGEIFS(Observed!M$2:M$792,Observed!$A$2:$A$792,$A28,Observed!$C$2:$C$792,$C28),"")</f>
        <v>124.96250000000001</v>
      </c>
      <c r="R28" s="28">
        <f>IF(ISNUMBER(AVERAGEIFS(Observed!N$2:N$792,Observed!$A$2:$A$792,$A28,Observed!$C$2:$C$792,$C28)),AVERAGEIFS(Observed!N$2:N$792,Observed!$A$2:$A$792,$A28,Observed!$C$2:$C$792,$C28),"")</f>
        <v>1074.2474999999999</v>
      </c>
      <c r="S28" s="29" t="str">
        <f>IF(ISNUMBER(AVERAGEIFS(Observed!O$2:O$792,Observed!$A$2:$A$792,$A28,Observed!$C$2:$C$792,$C28)),AVERAGEIFS(Observed!O$2:O$792,Observed!$A$2:$A$792,$A28,Observed!$C$2:$C$792,$C28),"")</f>
        <v/>
      </c>
      <c r="T28" s="29" t="str">
        <f>IF(ISNUMBER(AVERAGEIFS(Observed!P$2:P$792,Observed!$A$2:$A$792,$A28,Observed!$C$2:$C$792,$C28)),AVERAGEIFS(Observed!P$2:P$792,Observed!$A$2:$A$792,$A28,Observed!$C$2:$C$792,$C28),"")</f>
        <v/>
      </c>
      <c r="U28" s="29" t="str">
        <f>IF(ISNUMBER(AVERAGEIFS(Observed!Q$2:Q$792,Observed!$A$2:$A$792,$A28,Observed!$C$2:$C$792,$C28)),AVERAGEIFS(Observed!Q$2:Q$792,Observed!$A$2:$A$792,$A28,Observed!$C$2:$C$792,$C28),"")</f>
        <v/>
      </c>
      <c r="V28" s="28" t="str">
        <f>IF(ISNUMBER(AVERAGEIFS(Observed!R$2:R$792,Observed!$A$2:$A$792,$A28,Observed!$C$2:$C$792,$C28)),AVERAGEIFS(Observed!R$2:R$792,Observed!$A$2:$A$792,$A28,Observed!$C$2:$C$792,$C28),"")</f>
        <v/>
      </c>
      <c r="W28" s="30" t="str">
        <f>IF(ISNUMBER(AVERAGEIFS(Observed!S$2:S$792,Observed!$A$2:$A$792,$A28,Observed!$C$2:$C$792,$C28)),AVERAGEIFS(Observed!S$2:S$792,Observed!$A$2:$A$792,$A28,Observed!$C$2:$C$792,$C28),"")</f>
        <v/>
      </c>
      <c r="X28" s="30" t="str">
        <f>IF(ISNUMBER(AVERAGEIFS(Observed!T$2:T$792,Observed!$A$2:$A$792,$A28,Observed!$C$2:$C$792,$C28)),AVERAGEIFS(Observed!T$2:T$792,Observed!$A$2:$A$792,$A28,Observed!$C$2:$C$792,$C28),"")</f>
        <v/>
      </c>
      <c r="Y28" s="28" t="str">
        <f>IF(ISNUMBER(AVERAGEIFS(Observed!U$2:U$792,Observed!$A$2:$A$792,$A28,Observed!$C$2:$C$792,$C28)),AVERAGEIFS(Observed!U$2:U$792,Observed!$A$2:$A$792,$A28,Observed!$C$2:$C$792,$C28),"")</f>
        <v/>
      </c>
      <c r="Z28" s="28" t="str">
        <f>IF(ISNUMBER(AVERAGEIFS(Observed!V$2:V$792,Observed!$A$2:$A$792,$A28,Observed!$C$2:$C$792,$C28)),AVERAGEIFS(Observed!V$2:V$792,Observed!$A$2:$A$792,$A28,Observed!$C$2:$C$792,$C28),"")</f>
        <v/>
      </c>
      <c r="AA28" s="28" t="str">
        <f>IF(ISNUMBER(AVERAGEIFS(Observed!W$2:W$792,Observed!$A$2:$A$792,$A28,Observed!$C$2:$C$792,$C28)),AVERAGEIFS(Observed!W$2:W$792,Observed!$A$2:$A$792,$A28,Observed!$C$2:$C$792,$C28),"")</f>
        <v/>
      </c>
      <c r="AB28" s="28">
        <f>IF(ISNUMBER(AVERAGEIFS(Observed!X$2:X$792,Observed!$A$2:$A$792,$A28,Observed!$C$2:$C$792,$C28)),AVERAGEIFS(Observed!X$2:X$792,Observed!$A$2:$A$792,$A28,Observed!$C$2:$C$792,$C28),"")</f>
        <v>19.900932550430298</v>
      </c>
      <c r="AC28" s="28">
        <f>IF(ISNUMBER(AVERAGEIFS(Observed!Y$2:Y$792,Observed!$A$2:$A$792,$A28,Observed!$C$2:$C$792,$C28)),AVERAGEIFS(Observed!Y$2:Y$792,Observed!$A$2:$A$792,$A28,Observed!$C$2:$C$792,$C28),"")</f>
        <v>10.863728642463684</v>
      </c>
      <c r="AD28" s="28">
        <f>IF(ISNUMBER(AVERAGEIFS(Observed!Z$2:Z$792,Observed!$A$2:$A$792,$A28,Observed!$C$2:$C$792,$C28)),AVERAGEIFS(Observed!Z$2:Z$792,Observed!$A$2:$A$792,$A28,Observed!$C$2:$C$792,$C28),"")</f>
        <v>75.830448150634766</v>
      </c>
      <c r="AE28" s="28">
        <f>IF(ISNUMBER(AVERAGEIFS(Observed!AA$2:AA$792,Observed!$A$2:$A$792,$A28,Observed!$C$2:$C$792,$C28)),AVERAGEIFS(Observed!AA$2:AA$792,Observed!$A$2:$A$792,$A28,Observed!$C$2:$C$792,$C28),"")</f>
        <v>25.385438442230225</v>
      </c>
      <c r="AF28" s="28">
        <f>IF(ISNUMBER(AVERAGEIFS(Observed!AB$2:AB$792,Observed!$A$2:$A$792,$A28,Observed!$C$2:$C$792,$C28)),AVERAGEIFS(Observed!AB$2:AB$792,Observed!$A$2:$A$792,$A28,Observed!$C$2:$C$792,$C28),"")</f>
        <v>90.170001029968262</v>
      </c>
      <c r="AG28" s="28">
        <f>IF(ISNUMBER(AVERAGEIFS(Observed!AC$2:AC$792,Observed!$A$2:$A$792,$A28,Observed!$C$2:$C$792,$C28)),AVERAGEIFS(Observed!AC$2:AC$792,Observed!$A$2:$A$792,$A28,Observed!$C$2:$C$792,$C28),"")</f>
        <v>28.230191469192505</v>
      </c>
      <c r="AH28" s="29">
        <f>IF(ISNUMBER(AVERAGEIFS(Observed!AD$2:AD$792,Observed!$A$2:$A$792,$A28,Observed!$C$2:$C$792,$C28)),AVERAGEIFS(Observed!AD$2:AD$792,Observed!$A$2:$A$792,$A28,Observed!$C$2:$C$792,$C28),"")</f>
        <v>4.5149999999999996E-2</v>
      </c>
      <c r="AI28" s="29">
        <f>IF(ISNUMBER(AVERAGEIFS(Observed!AE$2:AE$792,Observed!$A$2:$A$792,$A28,Observed!$C$2:$C$792,$C28)),AVERAGEIFS(Observed!AE$2:AE$792,Observed!$A$2:$A$792,$A28,Observed!$C$2:$C$792,$C28),"")</f>
        <v>4.5149999999999996E-2</v>
      </c>
      <c r="AJ28" s="29" t="str">
        <f>IF(ISNUMBER(AVERAGEIFS(Observed!AF$2:AF$792,Observed!$A$2:$A$792,$A28,Observed!$C$2:$C$792,$C28)),AVERAGEIFS(Observed!AF$2:AF$792,Observed!$A$2:$A$792,$A28,Observed!$C$2:$C$792,$C28),"")</f>
        <v/>
      </c>
      <c r="AK28" s="28">
        <f>IF(ISNUMBER(AVERAGEIFS(Observed!AG$2:AG$792,Observed!$A$2:$A$792,$A28,Observed!$C$2:$C$792,$C28)),AVERAGEIFS(Observed!AG$2:AG$792,Observed!$A$2:$A$792,$A28,Observed!$C$2:$C$792,$C28),"")</f>
        <v>12.132871704101563</v>
      </c>
      <c r="AL28" s="29" t="str">
        <f>IF(ISNUMBER(AVERAGEIFS(Observed!AH$2:AH$792,Observed!$A$2:$A$792,$A28,Observed!$C$2:$C$792,$C28)),AVERAGEIFS(Observed!AH$2:AH$792,Observed!$A$2:$A$792,$A28,Observed!$C$2:$C$792,$C28),"")</f>
        <v/>
      </c>
      <c r="AM28" s="28" t="str">
        <f>IF(ISNUMBER(AVERAGEIFS(Observed!AI$2:AI$792,Observed!$A$2:$A$792,$A28,Observed!$C$2:$C$792,$C28)),AVERAGEIFS(Observed!AI$2:AI$792,Observed!$A$2:$A$792,$A28,Observed!$C$2:$C$792,$C28),"")</f>
        <v/>
      </c>
      <c r="AN28" s="28" t="str">
        <f>IF(ISNUMBER(AVERAGEIFS(Observed!AJ$2:AJ$792,Observed!$A$2:$A$792,$A28,Observed!$C$2:$C$792,$C28)),AVERAGEIFS(Observed!AJ$2:AJ$792,Observed!$A$2:$A$792,$A28,Observed!$C$2:$C$792,$C28),"")</f>
        <v/>
      </c>
      <c r="AO28" s="28" t="str">
        <f>IF(ISNUMBER(AVERAGEIFS(Observed!AK$2:AK$792,Observed!$A$2:$A$792,$A28,Observed!$C$2:$C$792,$C28)),AVERAGEIFS(Observed!AK$2:AK$792,Observed!$A$2:$A$792,$A28,Observed!$C$2:$C$792,$C28),"")</f>
        <v/>
      </c>
      <c r="AP28" s="29" t="str">
        <f>IF(ISNUMBER(AVERAGEIFS(Observed!AL$2:AL$792,Observed!$A$2:$A$792,$A28,Observed!$C$2:$C$792,$C28)),AVERAGEIFS(Observed!AL$2:AL$792,Observed!$A$2:$A$792,$A28,Observed!$C$2:$C$792,$C28),"")</f>
        <v/>
      </c>
      <c r="AQ28" s="28">
        <f>IF(ISNUMBER(AVERAGEIFS(Observed!AM$2:AM$792,Observed!$A$2:$A$792,$A28,Observed!$C$2:$C$792,$C28)),AVERAGEIFS(Observed!AM$2:AM$792,Observed!$A$2:$A$792,$A28,Observed!$C$2:$C$792,$C28),"")</f>
        <v>5.62575</v>
      </c>
      <c r="AR28" s="28">
        <f>IF(ISNUMBER(AVERAGEIFS(Observed!AN$2:AN$792,Observed!$A$2:$A$792,$A28,Observed!$C$2:$C$792,$C28)),AVERAGEIFS(Observed!AN$2:AN$792,Observed!$A$2:$A$792,$A28,Observed!$C$2:$C$792,$C28),"")</f>
        <v>42.776250000000005</v>
      </c>
      <c r="AS28" s="2">
        <f>COUNTIFS(Observed!$A$2:$A$792,$A28,Observed!$C$2:$C$792,$C28)</f>
        <v>4</v>
      </c>
      <c r="AT28" s="2">
        <f t="shared" si="1"/>
        <v>14</v>
      </c>
    </row>
    <row r="29" spans="1:46" x14ac:dyDescent="0.25">
      <c r="A29" s="4" t="s">
        <v>25</v>
      </c>
      <c r="B29" t="s">
        <v>44</v>
      </c>
      <c r="C29" s="3">
        <v>42073</v>
      </c>
      <c r="D29">
        <v>1</v>
      </c>
      <c r="F29">
        <v>200</v>
      </c>
      <c r="J29" s="2" t="s">
        <v>82</v>
      </c>
      <c r="K29" s="2" t="s">
        <v>24</v>
      </c>
      <c r="L29">
        <v>1.5</v>
      </c>
      <c r="M29" s="2" t="s">
        <v>22</v>
      </c>
      <c r="N29" s="27" t="str">
        <f>IF(ISNUMBER(AVERAGEIFS(Observed!J$2:J$792,Observed!$A$2:$A$792,$A29,Observed!$C$2:$C$792,$C29)),AVERAGEIFS(Observed!J$2:J$792,Observed!$A$2:$A$792,$A29,Observed!$C$2:$C$792,$C29),"")</f>
        <v/>
      </c>
      <c r="O29" s="28" t="str">
        <f>IF(ISNUMBER(AVERAGEIFS(Observed!K$2:K$792,Observed!$A$2:$A$792,$A29,Observed!$C$2:$C$792,$C29)),AVERAGEIFS(Observed!K$2:K$792,Observed!$A$2:$A$792,$A29,Observed!$C$2:$C$792,$C29),"")</f>
        <v/>
      </c>
      <c r="P29" s="28">
        <f>IF(ISNUMBER(AVERAGEIFS(Observed!L$2:L$792,Observed!$A$2:$A$792,$A29,Observed!$C$2:$C$792,$C29)),AVERAGEIFS(Observed!L$2:L$792,Observed!$A$2:$A$792,$A29,Observed!$C$2:$C$792,$C29),"")</f>
        <v>139.4675</v>
      </c>
      <c r="Q29" s="28">
        <f>IF(ISNUMBER(AVERAGEIFS(Observed!M$2:M$792,Observed!$A$2:$A$792,$A29,Observed!$C$2:$C$792,$C29)),AVERAGEIFS(Observed!M$2:M$792,Observed!$A$2:$A$792,$A29,Observed!$C$2:$C$792,$C29),"")</f>
        <v>139.4675</v>
      </c>
      <c r="R29" s="28">
        <f>IF(ISNUMBER(AVERAGEIFS(Observed!N$2:N$792,Observed!$A$2:$A$792,$A29,Observed!$C$2:$C$792,$C29)),AVERAGEIFS(Observed!N$2:N$792,Observed!$A$2:$A$792,$A29,Observed!$C$2:$C$792,$C29),"")</f>
        <v>1108.0074999999999</v>
      </c>
      <c r="S29" s="29" t="str">
        <f>IF(ISNUMBER(AVERAGEIFS(Observed!O$2:O$792,Observed!$A$2:$A$792,$A29,Observed!$C$2:$C$792,$C29)),AVERAGEIFS(Observed!O$2:O$792,Observed!$A$2:$A$792,$A29,Observed!$C$2:$C$792,$C29),"")</f>
        <v/>
      </c>
      <c r="T29" s="29" t="str">
        <f>IF(ISNUMBER(AVERAGEIFS(Observed!P$2:P$792,Observed!$A$2:$A$792,$A29,Observed!$C$2:$C$792,$C29)),AVERAGEIFS(Observed!P$2:P$792,Observed!$A$2:$A$792,$A29,Observed!$C$2:$C$792,$C29),"")</f>
        <v/>
      </c>
      <c r="U29" s="29" t="str">
        <f>IF(ISNUMBER(AVERAGEIFS(Observed!Q$2:Q$792,Observed!$A$2:$A$792,$A29,Observed!$C$2:$C$792,$C29)),AVERAGEIFS(Observed!Q$2:Q$792,Observed!$A$2:$A$792,$A29,Observed!$C$2:$C$792,$C29),"")</f>
        <v/>
      </c>
      <c r="V29" s="28" t="str">
        <f>IF(ISNUMBER(AVERAGEIFS(Observed!R$2:R$792,Observed!$A$2:$A$792,$A29,Observed!$C$2:$C$792,$C29)),AVERAGEIFS(Observed!R$2:R$792,Observed!$A$2:$A$792,$A29,Observed!$C$2:$C$792,$C29),"")</f>
        <v/>
      </c>
      <c r="W29" s="30" t="str">
        <f>IF(ISNUMBER(AVERAGEIFS(Observed!S$2:S$792,Observed!$A$2:$A$792,$A29,Observed!$C$2:$C$792,$C29)),AVERAGEIFS(Observed!S$2:S$792,Observed!$A$2:$A$792,$A29,Observed!$C$2:$C$792,$C29),"")</f>
        <v/>
      </c>
      <c r="X29" s="30" t="str">
        <f>IF(ISNUMBER(AVERAGEIFS(Observed!T$2:T$792,Observed!$A$2:$A$792,$A29,Observed!$C$2:$C$792,$C29)),AVERAGEIFS(Observed!T$2:T$792,Observed!$A$2:$A$792,$A29,Observed!$C$2:$C$792,$C29),"")</f>
        <v/>
      </c>
      <c r="Y29" s="28" t="str">
        <f>IF(ISNUMBER(AVERAGEIFS(Observed!U$2:U$792,Observed!$A$2:$A$792,$A29,Observed!$C$2:$C$792,$C29)),AVERAGEIFS(Observed!U$2:U$792,Observed!$A$2:$A$792,$A29,Observed!$C$2:$C$792,$C29),"")</f>
        <v/>
      </c>
      <c r="Z29" s="28" t="str">
        <f>IF(ISNUMBER(AVERAGEIFS(Observed!V$2:V$792,Observed!$A$2:$A$792,$A29,Observed!$C$2:$C$792,$C29)),AVERAGEIFS(Observed!V$2:V$792,Observed!$A$2:$A$792,$A29,Observed!$C$2:$C$792,$C29),"")</f>
        <v/>
      </c>
      <c r="AA29" s="28" t="str">
        <f>IF(ISNUMBER(AVERAGEIFS(Observed!W$2:W$792,Observed!$A$2:$A$792,$A29,Observed!$C$2:$C$792,$C29)),AVERAGEIFS(Observed!W$2:W$792,Observed!$A$2:$A$792,$A29,Observed!$C$2:$C$792,$C29),"")</f>
        <v/>
      </c>
      <c r="AB29" s="28">
        <f>IF(ISNUMBER(AVERAGEIFS(Observed!X$2:X$792,Observed!$A$2:$A$792,$A29,Observed!$C$2:$C$792,$C29)),AVERAGEIFS(Observed!X$2:X$792,Observed!$A$2:$A$792,$A29,Observed!$C$2:$C$792,$C29),"")</f>
        <v>19.965271234512329</v>
      </c>
      <c r="AC29" s="28">
        <f>IF(ISNUMBER(AVERAGEIFS(Observed!Y$2:Y$792,Observed!$A$2:$A$792,$A29,Observed!$C$2:$C$792,$C29)),AVERAGEIFS(Observed!Y$2:Y$792,Observed!$A$2:$A$792,$A29,Observed!$C$2:$C$792,$C29),"")</f>
        <v>11.592111110687256</v>
      </c>
      <c r="AD29" s="28">
        <f>IF(ISNUMBER(AVERAGEIFS(Observed!Z$2:Z$792,Observed!$A$2:$A$792,$A29,Observed!$C$2:$C$792,$C29)),AVERAGEIFS(Observed!Z$2:Z$792,Observed!$A$2:$A$792,$A29,Observed!$C$2:$C$792,$C29),"")</f>
        <v>77.335124969482422</v>
      </c>
      <c r="AE29" s="28">
        <f>IF(ISNUMBER(AVERAGEIFS(Observed!AA$2:AA$792,Observed!$A$2:$A$792,$A29,Observed!$C$2:$C$792,$C29)),AVERAGEIFS(Observed!AA$2:AA$792,Observed!$A$2:$A$792,$A29,Observed!$C$2:$C$792,$C29),"")</f>
        <v>24.396052122116089</v>
      </c>
      <c r="AF29" s="28">
        <f>IF(ISNUMBER(AVERAGEIFS(Observed!AB$2:AB$792,Observed!$A$2:$A$792,$A29,Observed!$C$2:$C$792,$C29)),AVERAGEIFS(Observed!AB$2:AB$792,Observed!$A$2:$A$792,$A29,Observed!$C$2:$C$792,$C29),"")</f>
        <v>89.468381881713867</v>
      </c>
      <c r="AG29" s="28">
        <f>IF(ISNUMBER(AVERAGEIFS(Observed!AC$2:AC$792,Observed!$A$2:$A$792,$A29,Observed!$C$2:$C$792,$C29)),AVERAGEIFS(Observed!AC$2:AC$792,Observed!$A$2:$A$792,$A29,Observed!$C$2:$C$792,$C29),"")</f>
        <v>28.911843061447144</v>
      </c>
      <c r="AH29" s="29">
        <f>IF(ISNUMBER(AVERAGEIFS(Observed!AD$2:AD$792,Observed!$A$2:$A$792,$A29,Observed!$C$2:$C$792,$C29)),AVERAGEIFS(Observed!AD$2:AD$792,Observed!$A$2:$A$792,$A29,Observed!$C$2:$C$792,$C29),"")</f>
        <v>4.6249999999999999E-2</v>
      </c>
      <c r="AI29" s="29">
        <f>IF(ISNUMBER(AVERAGEIFS(Observed!AE$2:AE$792,Observed!$A$2:$A$792,$A29,Observed!$C$2:$C$792,$C29)),AVERAGEIFS(Observed!AE$2:AE$792,Observed!$A$2:$A$792,$A29,Observed!$C$2:$C$792,$C29),"")</f>
        <v>4.6249999999999999E-2</v>
      </c>
      <c r="AJ29" s="29" t="str">
        <f>IF(ISNUMBER(AVERAGEIFS(Observed!AF$2:AF$792,Observed!$A$2:$A$792,$A29,Observed!$C$2:$C$792,$C29)),AVERAGEIFS(Observed!AF$2:AF$792,Observed!$A$2:$A$792,$A29,Observed!$C$2:$C$792,$C29),"")</f>
        <v/>
      </c>
      <c r="AK29" s="28">
        <f>IF(ISNUMBER(AVERAGEIFS(Observed!AG$2:AG$792,Observed!$A$2:$A$792,$A29,Observed!$C$2:$C$792,$C29)),AVERAGEIFS(Observed!AG$2:AG$792,Observed!$A$2:$A$792,$A29,Observed!$C$2:$C$792,$C29),"")</f>
        <v>12.373619995117188</v>
      </c>
      <c r="AL29" s="29" t="str">
        <f>IF(ISNUMBER(AVERAGEIFS(Observed!AH$2:AH$792,Observed!$A$2:$A$792,$A29,Observed!$C$2:$C$792,$C29)),AVERAGEIFS(Observed!AH$2:AH$792,Observed!$A$2:$A$792,$A29,Observed!$C$2:$C$792,$C29),"")</f>
        <v/>
      </c>
      <c r="AM29" s="28" t="str">
        <f>IF(ISNUMBER(AVERAGEIFS(Observed!AI$2:AI$792,Observed!$A$2:$A$792,$A29,Observed!$C$2:$C$792,$C29)),AVERAGEIFS(Observed!AI$2:AI$792,Observed!$A$2:$A$792,$A29,Observed!$C$2:$C$792,$C29),"")</f>
        <v/>
      </c>
      <c r="AN29" s="28" t="str">
        <f>IF(ISNUMBER(AVERAGEIFS(Observed!AJ$2:AJ$792,Observed!$A$2:$A$792,$A29,Observed!$C$2:$C$792,$C29)),AVERAGEIFS(Observed!AJ$2:AJ$792,Observed!$A$2:$A$792,$A29,Observed!$C$2:$C$792,$C29),"")</f>
        <v/>
      </c>
      <c r="AO29" s="28" t="str">
        <f>IF(ISNUMBER(AVERAGEIFS(Observed!AK$2:AK$792,Observed!$A$2:$A$792,$A29,Observed!$C$2:$C$792,$C29)),AVERAGEIFS(Observed!AK$2:AK$792,Observed!$A$2:$A$792,$A29,Observed!$C$2:$C$792,$C29),"")</f>
        <v/>
      </c>
      <c r="AP29" s="29" t="str">
        <f>IF(ISNUMBER(AVERAGEIFS(Observed!AL$2:AL$792,Observed!$A$2:$A$792,$A29,Observed!$C$2:$C$792,$C29)),AVERAGEIFS(Observed!AL$2:AL$792,Observed!$A$2:$A$792,$A29,Observed!$C$2:$C$792,$C29),"")</f>
        <v/>
      </c>
      <c r="AQ29" s="28">
        <f>IF(ISNUMBER(AVERAGEIFS(Observed!AM$2:AM$792,Observed!$A$2:$A$792,$A29,Observed!$C$2:$C$792,$C29)),AVERAGEIFS(Observed!AM$2:AM$792,Observed!$A$2:$A$792,$A29,Observed!$C$2:$C$792,$C29),"")</f>
        <v>6.4634999999999998</v>
      </c>
      <c r="AR29" s="28">
        <f>IF(ISNUMBER(AVERAGEIFS(Observed!AN$2:AN$792,Observed!$A$2:$A$792,$A29,Observed!$C$2:$C$792,$C29)),AVERAGEIFS(Observed!AN$2:AN$792,Observed!$A$2:$A$792,$A29,Observed!$C$2:$C$792,$C29),"")</f>
        <v>45.292749999999998</v>
      </c>
      <c r="AS29" s="2">
        <f>COUNTIFS(Observed!$A$2:$A$792,$A29,Observed!$C$2:$C$792,$C29)</f>
        <v>4</v>
      </c>
      <c r="AT29" s="2">
        <f t="shared" si="1"/>
        <v>14</v>
      </c>
    </row>
    <row r="30" spans="1:46" x14ac:dyDescent="0.25">
      <c r="A30" s="4" t="s">
        <v>29</v>
      </c>
      <c r="B30" t="s">
        <v>44</v>
      </c>
      <c r="C30" s="3">
        <v>42073</v>
      </c>
      <c r="D30">
        <v>1</v>
      </c>
      <c r="F30">
        <v>350</v>
      </c>
      <c r="J30" s="2" t="s">
        <v>82</v>
      </c>
      <c r="K30" s="2" t="s">
        <v>24</v>
      </c>
      <c r="L30">
        <v>1.5</v>
      </c>
      <c r="M30" s="2" t="s">
        <v>22</v>
      </c>
      <c r="N30" s="27" t="str">
        <f>IF(ISNUMBER(AVERAGEIFS(Observed!J$2:J$792,Observed!$A$2:$A$792,$A30,Observed!$C$2:$C$792,$C30)),AVERAGEIFS(Observed!J$2:J$792,Observed!$A$2:$A$792,$A30,Observed!$C$2:$C$792,$C30),"")</f>
        <v/>
      </c>
      <c r="O30" s="28" t="str">
        <f>IF(ISNUMBER(AVERAGEIFS(Observed!K$2:K$792,Observed!$A$2:$A$792,$A30,Observed!$C$2:$C$792,$C30)),AVERAGEIFS(Observed!K$2:K$792,Observed!$A$2:$A$792,$A30,Observed!$C$2:$C$792,$C30),"")</f>
        <v/>
      </c>
      <c r="P30" s="28">
        <f>IF(ISNUMBER(AVERAGEIFS(Observed!L$2:L$792,Observed!$A$2:$A$792,$A30,Observed!$C$2:$C$792,$C30)),AVERAGEIFS(Observed!L$2:L$792,Observed!$A$2:$A$792,$A30,Observed!$C$2:$C$792,$C30),"")</f>
        <v>141.52000000000001</v>
      </c>
      <c r="Q30" s="28">
        <f>IF(ISNUMBER(AVERAGEIFS(Observed!M$2:M$792,Observed!$A$2:$A$792,$A30,Observed!$C$2:$C$792,$C30)),AVERAGEIFS(Observed!M$2:M$792,Observed!$A$2:$A$792,$A30,Observed!$C$2:$C$792,$C30),"")</f>
        <v>141.52000000000001</v>
      </c>
      <c r="R30" s="28">
        <f>IF(ISNUMBER(AVERAGEIFS(Observed!N$2:N$792,Observed!$A$2:$A$792,$A30,Observed!$C$2:$C$792,$C30)),AVERAGEIFS(Observed!N$2:N$792,Observed!$A$2:$A$792,$A30,Observed!$C$2:$C$792,$C30),"")</f>
        <v>1078.9875000000002</v>
      </c>
      <c r="S30" s="29" t="str">
        <f>IF(ISNUMBER(AVERAGEIFS(Observed!O$2:O$792,Observed!$A$2:$A$792,$A30,Observed!$C$2:$C$792,$C30)),AVERAGEIFS(Observed!O$2:O$792,Observed!$A$2:$A$792,$A30,Observed!$C$2:$C$792,$C30),"")</f>
        <v/>
      </c>
      <c r="T30" s="29" t="str">
        <f>IF(ISNUMBER(AVERAGEIFS(Observed!P$2:P$792,Observed!$A$2:$A$792,$A30,Observed!$C$2:$C$792,$C30)),AVERAGEIFS(Observed!P$2:P$792,Observed!$A$2:$A$792,$A30,Observed!$C$2:$C$792,$C30),"")</f>
        <v/>
      </c>
      <c r="U30" s="29" t="str">
        <f>IF(ISNUMBER(AVERAGEIFS(Observed!Q$2:Q$792,Observed!$A$2:$A$792,$A30,Observed!$C$2:$C$792,$C30)),AVERAGEIFS(Observed!Q$2:Q$792,Observed!$A$2:$A$792,$A30,Observed!$C$2:$C$792,$C30),"")</f>
        <v/>
      </c>
      <c r="V30" s="28" t="str">
        <f>IF(ISNUMBER(AVERAGEIFS(Observed!R$2:R$792,Observed!$A$2:$A$792,$A30,Observed!$C$2:$C$792,$C30)),AVERAGEIFS(Observed!R$2:R$792,Observed!$A$2:$A$792,$A30,Observed!$C$2:$C$792,$C30),"")</f>
        <v/>
      </c>
      <c r="W30" s="30" t="str">
        <f>IF(ISNUMBER(AVERAGEIFS(Observed!S$2:S$792,Observed!$A$2:$A$792,$A30,Observed!$C$2:$C$792,$C30)),AVERAGEIFS(Observed!S$2:S$792,Observed!$A$2:$A$792,$A30,Observed!$C$2:$C$792,$C30),"")</f>
        <v/>
      </c>
      <c r="X30" s="30" t="str">
        <f>IF(ISNUMBER(AVERAGEIFS(Observed!T$2:T$792,Observed!$A$2:$A$792,$A30,Observed!$C$2:$C$792,$C30)),AVERAGEIFS(Observed!T$2:T$792,Observed!$A$2:$A$792,$A30,Observed!$C$2:$C$792,$C30),"")</f>
        <v/>
      </c>
      <c r="Y30" s="28" t="str">
        <f>IF(ISNUMBER(AVERAGEIFS(Observed!U$2:U$792,Observed!$A$2:$A$792,$A30,Observed!$C$2:$C$792,$C30)),AVERAGEIFS(Observed!U$2:U$792,Observed!$A$2:$A$792,$A30,Observed!$C$2:$C$792,$C30),"")</f>
        <v/>
      </c>
      <c r="Z30" s="28" t="str">
        <f>IF(ISNUMBER(AVERAGEIFS(Observed!V$2:V$792,Observed!$A$2:$A$792,$A30,Observed!$C$2:$C$792,$C30)),AVERAGEIFS(Observed!V$2:V$792,Observed!$A$2:$A$792,$A30,Observed!$C$2:$C$792,$C30),"")</f>
        <v/>
      </c>
      <c r="AA30" s="28" t="str">
        <f>IF(ISNUMBER(AVERAGEIFS(Observed!W$2:W$792,Observed!$A$2:$A$792,$A30,Observed!$C$2:$C$792,$C30)),AVERAGEIFS(Observed!W$2:W$792,Observed!$A$2:$A$792,$A30,Observed!$C$2:$C$792,$C30),"")</f>
        <v/>
      </c>
      <c r="AB30" s="28">
        <f>IF(ISNUMBER(AVERAGEIFS(Observed!X$2:X$792,Observed!$A$2:$A$792,$A30,Observed!$C$2:$C$792,$C30)),AVERAGEIFS(Observed!X$2:X$792,Observed!$A$2:$A$792,$A30,Observed!$C$2:$C$792,$C30),"")</f>
        <v>20.063759088516235</v>
      </c>
      <c r="AC30" s="28">
        <f>IF(ISNUMBER(AVERAGEIFS(Observed!Y$2:Y$792,Observed!$A$2:$A$792,$A30,Observed!$C$2:$C$792,$C30)),AVERAGEIFS(Observed!Y$2:Y$792,Observed!$A$2:$A$792,$A30,Observed!$C$2:$C$792,$C30),"")</f>
        <v>11.503223776817322</v>
      </c>
      <c r="AD30" s="28">
        <f>IF(ISNUMBER(AVERAGEIFS(Observed!Z$2:Z$792,Observed!$A$2:$A$792,$A30,Observed!$C$2:$C$792,$C30)),AVERAGEIFS(Observed!Z$2:Z$792,Observed!$A$2:$A$792,$A30,Observed!$C$2:$C$792,$C30),"")</f>
        <v>76.990754127502441</v>
      </c>
      <c r="AE30" s="28">
        <f>IF(ISNUMBER(AVERAGEIFS(Observed!AA$2:AA$792,Observed!$A$2:$A$792,$A30,Observed!$C$2:$C$792,$C30)),AVERAGEIFS(Observed!AA$2:AA$792,Observed!$A$2:$A$792,$A30,Observed!$C$2:$C$792,$C30),"")</f>
        <v>25.60504150390625</v>
      </c>
      <c r="AF30" s="28">
        <f>IF(ISNUMBER(AVERAGEIFS(Observed!AB$2:AB$792,Observed!$A$2:$A$792,$A30,Observed!$C$2:$C$792,$C30)),AVERAGEIFS(Observed!AB$2:AB$792,Observed!$A$2:$A$792,$A30,Observed!$C$2:$C$792,$C30),"")</f>
        <v>89.697196960449219</v>
      </c>
      <c r="AG30" s="28">
        <f>IF(ISNUMBER(AVERAGEIFS(Observed!AC$2:AC$792,Observed!$A$2:$A$792,$A30,Observed!$C$2:$C$792,$C30)),AVERAGEIFS(Observed!AC$2:AC$792,Observed!$A$2:$A$792,$A30,Observed!$C$2:$C$792,$C30),"")</f>
        <v>29.064207553863525</v>
      </c>
      <c r="AH30" s="29">
        <f>IF(ISNUMBER(AVERAGEIFS(Observed!AD$2:AD$792,Observed!$A$2:$A$792,$A30,Observed!$C$2:$C$792,$C30)),AVERAGEIFS(Observed!AD$2:AD$792,Observed!$A$2:$A$792,$A30,Observed!$C$2:$C$792,$C30),"")</f>
        <v>4.65E-2</v>
      </c>
      <c r="AI30" s="29">
        <f>IF(ISNUMBER(AVERAGEIFS(Observed!AE$2:AE$792,Observed!$A$2:$A$792,$A30,Observed!$C$2:$C$792,$C30)),AVERAGEIFS(Observed!AE$2:AE$792,Observed!$A$2:$A$792,$A30,Observed!$C$2:$C$792,$C30),"")</f>
        <v>4.65E-2</v>
      </c>
      <c r="AJ30" s="29" t="str">
        <f>IF(ISNUMBER(AVERAGEIFS(Observed!AF$2:AF$792,Observed!$A$2:$A$792,$A30,Observed!$C$2:$C$792,$C30)),AVERAGEIFS(Observed!AF$2:AF$792,Observed!$A$2:$A$792,$A30,Observed!$C$2:$C$792,$C30),"")</f>
        <v/>
      </c>
      <c r="AK30" s="28">
        <f>IF(ISNUMBER(AVERAGEIFS(Observed!AG$2:AG$792,Observed!$A$2:$A$792,$A30,Observed!$C$2:$C$792,$C30)),AVERAGEIFS(Observed!AG$2:AG$792,Observed!$A$2:$A$792,$A30,Observed!$C$2:$C$792,$C30),"")</f>
        <v>12.318520660400392</v>
      </c>
      <c r="AL30" s="29" t="str">
        <f>IF(ISNUMBER(AVERAGEIFS(Observed!AH$2:AH$792,Observed!$A$2:$A$792,$A30,Observed!$C$2:$C$792,$C30)),AVERAGEIFS(Observed!AH$2:AH$792,Observed!$A$2:$A$792,$A30,Observed!$C$2:$C$792,$C30),"")</f>
        <v/>
      </c>
      <c r="AM30" s="28" t="str">
        <f>IF(ISNUMBER(AVERAGEIFS(Observed!AI$2:AI$792,Observed!$A$2:$A$792,$A30,Observed!$C$2:$C$792,$C30)),AVERAGEIFS(Observed!AI$2:AI$792,Observed!$A$2:$A$792,$A30,Observed!$C$2:$C$792,$C30),"")</f>
        <v/>
      </c>
      <c r="AN30" s="28" t="str">
        <f>IF(ISNUMBER(AVERAGEIFS(Observed!AJ$2:AJ$792,Observed!$A$2:$A$792,$A30,Observed!$C$2:$C$792,$C30)),AVERAGEIFS(Observed!AJ$2:AJ$792,Observed!$A$2:$A$792,$A30,Observed!$C$2:$C$792,$C30),"")</f>
        <v/>
      </c>
      <c r="AO30" s="28" t="str">
        <f>IF(ISNUMBER(AVERAGEIFS(Observed!AK$2:AK$792,Observed!$A$2:$A$792,$A30,Observed!$C$2:$C$792,$C30)),AVERAGEIFS(Observed!AK$2:AK$792,Observed!$A$2:$A$792,$A30,Observed!$C$2:$C$792,$C30),"")</f>
        <v/>
      </c>
      <c r="AP30" s="29" t="str">
        <f>IF(ISNUMBER(AVERAGEIFS(Observed!AL$2:AL$792,Observed!$A$2:$A$792,$A30,Observed!$C$2:$C$792,$C30)),AVERAGEIFS(Observed!AL$2:AL$792,Observed!$A$2:$A$792,$A30,Observed!$C$2:$C$792,$C30),"")</f>
        <v/>
      </c>
      <c r="AQ30" s="28">
        <f>IF(ISNUMBER(AVERAGEIFS(Observed!AM$2:AM$792,Observed!$A$2:$A$792,$A30,Observed!$C$2:$C$792,$C30)),AVERAGEIFS(Observed!AM$2:AM$792,Observed!$A$2:$A$792,$A30,Observed!$C$2:$C$792,$C30),"")</f>
        <v>6.5809999999999995</v>
      </c>
      <c r="AR30" s="28">
        <f>IF(ISNUMBER(AVERAGEIFS(Observed!AN$2:AN$792,Observed!$A$2:$A$792,$A30,Observed!$C$2:$C$792,$C30)),AVERAGEIFS(Observed!AN$2:AN$792,Observed!$A$2:$A$792,$A30,Observed!$C$2:$C$792,$C30),"")</f>
        <v>44.678750000000001</v>
      </c>
      <c r="AS30" s="2">
        <f>COUNTIFS(Observed!$A$2:$A$792,$A30,Observed!$C$2:$C$792,$C30)</f>
        <v>4</v>
      </c>
      <c r="AT30" s="2">
        <f t="shared" si="1"/>
        <v>14</v>
      </c>
    </row>
    <row r="31" spans="1:46" x14ac:dyDescent="0.25">
      <c r="A31" s="4" t="s">
        <v>26</v>
      </c>
      <c r="B31" t="s">
        <v>44</v>
      </c>
      <c r="C31" s="3">
        <v>42073</v>
      </c>
      <c r="D31">
        <v>1</v>
      </c>
      <c r="F31">
        <v>500</v>
      </c>
      <c r="J31" s="2" t="s">
        <v>82</v>
      </c>
      <c r="K31" s="2" t="s">
        <v>24</v>
      </c>
      <c r="L31">
        <v>1.5</v>
      </c>
      <c r="M31" s="2" t="s">
        <v>22</v>
      </c>
      <c r="N31" s="27" t="str">
        <f>IF(ISNUMBER(AVERAGEIFS(Observed!J$2:J$792,Observed!$A$2:$A$792,$A31,Observed!$C$2:$C$792,$C31)),AVERAGEIFS(Observed!J$2:J$792,Observed!$A$2:$A$792,$A31,Observed!$C$2:$C$792,$C31),"")</f>
        <v/>
      </c>
      <c r="O31" s="28" t="str">
        <f>IF(ISNUMBER(AVERAGEIFS(Observed!K$2:K$792,Observed!$A$2:$A$792,$A31,Observed!$C$2:$C$792,$C31)),AVERAGEIFS(Observed!K$2:K$792,Observed!$A$2:$A$792,$A31,Observed!$C$2:$C$792,$C31),"")</f>
        <v/>
      </c>
      <c r="P31" s="28">
        <f>IF(ISNUMBER(AVERAGEIFS(Observed!L$2:L$792,Observed!$A$2:$A$792,$A31,Observed!$C$2:$C$792,$C31)),AVERAGEIFS(Observed!L$2:L$792,Observed!$A$2:$A$792,$A31,Observed!$C$2:$C$792,$C31),"")</f>
        <v>111.07</v>
      </c>
      <c r="Q31" s="28">
        <f>IF(ISNUMBER(AVERAGEIFS(Observed!M$2:M$792,Observed!$A$2:$A$792,$A31,Observed!$C$2:$C$792,$C31)),AVERAGEIFS(Observed!M$2:M$792,Observed!$A$2:$A$792,$A31,Observed!$C$2:$C$792,$C31),"")</f>
        <v>111.07</v>
      </c>
      <c r="R31" s="28">
        <f>IF(ISNUMBER(AVERAGEIFS(Observed!N$2:N$792,Observed!$A$2:$A$792,$A31,Observed!$C$2:$C$792,$C31)),AVERAGEIFS(Observed!N$2:N$792,Observed!$A$2:$A$792,$A31,Observed!$C$2:$C$792,$C31),"")</f>
        <v>996.73749999999995</v>
      </c>
      <c r="S31" s="29" t="str">
        <f>IF(ISNUMBER(AVERAGEIFS(Observed!O$2:O$792,Observed!$A$2:$A$792,$A31,Observed!$C$2:$C$792,$C31)),AVERAGEIFS(Observed!O$2:O$792,Observed!$A$2:$A$792,$A31,Observed!$C$2:$C$792,$C31),"")</f>
        <v/>
      </c>
      <c r="T31" s="29" t="str">
        <f>IF(ISNUMBER(AVERAGEIFS(Observed!P$2:P$792,Observed!$A$2:$A$792,$A31,Observed!$C$2:$C$792,$C31)),AVERAGEIFS(Observed!P$2:P$792,Observed!$A$2:$A$792,$A31,Observed!$C$2:$C$792,$C31),"")</f>
        <v/>
      </c>
      <c r="U31" s="29" t="str">
        <f>IF(ISNUMBER(AVERAGEIFS(Observed!Q$2:Q$792,Observed!$A$2:$A$792,$A31,Observed!$C$2:$C$792,$C31)),AVERAGEIFS(Observed!Q$2:Q$792,Observed!$A$2:$A$792,$A31,Observed!$C$2:$C$792,$C31),"")</f>
        <v/>
      </c>
      <c r="V31" s="28" t="str">
        <f>IF(ISNUMBER(AVERAGEIFS(Observed!R$2:R$792,Observed!$A$2:$A$792,$A31,Observed!$C$2:$C$792,$C31)),AVERAGEIFS(Observed!R$2:R$792,Observed!$A$2:$A$792,$A31,Observed!$C$2:$C$792,$C31),"")</f>
        <v/>
      </c>
      <c r="W31" s="30" t="str">
        <f>IF(ISNUMBER(AVERAGEIFS(Observed!S$2:S$792,Observed!$A$2:$A$792,$A31,Observed!$C$2:$C$792,$C31)),AVERAGEIFS(Observed!S$2:S$792,Observed!$A$2:$A$792,$A31,Observed!$C$2:$C$792,$C31),"")</f>
        <v/>
      </c>
      <c r="X31" s="30" t="str">
        <f>IF(ISNUMBER(AVERAGEIFS(Observed!T$2:T$792,Observed!$A$2:$A$792,$A31,Observed!$C$2:$C$792,$C31)),AVERAGEIFS(Observed!T$2:T$792,Observed!$A$2:$A$792,$A31,Observed!$C$2:$C$792,$C31),"")</f>
        <v/>
      </c>
      <c r="Y31" s="28" t="str">
        <f>IF(ISNUMBER(AVERAGEIFS(Observed!U$2:U$792,Observed!$A$2:$A$792,$A31,Observed!$C$2:$C$792,$C31)),AVERAGEIFS(Observed!U$2:U$792,Observed!$A$2:$A$792,$A31,Observed!$C$2:$C$792,$C31),"")</f>
        <v/>
      </c>
      <c r="Z31" s="28" t="str">
        <f>IF(ISNUMBER(AVERAGEIFS(Observed!V$2:V$792,Observed!$A$2:$A$792,$A31,Observed!$C$2:$C$792,$C31)),AVERAGEIFS(Observed!V$2:V$792,Observed!$A$2:$A$792,$A31,Observed!$C$2:$C$792,$C31),"")</f>
        <v/>
      </c>
      <c r="AA31" s="28" t="str">
        <f>IF(ISNUMBER(AVERAGEIFS(Observed!W$2:W$792,Observed!$A$2:$A$792,$A31,Observed!$C$2:$C$792,$C31)),AVERAGEIFS(Observed!W$2:W$792,Observed!$A$2:$A$792,$A31,Observed!$C$2:$C$792,$C31),"")</f>
        <v/>
      </c>
      <c r="AB31" s="28">
        <f>IF(ISNUMBER(AVERAGEIFS(Observed!X$2:X$792,Observed!$A$2:$A$792,$A31,Observed!$C$2:$C$792,$C31)),AVERAGEIFS(Observed!X$2:X$792,Observed!$A$2:$A$792,$A31,Observed!$C$2:$C$792,$C31),"")</f>
        <v>19.849901437759399</v>
      </c>
      <c r="AC31" s="28">
        <f>IF(ISNUMBER(AVERAGEIFS(Observed!Y$2:Y$792,Observed!$A$2:$A$792,$A31,Observed!$C$2:$C$792,$C31)),AVERAGEIFS(Observed!Y$2:Y$792,Observed!$A$2:$A$792,$A31,Observed!$C$2:$C$792,$C31),"")</f>
        <v>11.687479972839355</v>
      </c>
      <c r="AD31" s="28">
        <f>IF(ISNUMBER(AVERAGEIFS(Observed!Z$2:Z$792,Observed!$A$2:$A$792,$A31,Observed!$C$2:$C$792,$C31)),AVERAGEIFS(Observed!Z$2:Z$792,Observed!$A$2:$A$792,$A31,Observed!$C$2:$C$792,$C31),"")</f>
        <v>77.805389404296875</v>
      </c>
      <c r="AE31" s="28">
        <f>IF(ISNUMBER(AVERAGEIFS(Observed!AA$2:AA$792,Observed!$A$2:$A$792,$A31,Observed!$C$2:$C$792,$C31)),AVERAGEIFS(Observed!AA$2:AA$792,Observed!$A$2:$A$792,$A31,Observed!$C$2:$C$792,$C31),"")</f>
        <v>25.620365142822266</v>
      </c>
      <c r="AF31" s="28">
        <f>IF(ISNUMBER(AVERAGEIFS(Observed!AB$2:AB$792,Observed!$A$2:$A$792,$A31,Observed!$C$2:$C$792,$C31)),AVERAGEIFS(Observed!AB$2:AB$792,Observed!$A$2:$A$792,$A31,Observed!$C$2:$C$792,$C31),"")</f>
        <v>90.395730972290039</v>
      </c>
      <c r="AG31" s="28">
        <f>IF(ISNUMBER(AVERAGEIFS(Observed!AC$2:AC$792,Observed!$A$2:$A$792,$A31,Observed!$C$2:$C$792,$C31)),AVERAGEIFS(Observed!AC$2:AC$792,Observed!$A$2:$A$792,$A31,Observed!$C$2:$C$792,$C31),"")</f>
        <v>29.36650824546814</v>
      </c>
      <c r="AH31" s="29">
        <f>IF(ISNUMBER(AVERAGEIFS(Observed!AD$2:AD$792,Observed!$A$2:$A$792,$A31,Observed!$C$2:$C$792,$C31)),AVERAGEIFS(Observed!AD$2:AD$792,Observed!$A$2:$A$792,$A31,Observed!$C$2:$C$792,$C31),"")</f>
        <v>4.6974999999999996E-2</v>
      </c>
      <c r="AI31" s="29">
        <f>IF(ISNUMBER(AVERAGEIFS(Observed!AE$2:AE$792,Observed!$A$2:$A$792,$A31,Observed!$C$2:$C$792,$C31)),AVERAGEIFS(Observed!AE$2:AE$792,Observed!$A$2:$A$792,$A31,Observed!$C$2:$C$792,$C31),"")</f>
        <v>4.6974999999999996E-2</v>
      </c>
      <c r="AJ31" s="29" t="str">
        <f>IF(ISNUMBER(AVERAGEIFS(Observed!AF$2:AF$792,Observed!$A$2:$A$792,$A31,Observed!$C$2:$C$792,$C31)),AVERAGEIFS(Observed!AF$2:AF$792,Observed!$A$2:$A$792,$A31,Observed!$C$2:$C$792,$C31),"")</f>
        <v/>
      </c>
      <c r="AK31" s="28">
        <f>IF(ISNUMBER(AVERAGEIFS(Observed!AG$2:AG$792,Observed!$A$2:$A$792,$A31,Observed!$C$2:$C$792,$C31)),AVERAGEIFS(Observed!AG$2:AG$792,Observed!$A$2:$A$792,$A31,Observed!$C$2:$C$792,$C31),"")</f>
        <v>12.4488623046875</v>
      </c>
      <c r="AL31" s="29" t="str">
        <f>IF(ISNUMBER(AVERAGEIFS(Observed!AH$2:AH$792,Observed!$A$2:$A$792,$A31,Observed!$C$2:$C$792,$C31)),AVERAGEIFS(Observed!AH$2:AH$792,Observed!$A$2:$A$792,$A31,Observed!$C$2:$C$792,$C31),"")</f>
        <v/>
      </c>
      <c r="AM31" s="28" t="str">
        <f>IF(ISNUMBER(AVERAGEIFS(Observed!AI$2:AI$792,Observed!$A$2:$A$792,$A31,Observed!$C$2:$C$792,$C31)),AVERAGEIFS(Observed!AI$2:AI$792,Observed!$A$2:$A$792,$A31,Observed!$C$2:$C$792,$C31),"")</f>
        <v/>
      </c>
      <c r="AN31" s="28" t="str">
        <f>IF(ISNUMBER(AVERAGEIFS(Observed!AJ$2:AJ$792,Observed!$A$2:$A$792,$A31,Observed!$C$2:$C$792,$C31)),AVERAGEIFS(Observed!AJ$2:AJ$792,Observed!$A$2:$A$792,$A31,Observed!$C$2:$C$792,$C31),"")</f>
        <v/>
      </c>
      <c r="AO31" s="28" t="str">
        <f>IF(ISNUMBER(AVERAGEIFS(Observed!AK$2:AK$792,Observed!$A$2:$A$792,$A31,Observed!$C$2:$C$792,$C31)),AVERAGEIFS(Observed!AK$2:AK$792,Observed!$A$2:$A$792,$A31,Observed!$C$2:$C$792,$C31),"")</f>
        <v/>
      </c>
      <c r="AP31" s="29" t="str">
        <f>IF(ISNUMBER(AVERAGEIFS(Observed!AL$2:AL$792,Observed!$A$2:$A$792,$A31,Observed!$C$2:$C$792,$C31)),AVERAGEIFS(Observed!AL$2:AL$792,Observed!$A$2:$A$792,$A31,Observed!$C$2:$C$792,$C31),"")</f>
        <v/>
      </c>
      <c r="AQ31" s="28">
        <f>IF(ISNUMBER(AVERAGEIFS(Observed!AM$2:AM$792,Observed!$A$2:$A$792,$A31,Observed!$C$2:$C$792,$C31)),AVERAGEIFS(Observed!AM$2:AM$792,Observed!$A$2:$A$792,$A31,Observed!$C$2:$C$792,$C31),"")</f>
        <v>5.2112499999999997</v>
      </c>
      <c r="AR31" s="28">
        <f>IF(ISNUMBER(AVERAGEIFS(Observed!AN$2:AN$792,Observed!$A$2:$A$792,$A31,Observed!$C$2:$C$792,$C31)),AVERAGEIFS(Observed!AN$2:AN$792,Observed!$A$2:$A$792,$A31,Observed!$C$2:$C$792,$C31),"")</f>
        <v>40.765000000000001</v>
      </c>
      <c r="AS31" s="2">
        <f>COUNTIFS(Observed!$A$2:$A$792,$A31,Observed!$C$2:$C$792,$C31)</f>
        <v>4</v>
      </c>
      <c r="AT31" s="2">
        <f t="shared" si="1"/>
        <v>14</v>
      </c>
    </row>
    <row r="32" spans="1:46" x14ac:dyDescent="0.25">
      <c r="A32" s="4" t="s">
        <v>27</v>
      </c>
      <c r="B32" t="s">
        <v>44</v>
      </c>
      <c r="C32" s="3">
        <v>42080</v>
      </c>
      <c r="D32">
        <v>1</v>
      </c>
      <c r="F32">
        <v>0</v>
      </c>
      <c r="J32" s="2" t="s">
        <v>82</v>
      </c>
      <c r="K32" s="2" t="s">
        <v>24</v>
      </c>
      <c r="M32" s="2" t="s">
        <v>38</v>
      </c>
      <c r="N32" s="27">
        <f>IF(ISNUMBER(AVERAGEIFS(Observed!J$2:J$792,Observed!$A$2:$A$792,$A32,Observed!$C$2:$C$792,$C32)),AVERAGEIFS(Observed!J$2:J$792,Observed!$A$2:$A$792,$A32,Observed!$C$2:$C$792,$C32),"")</f>
        <v>540.58333333333337</v>
      </c>
      <c r="O32" s="28">
        <f>IF(ISNUMBER(AVERAGEIFS(Observed!K$2:K$792,Observed!$A$2:$A$792,$A32,Observed!$C$2:$C$792,$C32)),AVERAGEIFS(Observed!K$2:K$792,Observed!$A$2:$A$792,$A32,Observed!$C$2:$C$792,$C32),"")</f>
        <v>54.058333333333337</v>
      </c>
      <c r="P32" s="28" t="str">
        <f>IF(ISNUMBER(AVERAGEIFS(Observed!L$2:L$792,Observed!$A$2:$A$792,$A32,Observed!$C$2:$C$792,$C32)),AVERAGEIFS(Observed!L$2:L$792,Observed!$A$2:$A$792,$A32,Observed!$C$2:$C$792,$C32),"")</f>
        <v/>
      </c>
      <c r="Q32" s="28" t="str">
        <f>IF(ISNUMBER(AVERAGEIFS(Observed!M$2:M$792,Observed!$A$2:$A$792,$A32,Observed!$C$2:$C$792,$C32)),AVERAGEIFS(Observed!M$2:M$792,Observed!$A$2:$A$792,$A32,Observed!$C$2:$C$792,$C32),"")</f>
        <v/>
      </c>
      <c r="R32" s="28" t="str">
        <f>IF(ISNUMBER(AVERAGEIFS(Observed!N$2:N$792,Observed!$A$2:$A$792,$A32,Observed!$C$2:$C$792,$C32)),AVERAGEIFS(Observed!N$2:N$792,Observed!$A$2:$A$792,$A32,Observed!$C$2:$C$792,$C32),"")</f>
        <v/>
      </c>
      <c r="S32" s="29" t="str">
        <f>IF(ISNUMBER(AVERAGEIFS(Observed!O$2:O$792,Observed!$A$2:$A$792,$A32,Observed!$C$2:$C$792,$C32)),AVERAGEIFS(Observed!O$2:O$792,Observed!$A$2:$A$792,$A32,Observed!$C$2:$C$792,$C32),"")</f>
        <v/>
      </c>
      <c r="T32" s="29" t="str">
        <f>IF(ISNUMBER(AVERAGEIFS(Observed!P$2:P$792,Observed!$A$2:$A$792,$A32,Observed!$C$2:$C$792,$C32)),AVERAGEIFS(Observed!P$2:P$792,Observed!$A$2:$A$792,$A32,Observed!$C$2:$C$792,$C32),"")</f>
        <v/>
      </c>
      <c r="U32" s="29" t="str">
        <f>IF(ISNUMBER(AVERAGEIFS(Observed!Q$2:Q$792,Observed!$A$2:$A$792,$A32,Observed!$C$2:$C$792,$C32)),AVERAGEIFS(Observed!Q$2:Q$792,Observed!$A$2:$A$792,$A32,Observed!$C$2:$C$792,$C32),"")</f>
        <v/>
      </c>
      <c r="V32" s="28" t="str">
        <f>IF(ISNUMBER(AVERAGEIFS(Observed!R$2:R$792,Observed!$A$2:$A$792,$A32,Observed!$C$2:$C$792,$C32)),AVERAGEIFS(Observed!R$2:R$792,Observed!$A$2:$A$792,$A32,Observed!$C$2:$C$792,$C32),"")</f>
        <v/>
      </c>
      <c r="W32" s="30" t="str">
        <f>IF(ISNUMBER(AVERAGEIFS(Observed!S$2:S$792,Observed!$A$2:$A$792,$A32,Observed!$C$2:$C$792,$C32)),AVERAGEIFS(Observed!S$2:S$792,Observed!$A$2:$A$792,$A32,Observed!$C$2:$C$792,$C32),"")</f>
        <v/>
      </c>
      <c r="X32" s="30" t="str">
        <f>IF(ISNUMBER(AVERAGEIFS(Observed!T$2:T$792,Observed!$A$2:$A$792,$A32,Observed!$C$2:$C$792,$C32)),AVERAGEIFS(Observed!T$2:T$792,Observed!$A$2:$A$792,$A32,Observed!$C$2:$C$792,$C32),"")</f>
        <v/>
      </c>
      <c r="Y32" s="28" t="str">
        <f>IF(ISNUMBER(AVERAGEIFS(Observed!U$2:U$792,Observed!$A$2:$A$792,$A32,Observed!$C$2:$C$792,$C32)),AVERAGEIFS(Observed!U$2:U$792,Observed!$A$2:$A$792,$A32,Observed!$C$2:$C$792,$C32),"")</f>
        <v/>
      </c>
      <c r="Z32" s="28" t="str">
        <f>IF(ISNUMBER(AVERAGEIFS(Observed!V$2:V$792,Observed!$A$2:$A$792,$A32,Observed!$C$2:$C$792,$C32)),AVERAGEIFS(Observed!V$2:V$792,Observed!$A$2:$A$792,$A32,Observed!$C$2:$C$792,$C32),"")</f>
        <v/>
      </c>
      <c r="AA32" s="28" t="str">
        <f>IF(ISNUMBER(AVERAGEIFS(Observed!W$2:W$792,Observed!$A$2:$A$792,$A32,Observed!$C$2:$C$792,$C32)),AVERAGEIFS(Observed!W$2:W$792,Observed!$A$2:$A$792,$A32,Observed!$C$2:$C$792,$C32),"")</f>
        <v/>
      </c>
      <c r="AB32" s="28">
        <f>IF(ISNUMBER(AVERAGEIFS(Observed!X$2:X$792,Observed!$A$2:$A$792,$A32,Observed!$C$2:$C$792,$C32)),AVERAGEIFS(Observed!X$2:X$792,Observed!$A$2:$A$792,$A32,Observed!$C$2:$C$792,$C32),"")</f>
        <v>19.07571570078532</v>
      </c>
      <c r="AC32" s="28">
        <f>IF(ISNUMBER(AVERAGEIFS(Observed!Y$2:Y$792,Observed!$A$2:$A$792,$A32,Observed!$C$2:$C$792,$C32)),AVERAGEIFS(Observed!Y$2:Y$792,Observed!$A$2:$A$792,$A32,Observed!$C$2:$C$792,$C32),"")</f>
        <v>9.0899175802866612</v>
      </c>
      <c r="AD32" s="28">
        <f>IF(ISNUMBER(AVERAGEIFS(Observed!Z$2:Z$792,Observed!$A$2:$A$792,$A32,Observed!$C$2:$C$792,$C32)),AVERAGEIFS(Observed!Z$2:Z$792,Observed!$A$2:$A$792,$A32,Observed!$C$2:$C$792,$C32),"")</f>
        <v>77.832326253255204</v>
      </c>
      <c r="AE32" s="28">
        <f>IF(ISNUMBER(AVERAGEIFS(Observed!AA$2:AA$792,Observed!$A$2:$A$792,$A32,Observed!$C$2:$C$792,$C32)),AVERAGEIFS(Observed!AA$2:AA$792,Observed!$A$2:$A$792,$A32,Observed!$C$2:$C$792,$C32),"")</f>
        <v>25.939914703369141</v>
      </c>
      <c r="AF32" s="28">
        <f>IF(ISNUMBER(AVERAGEIFS(Observed!AB$2:AB$792,Observed!$A$2:$A$792,$A32,Observed!$C$2:$C$792,$C32)),AVERAGEIFS(Observed!AB$2:AB$792,Observed!$A$2:$A$792,$A32,Observed!$C$2:$C$792,$C32),"")</f>
        <v>89.819966634114579</v>
      </c>
      <c r="AG32" s="28">
        <f>IF(ISNUMBER(AVERAGEIFS(Observed!AC$2:AC$792,Observed!$A$2:$A$792,$A32,Observed!$C$2:$C$792,$C32)),AVERAGEIFS(Observed!AC$2:AC$792,Observed!$A$2:$A$792,$A32,Observed!$C$2:$C$792,$C32),"")</f>
        <v>29.407202402750652</v>
      </c>
      <c r="AH32" s="29">
        <f>IF(ISNUMBER(AVERAGEIFS(Observed!AD$2:AD$792,Observed!$A$2:$A$792,$A32,Observed!$C$2:$C$792,$C32)),AVERAGEIFS(Observed!AD$2:AD$792,Observed!$A$2:$A$792,$A32,Observed!$C$2:$C$792,$C32),"")</f>
        <v>4.7066666666666666E-2</v>
      </c>
      <c r="AI32" s="29">
        <f>IF(ISNUMBER(AVERAGEIFS(Observed!AE$2:AE$792,Observed!$A$2:$A$792,$A32,Observed!$C$2:$C$792,$C32)),AVERAGEIFS(Observed!AE$2:AE$792,Observed!$A$2:$A$792,$A32,Observed!$C$2:$C$792,$C32),"")</f>
        <v>4.7066666666666666E-2</v>
      </c>
      <c r="AJ32" s="29" t="str">
        <f>IF(ISNUMBER(AVERAGEIFS(Observed!AF$2:AF$792,Observed!$A$2:$A$792,$A32,Observed!$C$2:$C$792,$C32)),AVERAGEIFS(Observed!AF$2:AF$792,Observed!$A$2:$A$792,$A32,Observed!$C$2:$C$792,$C32),"")</f>
        <v/>
      </c>
      <c r="AK32" s="28">
        <f>IF(ISNUMBER(AVERAGEIFS(Observed!AG$2:AG$792,Observed!$A$2:$A$792,$A32,Observed!$C$2:$C$792,$C32)),AVERAGEIFS(Observed!AG$2:AG$792,Observed!$A$2:$A$792,$A32,Observed!$C$2:$C$792,$C32),"")</f>
        <v>12.453172200520834</v>
      </c>
      <c r="AL32" s="29" t="str">
        <f>IF(ISNUMBER(AVERAGEIFS(Observed!AH$2:AH$792,Observed!$A$2:$A$792,$A32,Observed!$C$2:$C$792,$C32)),AVERAGEIFS(Observed!AH$2:AH$792,Observed!$A$2:$A$792,$A32,Observed!$C$2:$C$792,$C32),"")</f>
        <v/>
      </c>
      <c r="AM32" s="28" t="str">
        <f>IF(ISNUMBER(AVERAGEIFS(Observed!AI$2:AI$792,Observed!$A$2:$A$792,$A32,Observed!$C$2:$C$792,$C32)),AVERAGEIFS(Observed!AI$2:AI$792,Observed!$A$2:$A$792,$A32,Observed!$C$2:$C$792,$C32),"")</f>
        <v/>
      </c>
      <c r="AN32" s="28" t="str">
        <f>IF(ISNUMBER(AVERAGEIFS(Observed!AJ$2:AJ$792,Observed!$A$2:$A$792,$A32,Observed!$C$2:$C$792,$C32)),AVERAGEIFS(Observed!AJ$2:AJ$792,Observed!$A$2:$A$792,$A32,Observed!$C$2:$C$792,$C32),"")</f>
        <v/>
      </c>
      <c r="AO32" s="28" t="str">
        <f>IF(ISNUMBER(AVERAGEIFS(Observed!AK$2:AK$792,Observed!$A$2:$A$792,$A32,Observed!$C$2:$C$792,$C32)),AVERAGEIFS(Observed!AK$2:AK$792,Observed!$A$2:$A$792,$A32,Observed!$C$2:$C$792,$C32),"")</f>
        <v/>
      </c>
      <c r="AP32" s="29" t="str">
        <f>IF(ISNUMBER(AVERAGEIFS(Observed!AL$2:AL$792,Observed!$A$2:$A$792,$A32,Observed!$C$2:$C$792,$C32)),AVERAGEIFS(Observed!AL$2:AL$792,Observed!$A$2:$A$792,$A32,Observed!$C$2:$C$792,$C32),"")</f>
        <v/>
      </c>
      <c r="AQ32" s="28" t="str">
        <f>IF(ISNUMBER(AVERAGEIFS(Observed!AM$2:AM$792,Observed!$A$2:$A$792,$A32,Observed!$C$2:$C$792,$C32)),AVERAGEIFS(Observed!AM$2:AM$792,Observed!$A$2:$A$792,$A32,Observed!$C$2:$C$792,$C32),"")</f>
        <v/>
      </c>
      <c r="AR32" s="28" t="str">
        <f>IF(ISNUMBER(AVERAGEIFS(Observed!AN$2:AN$792,Observed!$A$2:$A$792,$A32,Observed!$C$2:$C$792,$C32)),AVERAGEIFS(Observed!AN$2:AN$792,Observed!$A$2:$A$792,$A32,Observed!$C$2:$C$792,$C32),"")</f>
        <v/>
      </c>
      <c r="AS32" s="2">
        <f>COUNTIFS(Observed!$A$2:$A$792,$A32,Observed!$C$2:$C$792,$C32)</f>
        <v>3</v>
      </c>
      <c r="AT32" s="2">
        <f t="shared" si="1"/>
        <v>10</v>
      </c>
    </row>
    <row r="33" spans="1:46" x14ac:dyDescent="0.25">
      <c r="A33" s="4" t="s">
        <v>30</v>
      </c>
      <c r="B33" t="s">
        <v>44</v>
      </c>
      <c r="C33" s="3">
        <v>42080</v>
      </c>
      <c r="D33">
        <v>1</v>
      </c>
      <c r="F33">
        <v>50</v>
      </c>
      <c r="J33" s="2" t="s">
        <v>82</v>
      </c>
      <c r="K33" s="2" t="s">
        <v>24</v>
      </c>
      <c r="M33" s="2" t="s">
        <v>38</v>
      </c>
      <c r="N33" s="27">
        <f>IF(ISNUMBER(AVERAGEIFS(Observed!J$2:J$792,Observed!$A$2:$A$792,$A33,Observed!$C$2:$C$792,$C33)),AVERAGEIFS(Observed!J$2:J$792,Observed!$A$2:$A$792,$A33,Observed!$C$2:$C$792,$C33),"")</f>
        <v>555.08333333333337</v>
      </c>
      <c r="O33" s="28">
        <f>IF(ISNUMBER(AVERAGEIFS(Observed!K$2:K$792,Observed!$A$2:$A$792,$A33,Observed!$C$2:$C$792,$C33)),AVERAGEIFS(Observed!K$2:K$792,Observed!$A$2:$A$792,$A33,Observed!$C$2:$C$792,$C33),"")</f>
        <v>55.508333333333333</v>
      </c>
      <c r="P33" s="28" t="str">
        <f>IF(ISNUMBER(AVERAGEIFS(Observed!L$2:L$792,Observed!$A$2:$A$792,$A33,Observed!$C$2:$C$792,$C33)),AVERAGEIFS(Observed!L$2:L$792,Observed!$A$2:$A$792,$A33,Observed!$C$2:$C$792,$C33),"")</f>
        <v/>
      </c>
      <c r="Q33" s="28" t="str">
        <f>IF(ISNUMBER(AVERAGEIFS(Observed!M$2:M$792,Observed!$A$2:$A$792,$A33,Observed!$C$2:$C$792,$C33)),AVERAGEIFS(Observed!M$2:M$792,Observed!$A$2:$A$792,$A33,Observed!$C$2:$C$792,$C33),"")</f>
        <v/>
      </c>
      <c r="R33" s="28" t="str">
        <f>IF(ISNUMBER(AVERAGEIFS(Observed!N$2:N$792,Observed!$A$2:$A$792,$A33,Observed!$C$2:$C$792,$C33)),AVERAGEIFS(Observed!N$2:N$792,Observed!$A$2:$A$792,$A33,Observed!$C$2:$C$792,$C33),"")</f>
        <v/>
      </c>
      <c r="S33" s="29" t="str">
        <f>IF(ISNUMBER(AVERAGEIFS(Observed!O$2:O$792,Observed!$A$2:$A$792,$A33,Observed!$C$2:$C$792,$C33)),AVERAGEIFS(Observed!O$2:O$792,Observed!$A$2:$A$792,$A33,Observed!$C$2:$C$792,$C33),"")</f>
        <v/>
      </c>
      <c r="T33" s="29" t="str">
        <f>IF(ISNUMBER(AVERAGEIFS(Observed!P$2:P$792,Observed!$A$2:$A$792,$A33,Observed!$C$2:$C$792,$C33)),AVERAGEIFS(Observed!P$2:P$792,Observed!$A$2:$A$792,$A33,Observed!$C$2:$C$792,$C33),"")</f>
        <v/>
      </c>
      <c r="U33" s="29" t="str">
        <f>IF(ISNUMBER(AVERAGEIFS(Observed!Q$2:Q$792,Observed!$A$2:$A$792,$A33,Observed!$C$2:$C$792,$C33)),AVERAGEIFS(Observed!Q$2:Q$792,Observed!$A$2:$A$792,$A33,Observed!$C$2:$C$792,$C33),"")</f>
        <v/>
      </c>
      <c r="V33" s="28" t="str">
        <f>IF(ISNUMBER(AVERAGEIFS(Observed!R$2:R$792,Observed!$A$2:$A$792,$A33,Observed!$C$2:$C$792,$C33)),AVERAGEIFS(Observed!R$2:R$792,Observed!$A$2:$A$792,$A33,Observed!$C$2:$C$792,$C33),"")</f>
        <v/>
      </c>
      <c r="W33" s="30" t="str">
        <f>IF(ISNUMBER(AVERAGEIFS(Observed!S$2:S$792,Observed!$A$2:$A$792,$A33,Observed!$C$2:$C$792,$C33)),AVERAGEIFS(Observed!S$2:S$792,Observed!$A$2:$A$792,$A33,Observed!$C$2:$C$792,$C33),"")</f>
        <v/>
      </c>
      <c r="X33" s="30" t="str">
        <f>IF(ISNUMBER(AVERAGEIFS(Observed!T$2:T$792,Observed!$A$2:$A$792,$A33,Observed!$C$2:$C$792,$C33)),AVERAGEIFS(Observed!T$2:T$792,Observed!$A$2:$A$792,$A33,Observed!$C$2:$C$792,$C33),"")</f>
        <v/>
      </c>
      <c r="Y33" s="28" t="str">
        <f>IF(ISNUMBER(AVERAGEIFS(Observed!U$2:U$792,Observed!$A$2:$A$792,$A33,Observed!$C$2:$C$792,$C33)),AVERAGEIFS(Observed!U$2:U$792,Observed!$A$2:$A$792,$A33,Observed!$C$2:$C$792,$C33),"")</f>
        <v/>
      </c>
      <c r="Z33" s="28" t="str">
        <f>IF(ISNUMBER(AVERAGEIFS(Observed!V$2:V$792,Observed!$A$2:$A$792,$A33,Observed!$C$2:$C$792,$C33)),AVERAGEIFS(Observed!V$2:V$792,Observed!$A$2:$A$792,$A33,Observed!$C$2:$C$792,$C33),"")</f>
        <v/>
      </c>
      <c r="AA33" s="28" t="str">
        <f>IF(ISNUMBER(AVERAGEIFS(Observed!W$2:W$792,Observed!$A$2:$A$792,$A33,Observed!$C$2:$C$792,$C33)),AVERAGEIFS(Observed!W$2:W$792,Observed!$A$2:$A$792,$A33,Observed!$C$2:$C$792,$C33),"")</f>
        <v/>
      </c>
      <c r="AB33" s="28">
        <f>IF(ISNUMBER(AVERAGEIFS(Observed!X$2:X$792,Observed!$A$2:$A$792,$A33,Observed!$C$2:$C$792,$C33)),AVERAGEIFS(Observed!X$2:X$792,Observed!$A$2:$A$792,$A33,Observed!$C$2:$C$792,$C33),"")</f>
        <v>19.305421511332195</v>
      </c>
      <c r="AC33" s="28">
        <f>IF(ISNUMBER(AVERAGEIFS(Observed!Y$2:Y$792,Observed!$A$2:$A$792,$A33,Observed!$C$2:$C$792,$C33)),AVERAGEIFS(Observed!Y$2:Y$792,Observed!$A$2:$A$792,$A33,Observed!$C$2:$C$792,$C33),"")</f>
        <v>11.758339881896973</v>
      </c>
      <c r="AD33" s="28">
        <f>IF(ISNUMBER(AVERAGEIFS(Observed!Z$2:Z$792,Observed!$A$2:$A$792,$A33,Observed!$C$2:$C$792,$C33)),AVERAGEIFS(Observed!Z$2:Z$792,Observed!$A$2:$A$792,$A33,Observed!$C$2:$C$792,$C33),"")</f>
        <v>77.480060577392578</v>
      </c>
      <c r="AE33" s="28">
        <f>IF(ISNUMBER(AVERAGEIFS(Observed!AA$2:AA$792,Observed!$A$2:$A$792,$A33,Observed!$C$2:$C$792,$C33)),AVERAGEIFS(Observed!AA$2:AA$792,Observed!$A$2:$A$792,$A33,Observed!$C$2:$C$792,$C33),"")</f>
        <v>24.820866266886394</v>
      </c>
      <c r="AF33" s="28">
        <f>IF(ISNUMBER(AVERAGEIFS(Observed!AB$2:AB$792,Observed!$A$2:$A$792,$A33,Observed!$C$2:$C$792,$C33)),AVERAGEIFS(Observed!AB$2:AB$792,Observed!$A$2:$A$792,$A33,Observed!$C$2:$C$792,$C33),"")</f>
        <v>89.635128021240234</v>
      </c>
      <c r="AG33" s="28">
        <f>IF(ISNUMBER(AVERAGEIFS(Observed!AC$2:AC$792,Observed!$A$2:$A$792,$A33,Observed!$C$2:$C$792,$C33)),AVERAGEIFS(Observed!AC$2:AC$792,Observed!$A$2:$A$792,$A33,Observed!$C$2:$C$792,$C33),"")</f>
        <v>28.348140398661297</v>
      </c>
      <c r="AH33" s="29">
        <f>IF(ISNUMBER(AVERAGEIFS(Observed!AD$2:AD$792,Observed!$A$2:$A$792,$A33,Observed!$C$2:$C$792,$C33)),AVERAGEIFS(Observed!AD$2:AD$792,Observed!$A$2:$A$792,$A33,Observed!$C$2:$C$792,$C33),"")</f>
        <v>4.5333333333333337E-2</v>
      </c>
      <c r="AI33" s="29">
        <f>IF(ISNUMBER(AVERAGEIFS(Observed!AE$2:AE$792,Observed!$A$2:$A$792,$A33,Observed!$C$2:$C$792,$C33)),AVERAGEIFS(Observed!AE$2:AE$792,Observed!$A$2:$A$792,$A33,Observed!$C$2:$C$792,$C33),"")</f>
        <v>4.5333333333333337E-2</v>
      </c>
      <c r="AJ33" s="29" t="str">
        <f>IF(ISNUMBER(AVERAGEIFS(Observed!AF$2:AF$792,Observed!$A$2:$A$792,$A33,Observed!$C$2:$C$792,$C33)),AVERAGEIFS(Observed!AF$2:AF$792,Observed!$A$2:$A$792,$A33,Observed!$C$2:$C$792,$C33),"")</f>
        <v/>
      </c>
      <c r="AK33" s="28">
        <f>IF(ISNUMBER(AVERAGEIFS(Observed!AG$2:AG$792,Observed!$A$2:$A$792,$A33,Observed!$C$2:$C$792,$C33)),AVERAGEIFS(Observed!AG$2:AG$792,Observed!$A$2:$A$792,$A33,Observed!$C$2:$C$792,$C33),"")</f>
        <v>12.396809692382812</v>
      </c>
      <c r="AL33" s="29" t="str">
        <f>IF(ISNUMBER(AVERAGEIFS(Observed!AH$2:AH$792,Observed!$A$2:$A$792,$A33,Observed!$C$2:$C$792,$C33)),AVERAGEIFS(Observed!AH$2:AH$792,Observed!$A$2:$A$792,$A33,Observed!$C$2:$C$792,$C33),"")</f>
        <v/>
      </c>
      <c r="AM33" s="28" t="str">
        <f>IF(ISNUMBER(AVERAGEIFS(Observed!AI$2:AI$792,Observed!$A$2:$A$792,$A33,Observed!$C$2:$C$792,$C33)),AVERAGEIFS(Observed!AI$2:AI$792,Observed!$A$2:$A$792,$A33,Observed!$C$2:$C$792,$C33),"")</f>
        <v/>
      </c>
      <c r="AN33" s="28" t="str">
        <f>IF(ISNUMBER(AVERAGEIFS(Observed!AJ$2:AJ$792,Observed!$A$2:$A$792,$A33,Observed!$C$2:$C$792,$C33)),AVERAGEIFS(Observed!AJ$2:AJ$792,Observed!$A$2:$A$792,$A33,Observed!$C$2:$C$792,$C33),"")</f>
        <v/>
      </c>
      <c r="AO33" s="28" t="str">
        <f>IF(ISNUMBER(AVERAGEIFS(Observed!AK$2:AK$792,Observed!$A$2:$A$792,$A33,Observed!$C$2:$C$792,$C33)),AVERAGEIFS(Observed!AK$2:AK$792,Observed!$A$2:$A$792,$A33,Observed!$C$2:$C$792,$C33),"")</f>
        <v/>
      </c>
      <c r="AP33" s="29" t="str">
        <f>IF(ISNUMBER(AVERAGEIFS(Observed!AL$2:AL$792,Observed!$A$2:$A$792,$A33,Observed!$C$2:$C$792,$C33)),AVERAGEIFS(Observed!AL$2:AL$792,Observed!$A$2:$A$792,$A33,Observed!$C$2:$C$792,$C33),"")</f>
        <v/>
      </c>
      <c r="AQ33" s="28" t="str">
        <f>IF(ISNUMBER(AVERAGEIFS(Observed!AM$2:AM$792,Observed!$A$2:$A$792,$A33,Observed!$C$2:$C$792,$C33)),AVERAGEIFS(Observed!AM$2:AM$792,Observed!$A$2:$A$792,$A33,Observed!$C$2:$C$792,$C33),"")</f>
        <v/>
      </c>
      <c r="AR33" s="28" t="str">
        <f>IF(ISNUMBER(AVERAGEIFS(Observed!AN$2:AN$792,Observed!$A$2:$A$792,$A33,Observed!$C$2:$C$792,$C33)),AVERAGEIFS(Observed!AN$2:AN$792,Observed!$A$2:$A$792,$A33,Observed!$C$2:$C$792,$C33),"")</f>
        <v/>
      </c>
      <c r="AS33" s="2">
        <f>COUNTIFS(Observed!$A$2:$A$792,$A33,Observed!$C$2:$C$792,$C33)</f>
        <v>3</v>
      </c>
      <c r="AT33" s="2">
        <f t="shared" si="1"/>
        <v>10</v>
      </c>
    </row>
    <row r="34" spans="1:46" x14ac:dyDescent="0.25">
      <c r="A34" s="4" t="s">
        <v>28</v>
      </c>
      <c r="B34" t="s">
        <v>44</v>
      </c>
      <c r="C34" s="3">
        <v>42080</v>
      </c>
      <c r="D34">
        <v>1</v>
      </c>
      <c r="F34">
        <v>100</v>
      </c>
      <c r="J34" s="2" t="s">
        <v>82</v>
      </c>
      <c r="K34" s="2" t="s">
        <v>24</v>
      </c>
      <c r="M34" s="2" t="s">
        <v>38</v>
      </c>
      <c r="N34" s="27">
        <f>IF(ISNUMBER(AVERAGEIFS(Observed!J$2:J$792,Observed!$A$2:$A$792,$A34,Observed!$C$2:$C$792,$C34)),AVERAGEIFS(Observed!J$2:J$792,Observed!$A$2:$A$792,$A34,Observed!$C$2:$C$792,$C34),"")</f>
        <v>566.66666666666663</v>
      </c>
      <c r="O34" s="28">
        <f>IF(ISNUMBER(AVERAGEIFS(Observed!K$2:K$792,Observed!$A$2:$A$792,$A34,Observed!$C$2:$C$792,$C34)),AVERAGEIFS(Observed!K$2:K$792,Observed!$A$2:$A$792,$A34,Observed!$C$2:$C$792,$C34),"")</f>
        <v>56.666666666666664</v>
      </c>
      <c r="P34" s="28" t="str">
        <f>IF(ISNUMBER(AVERAGEIFS(Observed!L$2:L$792,Observed!$A$2:$A$792,$A34,Observed!$C$2:$C$792,$C34)),AVERAGEIFS(Observed!L$2:L$792,Observed!$A$2:$A$792,$A34,Observed!$C$2:$C$792,$C34),"")</f>
        <v/>
      </c>
      <c r="Q34" s="28" t="str">
        <f>IF(ISNUMBER(AVERAGEIFS(Observed!M$2:M$792,Observed!$A$2:$A$792,$A34,Observed!$C$2:$C$792,$C34)),AVERAGEIFS(Observed!M$2:M$792,Observed!$A$2:$A$792,$A34,Observed!$C$2:$C$792,$C34),"")</f>
        <v/>
      </c>
      <c r="R34" s="28" t="str">
        <f>IF(ISNUMBER(AVERAGEIFS(Observed!N$2:N$792,Observed!$A$2:$A$792,$A34,Observed!$C$2:$C$792,$C34)),AVERAGEIFS(Observed!N$2:N$792,Observed!$A$2:$A$792,$A34,Observed!$C$2:$C$792,$C34),"")</f>
        <v/>
      </c>
      <c r="S34" s="29" t="str">
        <f>IF(ISNUMBER(AVERAGEIFS(Observed!O$2:O$792,Observed!$A$2:$A$792,$A34,Observed!$C$2:$C$792,$C34)),AVERAGEIFS(Observed!O$2:O$792,Observed!$A$2:$A$792,$A34,Observed!$C$2:$C$792,$C34),"")</f>
        <v/>
      </c>
      <c r="T34" s="29" t="str">
        <f>IF(ISNUMBER(AVERAGEIFS(Observed!P$2:P$792,Observed!$A$2:$A$792,$A34,Observed!$C$2:$C$792,$C34)),AVERAGEIFS(Observed!P$2:P$792,Observed!$A$2:$A$792,$A34,Observed!$C$2:$C$792,$C34),"")</f>
        <v/>
      </c>
      <c r="U34" s="29" t="str">
        <f>IF(ISNUMBER(AVERAGEIFS(Observed!Q$2:Q$792,Observed!$A$2:$A$792,$A34,Observed!$C$2:$C$792,$C34)),AVERAGEIFS(Observed!Q$2:Q$792,Observed!$A$2:$A$792,$A34,Observed!$C$2:$C$792,$C34),"")</f>
        <v/>
      </c>
      <c r="V34" s="28" t="str">
        <f>IF(ISNUMBER(AVERAGEIFS(Observed!R$2:R$792,Observed!$A$2:$A$792,$A34,Observed!$C$2:$C$792,$C34)),AVERAGEIFS(Observed!R$2:R$792,Observed!$A$2:$A$792,$A34,Observed!$C$2:$C$792,$C34),"")</f>
        <v/>
      </c>
      <c r="W34" s="30" t="str">
        <f>IF(ISNUMBER(AVERAGEIFS(Observed!S$2:S$792,Observed!$A$2:$A$792,$A34,Observed!$C$2:$C$792,$C34)),AVERAGEIFS(Observed!S$2:S$792,Observed!$A$2:$A$792,$A34,Observed!$C$2:$C$792,$C34),"")</f>
        <v/>
      </c>
      <c r="X34" s="30" t="str">
        <f>IF(ISNUMBER(AVERAGEIFS(Observed!T$2:T$792,Observed!$A$2:$A$792,$A34,Observed!$C$2:$C$792,$C34)),AVERAGEIFS(Observed!T$2:T$792,Observed!$A$2:$A$792,$A34,Observed!$C$2:$C$792,$C34),"")</f>
        <v/>
      </c>
      <c r="Y34" s="28" t="str">
        <f>IF(ISNUMBER(AVERAGEIFS(Observed!U$2:U$792,Observed!$A$2:$A$792,$A34,Observed!$C$2:$C$792,$C34)),AVERAGEIFS(Observed!U$2:U$792,Observed!$A$2:$A$792,$A34,Observed!$C$2:$C$792,$C34),"")</f>
        <v/>
      </c>
      <c r="Z34" s="28" t="str">
        <f>IF(ISNUMBER(AVERAGEIFS(Observed!V$2:V$792,Observed!$A$2:$A$792,$A34,Observed!$C$2:$C$792,$C34)),AVERAGEIFS(Observed!V$2:V$792,Observed!$A$2:$A$792,$A34,Observed!$C$2:$C$792,$C34),"")</f>
        <v/>
      </c>
      <c r="AA34" s="28" t="str">
        <f>IF(ISNUMBER(AVERAGEIFS(Observed!W$2:W$792,Observed!$A$2:$A$792,$A34,Observed!$C$2:$C$792,$C34)),AVERAGEIFS(Observed!W$2:W$792,Observed!$A$2:$A$792,$A34,Observed!$C$2:$C$792,$C34),"")</f>
        <v/>
      </c>
      <c r="AB34" s="28">
        <f>IF(ISNUMBER(AVERAGEIFS(Observed!X$2:X$792,Observed!$A$2:$A$792,$A34,Observed!$C$2:$C$792,$C34)),AVERAGEIFS(Observed!X$2:X$792,Observed!$A$2:$A$792,$A34,Observed!$C$2:$C$792,$C34),"")</f>
        <v>19.553047498067219</v>
      </c>
      <c r="AC34" s="28">
        <f>IF(ISNUMBER(AVERAGEIFS(Observed!Y$2:Y$792,Observed!$A$2:$A$792,$A34,Observed!$C$2:$C$792,$C34)),AVERAGEIFS(Observed!Y$2:Y$792,Observed!$A$2:$A$792,$A34,Observed!$C$2:$C$792,$C34),"")</f>
        <v>10.95598292350769</v>
      </c>
      <c r="AD34" s="28">
        <f>IF(ISNUMBER(AVERAGEIFS(Observed!Z$2:Z$792,Observed!$A$2:$A$792,$A34,Observed!$C$2:$C$792,$C34)),AVERAGEIFS(Observed!Z$2:Z$792,Observed!$A$2:$A$792,$A34,Observed!$C$2:$C$792,$C34),"")</f>
        <v>78.342549641927079</v>
      </c>
      <c r="AE34" s="28">
        <f>IF(ISNUMBER(AVERAGEIFS(Observed!AA$2:AA$792,Observed!$A$2:$A$792,$A34,Observed!$C$2:$C$792,$C34)),AVERAGEIFS(Observed!AA$2:AA$792,Observed!$A$2:$A$792,$A34,Observed!$C$2:$C$792,$C34),"")</f>
        <v>25.958603541056316</v>
      </c>
      <c r="AF34" s="28">
        <f>IF(ISNUMBER(AVERAGEIFS(Observed!AB$2:AB$792,Observed!$A$2:$A$792,$A34,Observed!$C$2:$C$792,$C34)),AVERAGEIFS(Observed!AB$2:AB$792,Observed!$A$2:$A$792,$A34,Observed!$C$2:$C$792,$C34),"")</f>
        <v>90.027458190917969</v>
      </c>
      <c r="AG34" s="28">
        <f>IF(ISNUMBER(AVERAGEIFS(Observed!AC$2:AC$792,Observed!$A$2:$A$792,$A34,Observed!$C$2:$C$792,$C34)),AVERAGEIFS(Observed!AC$2:AC$792,Observed!$A$2:$A$792,$A34,Observed!$C$2:$C$792,$C34),"")</f>
        <v>28.889832178751629</v>
      </c>
      <c r="AH34" s="29">
        <f>IF(ISNUMBER(AVERAGEIFS(Observed!AD$2:AD$792,Observed!$A$2:$A$792,$A34,Observed!$C$2:$C$792,$C34)),AVERAGEIFS(Observed!AD$2:AD$792,Observed!$A$2:$A$792,$A34,Observed!$C$2:$C$792,$C34),"")</f>
        <v>4.6199999999999998E-2</v>
      </c>
      <c r="AI34" s="29">
        <f>IF(ISNUMBER(AVERAGEIFS(Observed!AE$2:AE$792,Observed!$A$2:$A$792,$A34,Observed!$C$2:$C$792,$C34)),AVERAGEIFS(Observed!AE$2:AE$792,Observed!$A$2:$A$792,$A34,Observed!$C$2:$C$792,$C34),"")</f>
        <v>4.6199999999999998E-2</v>
      </c>
      <c r="AJ34" s="29" t="str">
        <f>IF(ISNUMBER(AVERAGEIFS(Observed!AF$2:AF$792,Observed!$A$2:$A$792,$A34,Observed!$C$2:$C$792,$C34)),AVERAGEIFS(Observed!AF$2:AF$792,Observed!$A$2:$A$792,$A34,Observed!$C$2:$C$792,$C34),"")</f>
        <v/>
      </c>
      <c r="AK34" s="28">
        <f>IF(ISNUMBER(AVERAGEIFS(Observed!AG$2:AG$792,Observed!$A$2:$A$792,$A34,Observed!$C$2:$C$792,$C34)),AVERAGEIFS(Observed!AG$2:AG$792,Observed!$A$2:$A$792,$A34,Observed!$C$2:$C$792,$C34),"")</f>
        <v>12.534807942708333</v>
      </c>
      <c r="AL34" s="29" t="str">
        <f>IF(ISNUMBER(AVERAGEIFS(Observed!AH$2:AH$792,Observed!$A$2:$A$792,$A34,Observed!$C$2:$C$792,$C34)),AVERAGEIFS(Observed!AH$2:AH$792,Observed!$A$2:$A$792,$A34,Observed!$C$2:$C$792,$C34),"")</f>
        <v/>
      </c>
      <c r="AM34" s="28" t="str">
        <f>IF(ISNUMBER(AVERAGEIFS(Observed!AI$2:AI$792,Observed!$A$2:$A$792,$A34,Observed!$C$2:$C$792,$C34)),AVERAGEIFS(Observed!AI$2:AI$792,Observed!$A$2:$A$792,$A34,Observed!$C$2:$C$792,$C34),"")</f>
        <v/>
      </c>
      <c r="AN34" s="28" t="str">
        <f>IF(ISNUMBER(AVERAGEIFS(Observed!AJ$2:AJ$792,Observed!$A$2:$A$792,$A34,Observed!$C$2:$C$792,$C34)),AVERAGEIFS(Observed!AJ$2:AJ$792,Observed!$A$2:$A$792,$A34,Observed!$C$2:$C$792,$C34),"")</f>
        <v/>
      </c>
      <c r="AO34" s="28" t="str">
        <f>IF(ISNUMBER(AVERAGEIFS(Observed!AK$2:AK$792,Observed!$A$2:$A$792,$A34,Observed!$C$2:$C$792,$C34)),AVERAGEIFS(Observed!AK$2:AK$792,Observed!$A$2:$A$792,$A34,Observed!$C$2:$C$792,$C34),"")</f>
        <v/>
      </c>
      <c r="AP34" s="29" t="str">
        <f>IF(ISNUMBER(AVERAGEIFS(Observed!AL$2:AL$792,Observed!$A$2:$A$792,$A34,Observed!$C$2:$C$792,$C34)),AVERAGEIFS(Observed!AL$2:AL$792,Observed!$A$2:$A$792,$A34,Observed!$C$2:$C$792,$C34),"")</f>
        <v/>
      </c>
      <c r="AQ34" s="28" t="str">
        <f>IF(ISNUMBER(AVERAGEIFS(Observed!AM$2:AM$792,Observed!$A$2:$A$792,$A34,Observed!$C$2:$C$792,$C34)),AVERAGEIFS(Observed!AM$2:AM$792,Observed!$A$2:$A$792,$A34,Observed!$C$2:$C$792,$C34),"")</f>
        <v/>
      </c>
      <c r="AR34" s="28" t="str">
        <f>IF(ISNUMBER(AVERAGEIFS(Observed!AN$2:AN$792,Observed!$A$2:$A$792,$A34,Observed!$C$2:$C$792,$C34)),AVERAGEIFS(Observed!AN$2:AN$792,Observed!$A$2:$A$792,$A34,Observed!$C$2:$C$792,$C34),"")</f>
        <v/>
      </c>
      <c r="AS34" s="2">
        <f>COUNTIFS(Observed!$A$2:$A$792,$A34,Observed!$C$2:$C$792,$C34)</f>
        <v>3</v>
      </c>
      <c r="AT34" s="2">
        <f t="shared" si="1"/>
        <v>10</v>
      </c>
    </row>
    <row r="35" spans="1:46" x14ac:dyDescent="0.25">
      <c r="A35" s="4" t="s">
        <v>25</v>
      </c>
      <c r="B35" t="s">
        <v>44</v>
      </c>
      <c r="C35" s="3">
        <v>42080</v>
      </c>
      <c r="D35">
        <v>1</v>
      </c>
      <c r="F35">
        <v>200</v>
      </c>
      <c r="J35" s="2" t="s">
        <v>82</v>
      </c>
      <c r="K35" s="2" t="s">
        <v>24</v>
      </c>
      <c r="M35" s="2" t="s">
        <v>38</v>
      </c>
      <c r="N35" s="27">
        <f>IF(ISNUMBER(AVERAGEIFS(Observed!J$2:J$792,Observed!$A$2:$A$792,$A35,Observed!$C$2:$C$792,$C35)),AVERAGEIFS(Observed!J$2:J$792,Observed!$A$2:$A$792,$A35,Observed!$C$2:$C$792,$C35),"")</f>
        <v>563.91666666666663</v>
      </c>
      <c r="O35" s="28">
        <f>IF(ISNUMBER(AVERAGEIFS(Observed!K$2:K$792,Observed!$A$2:$A$792,$A35,Observed!$C$2:$C$792,$C35)),AVERAGEIFS(Observed!K$2:K$792,Observed!$A$2:$A$792,$A35,Observed!$C$2:$C$792,$C35),"")</f>
        <v>56.391666666666673</v>
      </c>
      <c r="P35" s="28" t="str">
        <f>IF(ISNUMBER(AVERAGEIFS(Observed!L$2:L$792,Observed!$A$2:$A$792,$A35,Observed!$C$2:$C$792,$C35)),AVERAGEIFS(Observed!L$2:L$792,Observed!$A$2:$A$792,$A35,Observed!$C$2:$C$792,$C35),"")</f>
        <v/>
      </c>
      <c r="Q35" s="28" t="str">
        <f>IF(ISNUMBER(AVERAGEIFS(Observed!M$2:M$792,Observed!$A$2:$A$792,$A35,Observed!$C$2:$C$792,$C35)),AVERAGEIFS(Observed!M$2:M$792,Observed!$A$2:$A$792,$A35,Observed!$C$2:$C$792,$C35),"")</f>
        <v/>
      </c>
      <c r="R35" s="28" t="str">
        <f>IF(ISNUMBER(AVERAGEIFS(Observed!N$2:N$792,Observed!$A$2:$A$792,$A35,Observed!$C$2:$C$792,$C35)),AVERAGEIFS(Observed!N$2:N$792,Observed!$A$2:$A$792,$A35,Observed!$C$2:$C$792,$C35),"")</f>
        <v/>
      </c>
      <c r="S35" s="29" t="str">
        <f>IF(ISNUMBER(AVERAGEIFS(Observed!O$2:O$792,Observed!$A$2:$A$792,$A35,Observed!$C$2:$C$792,$C35)),AVERAGEIFS(Observed!O$2:O$792,Observed!$A$2:$A$792,$A35,Observed!$C$2:$C$792,$C35),"")</f>
        <v/>
      </c>
      <c r="T35" s="29" t="str">
        <f>IF(ISNUMBER(AVERAGEIFS(Observed!P$2:P$792,Observed!$A$2:$A$792,$A35,Observed!$C$2:$C$792,$C35)),AVERAGEIFS(Observed!P$2:P$792,Observed!$A$2:$A$792,$A35,Observed!$C$2:$C$792,$C35),"")</f>
        <v/>
      </c>
      <c r="U35" s="29" t="str">
        <f>IF(ISNUMBER(AVERAGEIFS(Observed!Q$2:Q$792,Observed!$A$2:$A$792,$A35,Observed!$C$2:$C$792,$C35)),AVERAGEIFS(Observed!Q$2:Q$792,Observed!$A$2:$A$792,$A35,Observed!$C$2:$C$792,$C35),"")</f>
        <v/>
      </c>
      <c r="V35" s="28" t="str">
        <f>IF(ISNUMBER(AVERAGEIFS(Observed!R$2:R$792,Observed!$A$2:$A$792,$A35,Observed!$C$2:$C$792,$C35)),AVERAGEIFS(Observed!R$2:R$792,Observed!$A$2:$A$792,$A35,Observed!$C$2:$C$792,$C35),"")</f>
        <v/>
      </c>
      <c r="W35" s="30" t="str">
        <f>IF(ISNUMBER(AVERAGEIFS(Observed!S$2:S$792,Observed!$A$2:$A$792,$A35,Observed!$C$2:$C$792,$C35)),AVERAGEIFS(Observed!S$2:S$792,Observed!$A$2:$A$792,$A35,Observed!$C$2:$C$792,$C35),"")</f>
        <v/>
      </c>
      <c r="X35" s="30" t="str">
        <f>IF(ISNUMBER(AVERAGEIFS(Observed!T$2:T$792,Observed!$A$2:$A$792,$A35,Observed!$C$2:$C$792,$C35)),AVERAGEIFS(Observed!T$2:T$792,Observed!$A$2:$A$792,$A35,Observed!$C$2:$C$792,$C35),"")</f>
        <v/>
      </c>
      <c r="Y35" s="28" t="str">
        <f>IF(ISNUMBER(AVERAGEIFS(Observed!U$2:U$792,Observed!$A$2:$A$792,$A35,Observed!$C$2:$C$792,$C35)),AVERAGEIFS(Observed!U$2:U$792,Observed!$A$2:$A$792,$A35,Observed!$C$2:$C$792,$C35),"")</f>
        <v/>
      </c>
      <c r="Z35" s="28" t="str">
        <f>IF(ISNUMBER(AVERAGEIFS(Observed!V$2:V$792,Observed!$A$2:$A$792,$A35,Observed!$C$2:$C$792,$C35)),AVERAGEIFS(Observed!V$2:V$792,Observed!$A$2:$A$792,$A35,Observed!$C$2:$C$792,$C35),"")</f>
        <v/>
      </c>
      <c r="AA35" s="28" t="str">
        <f>IF(ISNUMBER(AVERAGEIFS(Observed!W$2:W$792,Observed!$A$2:$A$792,$A35,Observed!$C$2:$C$792,$C35)),AVERAGEIFS(Observed!W$2:W$792,Observed!$A$2:$A$792,$A35,Observed!$C$2:$C$792,$C35),"")</f>
        <v/>
      </c>
      <c r="AB35" s="28">
        <f>IF(ISNUMBER(AVERAGEIFS(Observed!X$2:X$792,Observed!$A$2:$A$792,$A35,Observed!$C$2:$C$792,$C35)),AVERAGEIFS(Observed!X$2:X$792,Observed!$A$2:$A$792,$A35,Observed!$C$2:$C$792,$C35),"")</f>
        <v>18.271928469340008</v>
      </c>
      <c r="AC35" s="28">
        <f>IF(ISNUMBER(AVERAGEIFS(Observed!Y$2:Y$792,Observed!$A$2:$A$792,$A35,Observed!$C$2:$C$792,$C35)),AVERAGEIFS(Observed!Y$2:Y$792,Observed!$A$2:$A$792,$A35,Observed!$C$2:$C$792,$C35),"")</f>
        <v>10.88918431599935</v>
      </c>
      <c r="AD35" s="28">
        <f>IF(ISNUMBER(AVERAGEIFS(Observed!Z$2:Z$792,Observed!$A$2:$A$792,$A35,Observed!$C$2:$C$792,$C35)),AVERAGEIFS(Observed!Z$2:Z$792,Observed!$A$2:$A$792,$A35,Observed!$C$2:$C$792,$C35),"")</f>
        <v>79.467695871988937</v>
      </c>
      <c r="AE35" s="28">
        <f>IF(ISNUMBER(AVERAGEIFS(Observed!AA$2:AA$792,Observed!$A$2:$A$792,$A35,Observed!$C$2:$C$792,$C35)),AVERAGEIFS(Observed!AA$2:AA$792,Observed!$A$2:$A$792,$A35,Observed!$C$2:$C$792,$C35),"")</f>
        <v>24.892033259073894</v>
      </c>
      <c r="AF35" s="28">
        <f>IF(ISNUMBER(AVERAGEIFS(Observed!AB$2:AB$792,Observed!$A$2:$A$792,$A35,Observed!$C$2:$C$792,$C35)),AVERAGEIFS(Observed!AB$2:AB$792,Observed!$A$2:$A$792,$A35,Observed!$C$2:$C$792,$C35),"")</f>
        <v>89.916543324788407</v>
      </c>
      <c r="AG35" s="28">
        <f>IF(ISNUMBER(AVERAGEIFS(Observed!AC$2:AC$792,Observed!$A$2:$A$792,$A35,Observed!$C$2:$C$792,$C35)),AVERAGEIFS(Observed!AC$2:AC$792,Observed!$A$2:$A$792,$A35,Observed!$C$2:$C$792,$C35),"")</f>
        <v>30.83965841929118</v>
      </c>
      <c r="AH35" s="29">
        <f>IF(ISNUMBER(AVERAGEIFS(Observed!AD$2:AD$792,Observed!$A$2:$A$792,$A35,Observed!$C$2:$C$792,$C35)),AVERAGEIFS(Observed!AD$2:AD$792,Observed!$A$2:$A$792,$A35,Observed!$C$2:$C$792,$C35),"")</f>
        <v>4.9333333333333333E-2</v>
      </c>
      <c r="AI35" s="29">
        <f>IF(ISNUMBER(AVERAGEIFS(Observed!AE$2:AE$792,Observed!$A$2:$A$792,$A35,Observed!$C$2:$C$792,$C35)),AVERAGEIFS(Observed!AE$2:AE$792,Observed!$A$2:$A$792,$A35,Observed!$C$2:$C$792,$C35),"")</f>
        <v>4.9333333333333333E-2</v>
      </c>
      <c r="AJ35" s="29" t="str">
        <f>IF(ISNUMBER(AVERAGEIFS(Observed!AF$2:AF$792,Observed!$A$2:$A$792,$A35,Observed!$C$2:$C$792,$C35)),AVERAGEIFS(Observed!AF$2:AF$792,Observed!$A$2:$A$792,$A35,Observed!$C$2:$C$792,$C35),"")</f>
        <v/>
      </c>
      <c r="AK35" s="28">
        <f>IF(ISNUMBER(AVERAGEIFS(Observed!AG$2:AG$792,Observed!$A$2:$A$792,$A35,Observed!$C$2:$C$792,$C35)),AVERAGEIFS(Observed!AG$2:AG$792,Observed!$A$2:$A$792,$A35,Observed!$C$2:$C$792,$C35),"")</f>
        <v>12.714831339518227</v>
      </c>
      <c r="AL35" s="29" t="str">
        <f>IF(ISNUMBER(AVERAGEIFS(Observed!AH$2:AH$792,Observed!$A$2:$A$792,$A35,Observed!$C$2:$C$792,$C35)),AVERAGEIFS(Observed!AH$2:AH$792,Observed!$A$2:$A$792,$A35,Observed!$C$2:$C$792,$C35),"")</f>
        <v/>
      </c>
      <c r="AM35" s="28" t="str">
        <f>IF(ISNUMBER(AVERAGEIFS(Observed!AI$2:AI$792,Observed!$A$2:$A$792,$A35,Observed!$C$2:$C$792,$C35)),AVERAGEIFS(Observed!AI$2:AI$792,Observed!$A$2:$A$792,$A35,Observed!$C$2:$C$792,$C35),"")</f>
        <v/>
      </c>
      <c r="AN35" s="28" t="str">
        <f>IF(ISNUMBER(AVERAGEIFS(Observed!AJ$2:AJ$792,Observed!$A$2:$A$792,$A35,Observed!$C$2:$C$792,$C35)),AVERAGEIFS(Observed!AJ$2:AJ$792,Observed!$A$2:$A$792,$A35,Observed!$C$2:$C$792,$C35),"")</f>
        <v/>
      </c>
      <c r="AO35" s="28" t="str">
        <f>IF(ISNUMBER(AVERAGEIFS(Observed!AK$2:AK$792,Observed!$A$2:$A$792,$A35,Observed!$C$2:$C$792,$C35)),AVERAGEIFS(Observed!AK$2:AK$792,Observed!$A$2:$A$792,$A35,Observed!$C$2:$C$792,$C35),"")</f>
        <v/>
      </c>
      <c r="AP35" s="29" t="str">
        <f>IF(ISNUMBER(AVERAGEIFS(Observed!AL$2:AL$792,Observed!$A$2:$A$792,$A35,Observed!$C$2:$C$792,$C35)),AVERAGEIFS(Observed!AL$2:AL$792,Observed!$A$2:$A$792,$A35,Observed!$C$2:$C$792,$C35),"")</f>
        <v/>
      </c>
      <c r="AQ35" s="28" t="str">
        <f>IF(ISNUMBER(AVERAGEIFS(Observed!AM$2:AM$792,Observed!$A$2:$A$792,$A35,Observed!$C$2:$C$792,$C35)),AVERAGEIFS(Observed!AM$2:AM$792,Observed!$A$2:$A$792,$A35,Observed!$C$2:$C$792,$C35),"")</f>
        <v/>
      </c>
      <c r="AR35" s="28" t="str">
        <f>IF(ISNUMBER(AVERAGEIFS(Observed!AN$2:AN$792,Observed!$A$2:$A$792,$A35,Observed!$C$2:$C$792,$C35)),AVERAGEIFS(Observed!AN$2:AN$792,Observed!$A$2:$A$792,$A35,Observed!$C$2:$C$792,$C35),"")</f>
        <v/>
      </c>
      <c r="AS35" s="2">
        <f>COUNTIFS(Observed!$A$2:$A$792,$A35,Observed!$C$2:$C$792,$C35)</f>
        <v>3</v>
      </c>
      <c r="AT35" s="2">
        <f t="shared" si="1"/>
        <v>10</v>
      </c>
    </row>
    <row r="36" spans="1:46" x14ac:dyDescent="0.25">
      <c r="A36" s="4" t="s">
        <v>29</v>
      </c>
      <c r="B36" t="s">
        <v>44</v>
      </c>
      <c r="C36" s="3">
        <v>42080</v>
      </c>
      <c r="D36">
        <v>1</v>
      </c>
      <c r="F36">
        <v>350</v>
      </c>
      <c r="J36" s="2" t="s">
        <v>82</v>
      </c>
      <c r="K36" s="2" t="s">
        <v>24</v>
      </c>
      <c r="M36" s="2" t="s">
        <v>38</v>
      </c>
      <c r="N36" s="27">
        <f>IF(ISNUMBER(AVERAGEIFS(Observed!J$2:J$792,Observed!$A$2:$A$792,$A36,Observed!$C$2:$C$792,$C36)),AVERAGEIFS(Observed!J$2:J$792,Observed!$A$2:$A$792,$A36,Observed!$C$2:$C$792,$C36),"")</f>
        <v>538.16666666666663</v>
      </c>
      <c r="O36" s="28">
        <f>IF(ISNUMBER(AVERAGEIFS(Observed!K$2:K$792,Observed!$A$2:$A$792,$A36,Observed!$C$2:$C$792,$C36)),AVERAGEIFS(Observed!K$2:K$792,Observed!$A$2:$A$792,$A36,Observed!$C$2:$C$792,$C36),"")</f>
        <v>53.816666666666663</v>
      </c>
      <c r="P36" s="28" t="str">
        <f>IF(ISNUMBER(AVERAGEIFS(Observed!L$2:L$792,Observed!$A$2:$A$792,$A36,Observed!$C$2:$C$792,$C36)),AVERAGEIFS(Observed!L$2:L$792,Observed!$A$2:$A$792,$A36,Observed!$C$2:$C$792,$C36),"")</f>
        <v/>
      </c>
      <c r="Q36" s="28" t="str">
        <f>IF(ISNUMBER(AVERAGEIFS(Observed!M$2:M$792,Observed!$A$2:$A$792,$A36,Observed!$C$2:$C$792,$C36)),AVERAGEIFS(Observed!M$2:M$792,Observed!$A$2:$A$792,$A36,Observed!$C$2:$C$792,$C36),"")</f>
        <v/>
      </c>
      <c r="R36" s="28" t="str">
        <f>IF(ISNUMBER(AVERAGEIFS(Observed!N$2:N$792,Observed!$A$2:$A$792,$A36,Observed!$C$2:$C$792,$C36)),AVERAGEIFS(Observed!N$2:N$792,Observed!$A$2:$A$792,$A36,Observed!$C$2:$C$792,$C36),"")</f>
        <v/>
      </c>
      <c r="S36" s="29" t="str">
        <f>IF(ISNUMBER(AVERAGEIFS(Observed!O$2:O$792,Observed!$A$2:$A$792,$A36,Observed!$C$2:$C$792,$C36)),AVERAGEIFS(Observed!O$2:O$792,Observed!$A$2:$A$792,$A36,Observed!$C$2:$C$792,$C36),"")</f>
        <v/>
      </c>
      <c r="T36" s="29" t="str">
        <f>IF(ISNUMBER(AVERAGEIFS(Observed!P$2:P$792,Observed!$A$2:$A$792,$A36,Observed!$C$2:$C$792,$C36)),AVERAGEIFS(Observed!P$2:P$792,Observed!$A$2:$A$792,$A36,Observed!$C$2:$C$792,$C36),"")</f>
        <v/>
      </c>
      <c r="U36" s="29" t="str">
        <f>IF(ISNUMBER(AVERAGEIFS(Observed!Q$2:Q$792,Observed!$A$2:$A$792,$A36,Observed!$C$2:$C$792,$C36)),AVERAGEIFS(Observed!Q$2:Q$792,Observed!$A$2:$A$792,$A36,Observed!$C$2:$C$792,$C36),"")</f>
        <v/>
      </c>
      <c r="V36" s="28" t="str">
        <f>IF(ISNUMBER(AVERAGEIFS(Observed!R$2:R$792,Observed!$A$2:$A$792,$A36,Observed!$C$2:$C$792,$C36)),AVERAGEIFS(Observed!R$2:R$792,Observed!$A$2:$A$792,$A36,Observed!$C$2:$C$792,$C36),"")</f>
        <v/>
      </c>
      <c r="W36" s="30" t="str">
        <f>IF(ISNUMBER(AVERAGEIFS(Observed!S$2:S$792,Observed!$A$2:$A$792,$A36,Observed!$C$2:$C$792,$C36)),AVERAGEIFS(Observed!S$2:S$792,Observed!$A$2:$A$792,$A36,Observed!$C$2:$C$792,$C36),"")</f>
        <v/>
      </c>
      <c r="X36" s="30" t="str">
        <f>IF(ISNUMBER(AVERAGEIFS(Observed!T$2:T$792,Observed!$A$2:$A$792,$A36,Observed!$C$2:$C$792,$C36)),AVERAGEIFS(Observed!T$2:T$792,Observed!$A$2:$A$792,$A36,Observed!$C$2:$C$792,$C36),"")</f>
        <v/>
      </c>
      <c r="Y36" s="28" t="str">
        <f>IF(ISNUMBER(AVERAGEIFS(Observed!U$2:U$792,Observed!$A$2:$A$792,$A36,Observed!$C$2:$C$792,$C36)),AVERAGEIFS(Observed!U$2:U$792,Observed!$A$2:$A$792,$A36,Observed!$C$2:$C$792,$C36),"")</f>
        <v/>
      </c>
      <c r="Z36" s="28" t="str">
        <f>IF(ISNUMBER(AVERAGEIFS(Observed!V$2:V$792,Observed!$A$2:$A$792,$A36,Observed!$C$2:$C$792,$C36)),AVERAGEIFS(Observed!V$2:V$792,Observed!$A$2:$A$792,$A36,Observed!$C$2:$C$792,$C36),"")</f>
        <v/>
      </c>
      <c r="AA36" s="28" t="str">
        <f>IF(ISNUMBER(AVERAGEIFS(Observed!W$2:W$792,Observed!$A$2:$A$792,$A36,Observed!$C$2:$C$792,$C36)),AVERAGEIFS(Observed!W$2:W$792,Observed!$A$2:$A$792,$A36,Observed!$C$2:$C$792,$C36),"")</f>
        <v/>
      </c>
      <c r="AB36" s="28">
        <f>IF(ISNUMBER(AVERAGEIFS(Observed!X$2:X$792,Observed!$A$2:$A$792,$A36,Observed!$C$2:$C$792,$C36)),AVERAGEIFS(Observed!X$2:X$792,Observed!$A$2:$A$792,$A36,Observed!$C$2:$C$792,$C36),"")</f>
        <v>18.908405621846516</v>
      </c>
      <c r="AC36" s="28">
        <f>IF(ISNUMBER(AVERAGEIFS(Observed!Y$2:Y$792,Observed!$A$2:$A$792,$A36,Observed!$C$2:$C$792,$C36)),AVERAGEIFS(Observed!Y$2:Y$792,Observed!$A$2:$A$792,$A36,Observed!$C$2:$C$792,$C36),"")</f>
        <v>12.082866986592611</v>
      </c>
      <c r="AD36" s="28">
        <f>IF(ISNUMBER(AVERAGEIFS(Observed!Z$2:Z$792,Observed!$A$2:$A$792,$A36,Observed!$C$2:$C$792,$C36)),AVERAGEIFS(Observed!Z$2:Z$792,Observed!$A$2:$A$792,$A36,Observed!$C$2:$C$792,$C36),"")</f>
        <v>78.250401814778641</v>
      </c>
      <c r="AE36" s="28">
        <f>IF(ISNUMBER(AVERAGEIFS(Observed!AA$2:AA$792,Observed!$A$2:$A$792,$A36,Observed!$C$2:$C$792,$C36)),AVERAGEIFS(Observed!AA$2:AA$792,Observed!$A$2:$A$792,$A36,Observed!$C$2:$C$792,$C36),"")</f>
        <v>24.605355898539226</v>
      </c>
      <c r="AF36" s="28">
        <f>IF(ISNUMBER(AVERAGEIFS(Observed!AB$2:AB$792,Observed!$A$2:$A$792,$A36,Observed!$C$2:$C$792,$C36)),AVERAGEIFS(Observed!AB$2:AB$792,Observed!$A$2:$A$792,$A36,Observed!$C$2:$C$792,$C36),"")</f>
        <v>89.60183970133464</v>
      </c>
      <c r="AG36" s="28">
        <f>IF(ISNUMBER(AVERAGEIFS(Observed!AC$2:AC$792,Observed!$A$2:$A$792,$A36,Observed!$C$2:$C$792,$C36)),AVERAGEIFS(Observed!AC$2:AC$792,Observed!$A$2:$A$792,$A36,Observed!$C$2:$C$792,$C36),"")</f>
        <v>30.155941009521484</v>
      </c>
      <c r="AH36" s="29">
        <f>IF(ISNUMBER(AVERAGEIFS(Observed!AD$2:AD$792,Observed!$A$2:$A$792,$A36,Observed!$C$2:$C$792,$C36)),AVERAGEIFS(Observed!AD$2:AD$792,Observed!$A$2:$A$792,$A36,Observed!$C$2:$C$792,$C36),"")</f>
        <v>4.8233333333333329E-2</v>
      </c>
      <c r="AI36" s="29">
        <f>IF(ISNUMBER(AVERAGEIFS(Observed!AE$2:AE$792,Observed!$A$2:$A$792,$A36,Observed!$C$2:$C$792,$C36)),AVERAGEIFS(Observed!AE$2:AE$792,Observed!$A$2:$A$792,$A36,Observed!$C$2:$C$792,$C36),"")</f>
        <v>4.8233333333333329E-2</v>
      </c>
      <c r="AJ36" s="29" t="str">
        <f>IF(ISNUMBER(AVERAGEIFS(Observed!AF$2:AF$792,Observed!$A$2:$A$792,$A36,Observed!$C$2:$C$792,$C36)),AVERAGEIFS(Observed!AF$2:AF$792,Observed!$A$2:$A$792,$A36,Observed!$C$2:$C$792,$C36),"")</f>
        <v/>
      </c>
      <c r="AK36" s="28">
        <f>IF(ISNUMBER(AVERAGEIFS(Observed!AG$2:AG$792,Observed!$A$2:$A$792,$A36,Observed!$C$2:$C$792,$C36)),AVERAGEIFS(Observed!AG$2:AG$792,Observed!$A$2:$A$792,$A36,Observed!$C$2:$C$792,$C36),"")</f>
        <v>12.520064290364585</v>
      </c>
      <c r="AL36" s="29" t="str">
        <f>IF(ISNUMBER(AVERAGEIFS(Observed!AH$2:AH$792,Observed!$A$2:$A$792,$A36,Observed!$C$2:$C$792,$C36)),AVERAGEIFS(Observed!AH$2:AH$792,Observed!$A$2:$A$792,$A36,Observed!$C$2:$C$792,$C36),"")</f>
        <v/>
      </c>
      <c r="AM36" s="28" t="str">
        <f>IF(ISNUMBER(AVERAGEIFS(Observed!AI$2:AI$792,Observed!$A$2:$A$792,$A36,Observed!$C$2:$C$792,$C36)),AVERAGEIFS(Observed!AI$2:AI$792,Observed!$A$2:$A$792,$A36,Observed!$C$2:$C$792,$C36),"")</f>
        <v/>
      </c>
      <c r="AN36" s="28" t="str">
        <f>IF(ISNUMBER(AVERAGEIFS(Observed!AJ$2:AJ$792,Observed!$A$2:$A$792,$A36,Observed!$C$2:$C$792,$C36)),AVERAGEIFS(Observed!AJ$2:AJ$792,Observed!$A$2:$A$792,$A36,Observed!$C$2:$C$792,$C36),"")</f>
        <v/>
      </c>
      <c r="AO36" s="28" t="str">
        <f>IF(ISNUMBER(AVERAGEIFS(Observed!AK$2:AK$792,Observed!$A$2:$A$792,$A36,Observed!$C$2:$C$792,$C36)),AVERAGEIFS(Observed!AK$2:AK$792,Observed!$A$2:$A$792,$A36,Observed!$C$2:$C$792,$C36),"")</f>
        <v/>
      </c>
      <c r="AP36" s="29" t="str">
        <f>IF(ISNUMBER(AVERAGEIFS(Observed!AL$2:AL$792,Observed!$A$2:$A$792,$A36,Observed!$C$2:$C$792,$C36)),AVERAGEIFS(Observed!AL$2:AL$792,Observed!$A$2:$A$792,$A36,Observed!$C$2:$C$792,$C36),"")</f>
        <v/>
      </c>
      <c r="AQ36" s="28" t="str">
        <f>IF(ISNUMBER(AVERAGEIFS(Observed!AM$2:AM$792,Observed!$A$2:$A$792,$A36,Observed!$C$2:$C$792,$C36)),AVERAGEIFS(Observed!AM$2:AM$792,Observed!$A$2:$A$792,$A36,Observed!$C$2:$C$792,$C36),"")</f>
        <v/>
      </c>
      <c r="AR36" s="28" t="str">
        <f>IF(ISNUMBER(AVERAGEIFS(Observed!AN$2:AN$792,Observed!$A$2:$A$792,$A36,Observed!$C$2:$C$792,$C36)),AVERAGEIFS(Observed!AN$2:AN$792,Observed!$A$2:$A$792,$A36,Observed!$C$2:$C$792,$C36),"")</f>
        <v/>
      </c>
      <c r="AS36" s="2">
        <f>COUNTIFS(Observed!$A$2:$A$792,$A36,Observed!$C$2:$C$792,$C36)</f>
        <v>3</v>
      </c>
      <c r="AT36" s="2">
        <f t="shared" si="1"/>
        <v>10</v>
      </c>
    </row>
    <row r="37" spans="1:46" x14ac:dyDescent="0.25">
      <c r="A37" s="4" t="s">
        <v>26</v>
      </c>
      <c r="B37" t="s">
        <v>44</v>
      </c>
      <c r="C37" s="3">
        <v>42080</v>
      </c>
      <c r="D37">
        <v>1</v>
      </c>
      <c r="F37">
        <v>500</v>
      </c>
      <c r="J37" s="2" t="s">
        <v>82</v>
      </c>
      <c r="K37" s="2" t="s">
        <v>24</v>
      </c>
      <c r="M37" s="2" t="s">
        <v>38</v>
      </c>
      <c r="N37" s="27">
        <f>IF(ISNUMBER(AVERAGEIFS(Observed!J$2:J$792,Observed!$A$2:$A$792,$A37,Observed!$C$2:$C$792,$C37)),AVERAGEIFS(Observed!J$2:J$792,Observed!$A$2:$A$792,$A37,Observed!$C$2:$C$792,$C37),"")</f>
        <v>579.41666666666663</v>
      </c>
      <c r="O37" s="28">
        <f>IF(ISNUMBER(AVERAGEIFS(Observed!K$2:K$792,Observed!$A$2:$A$792,$A37,Observed!$C$2:$C$792,$C37)),AVERAGEIFS(Observed!K$2:K$792,Observed!$A$2:$A$792,$A37,Observed!$C$2:$C$792,$C37),"")</f>
        <v>57.941666666666663</v>
      </c>
      <c r="P37" s="28" t="str">
        <f>IF(ISNUMBER(AVERAGEIFS(Observed!L$2:L$792,Observed!$A$2:$A$792,$A37,Observed!$C$2:$C$792,$C37)),AVERAGEIFS(Observed!L$2:L$792,Observed!$A$2:$A$792,$A37,Observed!$C$2:$C$792,$C37),"")</f>
        <v/>
      </c>
      <c r="Q37" s="28" t="str">
        <f>IF(ISNUMBER(AVERAGEIFS(Observed!M$2:M$792,Observed!$A$2:$A$792,$A37,Observed!$C$2:$C$792,$C37)),AVERAGEIFS(Observed!M$2:M$792,Observed!$A$2:$A$792,$A37,Observed!$C$2:$C$792,$C37),"")</f>
        <v/>
      </c>
      <c r="R37" s="28" t="str">
        <f>IF(ISNUMBER(AVERAGEIFS(Observed!N$2:N$792,Observed!$A$2:$A$792,$A37,Observed!$C$2:$C$792,$C37)),AVERAGEIFS(Observed!N$2:N$792,Observed!$A$2:$A$792,$A37,Observed!$C$2:$C$792,$C37),"")</f>
        <v/>
      </c>
      <c r="S37" s="29" t="str">
        <f>IF(ISNUMBER(AVERAGEIFS(Observed!O$2:O$792,Observed!$A$2:$A$792,$A37,Observed!$C$2:$C$792,$C37)),AVERAGEIFS(Observed!O$2:O$792,Observed!$A$2:$A$792,$A37,Observed!$C$2:$C$792,$C37),"")</f>
        <v/>
      </c>
      <c r="T37" s="29" t="str">
        <f>IF(ISNUMBER(AVERAGEIFS(Observed!P$2:P$792,Observed!$A$2:$A$792,$A37,Observed!$C$2:$C$792,$C37)),AVERAGEIFS(Observed!P$2:P$792,Observed!$A$2:$A$792,$A37,Observed!$C$2:$C$792,$C37),"")</f>
        <v/>
      </c>
      <c r="U37" s="29" t="str">
        <f>IF(ISNUMBER(AVERAGEIFS(Observed!Q$2:Q$792,Observed!$A$2:$A$792,$A37,Observed!$C$2:$C$792,$C37)),AVERAGEIFS(Observed!Q$2:Q$792,Observed!$A$2:$A$792,$A37,Observed!$C$2:$C$792,$C37),"")</f>
        <v/>
      </c>
      <c r="V37" s="28" t="str">
        <f>IF(ISNUMBER(AVERAGEIFS(Observed!R$2:R$792,Observed!$A$2:$A$792,$A37,Observed!$C$2:$C$792,$C37)),AVERAGEIFS(Observed!R$2:R$792,Observed!$A$2:$A$792,$A37,Observed!$C$2:$C$792,$C37),"")</f>
        <v/>
      </c>
      <c r="W37" s="30" t="str">
        <f>IF(ISNUMBER(AVERAGEIFS(Observed!S$2:S$792,Observed!$A$2:$A$792,$A37,Observed!$C$2:$C$792,$C37)),AVERAGEIFS(Observed!S$2:S$792,Observed!$A$2:$A$792,$A37,Observed!$C$2:$C$792,$C37),"")</f>
        <v/>
      </c>
      <c r="X37" s="30" t="str">
        <f>IF(ISNUMBER(AVERAGEIFS(Observed!T$2:T$792,Observed!$A$2:$A$792,$A37,Observed!$C$2:$C$792,$C37)),AVERAGEIFS(Observed!T$2:T$792,Observed!$A$2:$A$792,$A37,Observed!$C$2:$C$792,$C37),"")</f>
        <v/>
      </c>
      <c r="Y37" s="28" t="str">
        <f>IF(ISNUMBER(AVERAGEIFS(Observed!U$2:U$792,Observed!$A$2:$A$792,$A37,Observed!$C$2:$C$792,$C37)),AVERAGEIFS(Observed!U$2:U$792,Observed!$A$2:$A$792,$A37,Observed!$C$2:$C$792,$C37),"")</f>
        <v/>
      </c>
      <c r="Z37" s="28" t="str">
        <f>IF(ISNUMBER(AVERAGEIFS(Observed!V$2:V$792,Observed!$A$2:$A$792,$A37,Observed!$C$2:$C$792,$C37)),AVERAGEIFS(Observed!V$2:V$792,Observed!$A$2:$A$792,$A37,Observed!$C$2:$C$792,$C37),"")</f>
        <v/>
      </c>
      <c r="AA37" s="28" t="str">
        <f>IF(ISNUMBER(AVERAGEIFS(Observed!W$2:W$792,Observed!$A$2:$A$792,$A37,Observed!$C$2:$C$792,$C37)),AVERAGEIFS(Observed!W$2:W$792,Observed!$A$2:$A$792,$A37,Observed!$C$2:$C$792,$C37),"")</f>
        <v/>
      </c>
      <c r="AB37" s="28">
        <f>IF(ISNUMBER(AVERAGEIFS(Observed!X$2:X$792,Observed!$A$2:$A$792,$A37,Observed!$C$2:$C$792,$C37)),AVERAGEIFS(Observed!X$2:X$792,Observed!$A$2:$A$792,$A37,Observed!$C$2:$C$792,$C37),"")</f>
        <v>18.920502344767254</v>
      </c>
      <c r="AC37" s="28">
        <f>IF(ISNUMBER(AVERAGEIFS(Observed!Y$2:Y$792,Observed!$A$2:$A$792,$A37,Observed!$C$2:$C$792,$C37)),AVERAGEIFS(Observed!Y$2:Y$792,Observed!$A$2:$A$792,$A37,Observed!$C$2:$C$792,$C37),"")</f>
        <v>11.894408702850342</v>
      </c>
      <c r="AD37" s="28">
        <f>IF(ISNUMBER(AVERAGEIFS(Observed!Z$2:Z$792,Observed!$A$2:$A$792,$A37,Observed!$C$2:$C$792,$C37)),AVERAGEIFS(Observed!Z$2:Z$792,Observed!$A$2:$A$792,$A37,Observed!$C$2:$C$792,$C37),"")</f>
        <v>76.131389617919922</v>
      </c>
      <c r="AE37" s="28">
        <f>IF(ISNUMBER(AVERAGEIFS(Observed!AA$2:AA$792,Observed!$A$2:$A$792,$A37,Observed!$C$2:$C$792,$C37)),AVERAGEIFS(Observed!AA$2:AA$792,Observed!$A$2:$A$792,$A37,Observed!$C$2:$C$792,$C37),"")</f>
        <v>24.72099272410075</v>
      </c>
      <c r="AF37" s="28">
        <f>IF(ISNUMBER(AVERAGEIFS(Observed!AB$2:AB$792,Observed!$A$2:$A$792,$A37,Observed!$C$2:$C$792,$C37)),AVERAGEIFS(Observed!AB$2:AB$792,Observed!$A$2:$A$792,$A37,Observed!$C$2:$C$792,$C37),"")</f>
        <v>88.660879770914718</v>
      </c>
      <c r="AG37" s="28">
        <f>IF(ISNUMBER(AVERAGEIFS(Observed!AC$2:AC$792,Observed!$A$2:$A$792,$A37,Observed!$C$2:$C$792,$C37)),AVERAGEIFS(Observed!AC$2:AC$792,Observed!$A$2:$A$792,$A37,Observed!$C$2:$C$792,$C37),"")</f>
        <v>28.843800226847332</v>
      </c>
      <c r="AH37" s="29">
        <f>IF(ISNUMBER(AVERAGEIFS(Observed!AD$2:AD$792,Observed!$A$2:$A$792,$A37,Observed!$C$2:$C$792,$C37)),AVERAGEIFS(Observed!AD$2:AD$792,Observed!$A$2:$A$792,$A37,Observed!$C$2:$C$792,$C37),"")</f>
        <v>4.6133333333333332E-2</v>
      </c>
      <c r="AI37" s="29">
        <f>IF(ISNUMBER(AVERAGEIFS(Observed!AE$2:AE$792,Observed!$A$2:$A$792,$A37,Observed!$C$2:$C$792,$C37)),AVERAGEIFS(Observed!AE$2:AE$792,Observed!$A$2:$A$792,$A37,Observed!$C$2:$C$792,$C37),"")</f>
        <v>4.6133333333333332E-2</v>
      </c>
      <c r="AJ37" s="29" t="str">
        <f>IF(ISNUMBER(AVERAGEIFS(Observed!AF$2:AF$792,Observed!$A$2:$A$792,$A37,Observed!$C$2:$C$792,$C37)),AVERAGEIFS(Observed!AF$2:AF$792,Observed!$A$2:$A$792,$A37,Observed!$C$2:$C$792,$C37),"")</f>
        <v/>
      </c>
      <c r="AK37" s="28">
        <f>IF(ISNUMBER(AVERAGEIFS(Observed!AG$2:AG$792,Observed!$A$2:$A$792,$A37,Observed!$C$2:$C$792,$C37)),AVERAGEIFS(Observed!AG$2:AG$792,Observed!$A$2:$A$792,$A37,Observed!$C$2:$C$792,$C37),"")</f>
        <v>12.181022338867189</v>
      </c>
      <c r="AL37" s="29" t="str">
        <f>IF(ISNUMBER(AVERAGEIFS(Observed!AH$2:AH$792,Observed!$A$2:$A$792,$A37,Observed!$C$2:$C$792,$C37)),AVERAGEIFS(Observed!AH$2:AH$792,Observed!$A$2:$A$792,$A37,Observed!$C$2:$C$792,$C37),"")</f>
        <v/>
      </c>
      <c r="AM37" s="28" t="str">
        <f>IF(ISNUMBER(AVERAGEIFS(Observed!AI$2:AI$792,Observed!$A$2:$A$792,$A37,Observed!$C$2:$C$792,$C37)),AVERAGEIFS(Observed!AI$2:AI$792,Observed!$A$2:$A$792,$A37,Observed!$C$2:$C$792,$C37),"")</f>
        <v/>
      </c>
      <c r="AN37" s="28" t="str">
        <f>IF(ISNUMBER(AVERAGEIFS(Observed!AJ$2:AJ$792,Observed!$A$2:$A$792,$A37,Observed!$C$2:$C$792,$C37)),AVERAGEIFS(Observed!AJ$2:AJ$792,Observed!$A$2:$A$792,$A37,Observed!$C$2:$C$792,$C37),"")</f>
        <v/>
      </c>
      <c r="AO37" s="28" t="str">
        <f>IF(ISNUMBER(AVERAGEIFS(Observed!AK$2:AK$792,Observed!$A$2:$A$792,$A37,Observed!$C$2:$C$792,$C37)),AVERAGEIFS(Observed!AK$2:AK$792,Observed!$A$2:$A$792,$A37,Observed!$C$2:$C$792,$C37),"")</f>
        <v/>
      </c>
      <c r="AP37" s="29" t="str">
        <f>IF(ISNUMBER(AVERAGEIFS(Observed!AL$2:AL$792,Observed!$A$2:$A$792,$A37,Observed!$C$2:$C$792,$C37)),AVERAGEIFS(Observed!AL$2:AL$792,Observed!$A$2:$A$792,$A37,Observed!$C$2:$C$792,$C37),"")</f>
        <v/>
      </c>
      <c r="AQ37" s="28" t="str">
        <f>IF(ISNUMBER(AVERAGEIFS(Observed!AM$2:AM$792,Observed!$A$2:$A$792,$A37,Observed!$C$2:$C$792,$C37)),AVERAGEIFS(Observed!AM$2:AM$792,Observed!$A$2:$A$792,$A37,Observed!$C$2:$C$792,$C37),"")</f>
        <v/>
      </c>
      <c r="AR37" s="28" t="str">
        <f>IF(ISNUMBER(AVERAGEIFS(Observed!AN$2:AN$792,Observed!$A$2:$A$792,$A37,Observed!$C$2:$C$792,$C37)),AVERAGEIFS(Observed!AN$2:AN$792,Observed!$A$2:$A$792,$A37,Observed!$C$2:$C$792,$C37),"")</f>
        <v/>
      </c>
      <c r="AS37" s="2">
        <f>COUNTIFS(Observed!$A$2:$A$792,$A37,Observed!$C$2:$C$792,$C37)</f>
        <v>3</v>
      </c>
      <c r="AT37" s="2">
        <f t="shared" si="1"/>
        <v>10</v>
      </c>
    </row>
    <row r="38" spans="1:46" x14ac:dyDescent="0.25">
      <c r="A38" s="4" t="s">
        <v>27</v>
      </c>
      <c r="B38" t="s">
        <v>44</v>
      </c>
      <c r="C38" s="3">
        <v>42087</v>
      </c>
      <c r="D38">
        <v>1</v>
      </c>
      <c r="F38">
        <v>0</v>
      </c>
      <c r="J38" s="2" t="s">
        <v>82</v>
      </c>
      <c r="K38" s="2" t="s">
        <v>24</v>
      </c>
      <c r="M38" s="2" t="s">
        <v>39</v>
      </c>
      <c r="N38" s="27">
        <f>IF(ISNUMBER(AVERAGEIFS(Observed!J$2:J$792,Observed!$A$2:$A$792,$A38,Observed!$C$2:$C$792,$C38)),AVERAGEIFS(Observed!J$2:J$792,Observed!$A$2:$A$792,$A38,Observed!$C$2:$C$792,$C38),"")</f>
        <v>684.41666666666663</v>
      </c>
      <c r="O38" s="28">
        <f>IF(ISNUMBER(AVERAGEIFS(Observed!K$2:K$792,Observed!$A$2:$A$792,$A38,Observed!$C$2:$C$792,$C38)),AVERAGEIFS(Observed!K$2:K$792,Observed!$A$2:$A$792,$A38,Observed!$C$2:$C$792,$C38),"")</f>
        <v>68.441666666666663</v>
      </c>
      <c r="P38" s="28" t="str">
        <f>IF(ISNUMBER(AVERAGEIFS(Observed!L$2:L$792,Observed!$A$2:$A$792,$A38,Observed!$C$2:$C$792,$C38)),AVERAGEIFS(Observed!L$2:L$792,Observed!$A$2:$A$792,$A38,Observed!$C$2:$C$792,$C38),"")</f>
        <v/>
      </c>
      <c r="Q38" s="28" t="str">
        <f>IF(ISNUMBER(AVERAGEIFS(Observed!M$2:M$792,Observed!$A$2:$A$792,$A38,Observed!$C$2:$C$792,$C38)),AVERAGEIFS(Observed!M$2:M$792,Observed!$A$2:$A$792,$A38,Observed!$C$2:$C$792,$C38),"")</f>
        <v/>
      </c>
      <c r="R38" s="28" t="str">
        <f>IF(ISNUMBER(AVERAGEIFS(Observed!N$2:N$792,Observed!$A$2:$A$792,$A38,Observed!$C$2:$C$792,$C38)),AVERAGEIFS(Observed!N$2:N$792,Observed!$A$2:$A$792,$A38,Observed!$C$2:$C$792,$C38),"")</f>
        <v/>
      </c>
      <c r="S38" s="29" t="str">
        <f>IF(ISNUMBER(AVERAGEIFS(Observed!O$2:O$792,Observed!$A$2:$A$792,$A38,Observed!$C$2:$C$792,$C38)),AVERAGEIFS(Observed!O$2:O$792,Observed!$A$2:$A$792,$A38,Observed!$C$2:$C$792,$C38),"")</f>
        <v/>
      </c>
      <c r="T38" s="29" t="str">
        <f>IF(ISNUMBER(AVERAGEIFS(Observed!P$2:P$792,Observed!$A$2:$A$792,$A38,Observed!$C$2:$C$792,$C38)),AVERAGEIFS(Observed!P$2:P$792,Observed!$A$2:$A$792,$A38,Observed!$C$2:$C$792,$C38),"")</f>
        <v/>
      </c>
      <c r="U38" s="29" t="str">
        <f>IF(ISNUMBER(AVERAGEIFS(Observed!Q$2:Q$792,Observed!$A$2:$A$792,$A38,Observed!$C$2:$C$792,$C38)),AVERAGEIFS(Observed!Q$2:Q$792,Observed!$A$2:$A$792,$A38,Observed!$C$2:$C$792,$C38),"")</f>
        <v/>
      </c>
      <c r="V38" s="28" t="str">
        <f>IF(ISNUMBER(AVERAGEIFS(Observed!R$2:R$792,Observed!$A$2:$A$792,$A38,Observed!$C$2:$C$792,$C38)),AVERAGEIFS(Observed!R$2:R$792,Observed!$A$2:$A$792,$A38,Observed!$C$2:$C$792,$C38),"")</f>
        <v/>
      </c>
      <c r="W38" s="30" t="str">
        <f>IF(ISNUMBER(AVERAGEIFS(Observed!S$2:S$792,Observed!$A$2:$A$792,$A38,Observed!$C$2:$C$792,$C38)),AVERAGEIFS(Observed!S$2:S$792,Observed!$A$2:$A$792,$A38,Observed!$C$2:$C$792,$C38),"")</f>
        <v/>
      </c>
      <c r="X38" s="30" t="str">
        <f>IF(ISNUMBER(AVERAGEIFS(Observed!T$2:T$792,Observed!$A$2:$A$792,$A38,Observed!$C$2:$C$792,$C38)),AVERAGEIFS(Observed!T$2:T$792,Observed!$A$2:$A$792,$A38,Observed!$C$2:$C$792,$C38),"")</f>
        <v/>
      </c>
      <c r="Y38" s="28" t="str">
        <f>IF(ISNUMBER(AVERAGEIFS(Observed!U$2:U$792,Observed!$A$2:$A$792,$A38,Observed!$C$2:$C$792,$C38)),AVERAGEIFS(Observed!U$2:U$792,Observed!$A$2:$A$792,$A38,Observed!$C$2:$C$792,$C38),"")</f>
        <v/>
      </c>
      <c r="Z38" s="28" t="str">
        <f>IF(ISNUMBER(AVERAGEIFS(Observed!V$2:V$792,Observed!$A$2:$A$792,$A38,Observed!$C$2:$C$792,$C38)),AVERAGEIFS(Observed!V$2:V$792,Observed!$A$2:$A$792,$A38,Observed!$C$2:$C$792,$C38),"")</f>
        <v/>
      </c>
      <c r="AA38" s="28" t="str">
        <f>IF(ISNUMBER(AVERAGEIFS(Observed!W$2:W$792,Observed!$A$2:$A$792,$A38,Observed!$C$2:$C$792,$C38)),AVERAGEIFS(Observed!W$2:W$792,Observed!$A$2:$A$792,$A38,Observed!$C$2:$C$792,$C38),"")</f>
        <v/>
      </c>
      <c r="AB38" s="28">
        <f>IF(ISNUMBER(AVERAGEIFS(Observed!X$2:X$792,Observed!$A$2:$A$792,$A38,Observed!$C$2:$C$792,$C38)),AVERAGEIFS(Observed!X$2:X$792,Observed!$A$2:$A$792,$A38,Observed!$C$2:$C$792,$C38),"")</f>
        <v>16.793419996897381</v>
      </c>
      <c r="AC38" s="28">
        <f>IF(ISNUMBER(AVERAGEIFS(Observed!Y$2:Y$792,Observed!$A$2:$A$792,$A38,Observed!$C$2:$C$792,$C38)),AVERAGEIFS(Observed!Y$2:Y$792,Observed!$A$2:$A$792,$A38,Observed!$C$2:$C$792,$C38),"")</f>
        <v>14.448734442392984</v>
      </c>
      <c r="AD38" s="28">
        <f>IF(ISNUMBER(AVERAGEIFS(Observed!Z$2:Z$792,Observed!$A$2:$A$792,$A38,Observed!$C$2:$C$792,$C38)),AVERAGEIFS(Observed!Z$2:Z$792,Observed!$A$2:$A$792,$A38,Observed!$C$2:$C$792,$C38),"")</f>
        <v>80.34792836507161</v>
      </c>
      <c r="AE38" s="28">
        <f>IF(ISNUMBER(AVERAGEIFS(Observed!AA$2:AA$792,Observed!$A$2:$A$792,$A38,Observed!$C$2:$C$792,$C38)),AVERAGEIFS(Observed!AA$2:AA$792,Observed!$A$2:$A$792,$A38,Observed!$C$2:$C$792,$C38),"")</f>
        <v>21.848945617675781</v>
      </c>
      <c r="AF38" s="28">
        <f>IF(ISNUMBER(AVERAGEIFS(Observed!AB$2:AB$792,Observed!$A$2:$A$792,$A38,Observed!$C$2:$C$792,$C38)),AVERAGEIFS(Observed!AB$2:AB$792,Observed!$A$2:$A$792,$A38,Observed!$C$2:$C$792,$C38),"")</f>
        <v>89.957513173421219</v>
      </c>
      <c r="AG38" s="28">
        <f>IF(ISNUMBER(AVERAGEIFS(Observed!AC$2:AC$792,Observed!$A$2:$A$792,$A38,Observed!$C$2:$C$792,$C38)),AVERAGEIFS(Observed!AC$2:AC$792,Observed!$A$2:$A$792,$A38,Observed!$C$2:$C$792,$C38),"")</f>
        <v>31.095779418945313</v>
      </c>
      <c r="AH38" s="29">
        <f>IF(ISNUMBER(AVERAGEIFS(Observed!AD$2:AD$792,Observed!$A$2:$A$792,$A38,Observed!$C$2:$C$792,$C38)),AVERAGEIFS(Observed!AD$2:AD$792,Observed!$A$2:$A$792,$A38,Observed!$C$2:$C$792,$C38),"")</f>
        <v>4.976666666666666E-2</v>
      </c>
      <c r="AI38" s="29">
        <f>IF(ISNUMBER(AVERAGEIFS(Observed!AE$2:AE$792,Observed!$A$2:$A$792,$A38,Observed!$C$2:$C$792,$C38)),AVERAGEIFS(Observed!AE$2:AE$792,Observed!$A$2:$A$792,$A38,Observed!$C$2:$C$792,$C38),"")</f>
        <v>4.976666666666666E-2</v>
      </c>
      <c r="AJ38" s="29" t="str">
        <f>IF(ISNUMBER(AVERAGEIFS(Observed!AF$2:AF$792,Observed!$A$2:$A$792,$A38,Observed!$C$2:$C$792,$C38)),AVERAGEIFS(Observed!AF$2:AF$792,Observed!$A$2:$A$792,$A38,Observed!$C$2:$C$792,$C38),"")</f>
        <v/>
      </c>
      <c r="AK38" s="28">
        <f>IF(ISNUMBER(AVERAGEIFS(Observed!AG$2:AG$792,Observed!$A$2:$A$792,$A38,Observed!$C$2:$C$792,$C38)),AVERAGEIFS(Observed!AG$2:AG$792,Observed!$A$2:$A$792,$A38,Observed!$C$2:$C$792,$C38),"")</f>
        <v>12.855668538411459</v>
      </c>
      <c r="AL38" s="29" t="str">
        <f>IF(ISNUMBER(AVERAGEIFS(Observed!AH$2:AH$792,Observed!$A$2:$A$792,$A38,Observed!$C$2:$C$792,$C38)),AVERAGEIFS(Observed!AH$2:AH$792,Observed!$A$2:$A$792,$A38,Observed!$C$2:$C$792,$C38),"")</f>
        <v/>
      </c>
      <c r="AM38" s="28" t="str">
        <f>IF(ISNUMBER(AVERAGEIFS(Observed!AI$2:AI$792,Observed!$A$2:$A$792,$A38,Observed!$C$2:$C$792,$C38)),AVERAGEIFS(Observed!AI$2:AI$792,Observed!$A$2:$A$792,$A38,Observed!$C$2:$C$792,$C38),"")</f>
        <v/>
      </c>
      <c r="AN38" s="28" t="str">
        <f>IF(ISNUMBER(AVERAGEIFS(Observed!AJ$2:AJ$792,Observed!$A$2:$A$792,$A38,Observed!$C$2:$C$792,$C38)),AVERAGEIFS(Observed!AJ$2:AJ$792,Observed!$A$2:$A$792,$A38,Observed!$C$2:$C$792,$C38),"")</f>
        <v/>
      </c>
      <c r="AO38" s="28" t="str">
        <f>IF(ISNUMBER(AVERAGEIFS(Observed!AK$2:AK$792,Observed!$A$2:$A$792,$A38,Observed!$C$2:$C$792,$C38)),AVERAGEIFS(Observed!AK$2:AK$792,Observed!$A$2:$A$792,$A38,Observed!$C$2:$C$792,$C38),"")</f>
        <v/>
      </c>
      <c r="AP38" s="29" t="str">
        <f>IF(ISNUMBER(AVERAGEIFS(Observed!AL$2:AL$792,Observed!$A$2:$A$792,$A38,Observed!$C$2:$C$792,$C38)),AVERAGEIFS(Observed!AL$2:AL$792,Observed!$A$2:$A$792,$A38,Observed!$C$2:$C$792,$C38),"")</f>
        <v/>
      </c>
      <c r="AQ38" s="28" t="str">
        <f>IF(ISNUMBER(AVERAGEIFS(Observed!AM$2:AM$792,Observed!$A$2:$A$792,$A38,Observed!$C$2:$C$792,$C38)),AVERAGEIFS(Observed!AM$2:AM$792,Observed!$A$2:$A$792,$A38,Observed!$C$2:$C$792,$C38),"")</f>
        <v/>
      </c>
      <c r="AR38" s="28" t="str">
        <f>IF(ISNUMBER(AVERAGEIFS(Observed!AN$2:AN$792,Observed!$A$2:$A$792,$A38,Observed!$C$2:$C$792,$C38)),AVERAGEIFS(Observed!AN$2:AN$792,Observed!$A$2:$A$792,$A38,Observed!$C$2:$C$792,$C38),"")</f>
        <v/>
      </c>
      <c r="AS38" s="2">
        <f>COUNTIFS(Observed!$A$2:$A$792,$A38,Observed!$C$2:$C$792,$C38)</f>
        <v>3</v>
      </c>
      <c r="AT38" s="2">
        <f t="shared" si="1"/>
        <v>10</v>
      </c>
    </row>
    <row r="39" spans="1:46" x14ac:dyDescent="0.25">
      <c r="A39" s="4" t="s">
        <v>30</v>
      </c>
      <c r="B39" t="s">
        <v>44</v>
      </c>
      <c r="C39" s="3">
        <v>42087</v>
      </c>
      <c r="D39">
        <v>1</v>
      </c>
      <c r="F39">
        <v>50</v>
      </c>
      <c r="J39" s="2" t="s">
        <v>82</v>
      </c>
      <c r="K39" s="2" t="s">
        <v>24</v>
      </c>
      <c r="M39" s="2" t="s">
        <v>39</v>
      </c>
      <c r="N39" s="27">
        <f>IF(ISNUMBER(AVERAGEIFS(Observed!J$2:J$792,Observed!$A$2:$A$792,$A39,Observed!$C$2:$C$792,$C39)),AVERAGEIFS(Observed!J$2:J$792,Observed!$A$2:$A$792,$A39,Observed!$C$2:$C$792,$C39),"")</f>
        <v>713.5</v>
      </c>
      <c r="O39" s="28">
        <f>IF(ISNUMBER(AVERAGEIFS(Observed!K$2:K$792,Observed!$A$2:$A$792,$A39,Observed!$C$2:$C$792,$C39)),AVERAGEIFS(Observed!K$2:K$792,Observed!$A$2:$A$792,$A39,Observed!$C$2:$C$792,$C39),"")</f>
        <v>71.350000000000009</v>
      </c>
      <c r="P39" s="28" t="str">
        <f>IF(ISNUMBER(AVERAGEIFS(Observed!L$2:L$792,Observed!$A$2:$A$792,$A39,Observed!$C$2:$C$792,$C39)),AVERAGEIFS(Observed!L$2:L$792,Observed!$A$2:$A$792,$A39,Observed!$C$2:$C$792,$C39),"")</f>
        <v/>
      </c>
      <c r="Q39" s="28" t="str">
        <f>IF(ISNUMBER(AVERAGEIFS(Observed!M$2:M$792,Observed!$A$2:$A$792,$A39,Observed!$C$2:$C$792,$C39)),AVERAGEIFS(Observed!M$2:M$792,Observed!$A$2:$A$792,$A39,Observed!$C$2:$C$792,$C39),"")</f>
        <v/>
      </c>
      <c r="R39" s="28" t="str">
        <f>IF(ISNUMBER(AVERAGEIFS(Observed!N$2:N$792,Observed!$A$2:$A$792,$A39,Observed!$C$2:$C$792,$C39)),AVERAGEIFS(Observed!N$2:N$792,Observed!$A$2:$A$792,$A39,Observed!$C$2:$C$792,$C39),"")</f>
        <v/>
      </c>
      <c r="S39" s="29" t="str">
        <f>IF(ISNUMBER(AVERAGEIFS(Observed!O$2:O$792,Observed!$A$2:$A$792,$A39,Observed!$C$2:$C$792,$C39)),AVERAGEIFS(Observed!O$2:O$792,Observed!$A$2:$A$792,$A39,Observed!$C$2:$C$792,$C39),"")</f>
        <v/>
      </c>
      <c r="T39" s="29" t="str">
        <f>IF(ISNUMBER(AVERAGEIFS(Observed!P$2:P$792,Observed!$A$2:$A$792,$A39,Observed!$C$2:$C$792,$C39)),AVERAGEIFS(Observed!P$2:P$792,Observed!$A$2:$A$792,$A39,Observed!$C$2:$C$792,$C39),"")</f>
        <v/>
      </c>
      <c r="U39" s="29" t="str">
        <f>IF(ISNUMBER(AVERAGEIFS(Observed!Q$2:Q$792,Observed!$A$2:$A$792,$A39,Observed!$C$2:$C$792,$C39)),AVERAGEIFS(Observed!Q$2:Q$792,Observed!$A$2:$A$792,$A39,Observed!$C$2:$C$792,$C39),"")</f>
        <v/>
      </c>
      <c r="V39" s="28" t="str">
        <f>IF(ISNUMBER(AVERAGEIFS(Observed!R$2:R$792,Observed!$A$2:$A$792,$A39,Observed!$C$2:$C$792,$C39)),AVERAGEIFS(Observed!R$2:R$792,Observed!$A$2:$A$792,$A39,Observed!$C$2:$C$792,$C39),"")</f>
        <v/>
      </c>
      <c r="W39" s="30" t="str">
        <f>IF(ISNUMBER(AVERAGEIFS(Observed!S$2:S$792,Observed!$A$2:$A$792,$A39,Observed!$C$2:$C$792,$C39)),AVERAGEIFS(Observed!S$2:S$792,Observed!$A$2:$A$792,$A39,Observed!$C$2:$C$792,$C39),"")</f>
        <v/>
      </c>
      <c r="X39" s="30" t="str">
        <f>IF(ISNUMBER(AVERAGEIFS(Observed!T$2:T$792,Observed!$A$2:$A$792,$A39,Observed!$C$2:$C$792,$C39)),AVERAGEIFS(Observed!T$2:T$792,Observed!$A$2:$A$792,$A39,Observed!$C$2:$C$792,$C39),"")</f>
        <v/>
      </c>
      <c r="Y39" s="28" t="str">
        <f>IF(ISNUMBER(AVERAGEIFS(Observed!U$2:U$792,Observed!$A$2:$A$792,$A39,Observed!$C$2:$C$792,$C39)),AVERAGEIFS(Observed!U$2:U$792,Observed!$A$2:$A$792,$A39,Observed!$C$2:$C$792,$C39),"")</f>
        <v/>
      </c>
      <c r="Z39" s="28" t="str">
        <f>IF(ISNUMBER(AVERAGEIFS(Observed!V$2:V$792,Observed!$A$2:$A$792,$A39,Observed!$C$2:$C$792,$C39)),AVERAGEIFS(Observed!V$2:V$792,Observed!$A$2:$A$792,$A39,Observed!$C$2:$C$792,$C39),"")</f>
        <v/>
      </c>
      <c r="AA39" s="28" t="str">
        <f>IF(ISNUMBER(AVERAGEIFS(Observed!W$2:W$792,Observed!$A$2:$A$792,$A39,Observed!$C$2:$C$792,$C39)),AVERAGEIFS(Observed!W$2:W$792,Observed!$A$2:$A$792,$A39,Observed!$C$2:$C$792,$C39),"")</f>
        <v/>
      </c>
      <c r="AB39" s="28">
        <f>IF(ISNUMBER(AVERAGEIFS(Observed!X$2:X$792,Observed!$A$2:$A$792,$A39,Observed!$C$2:$C$792,$C39)),AVERAGEIFS(Observed!X$2:X$792,Observed!$A$2:$A$792,$A39,Observed!$C$2:$C$792,$C39),"")</f>
        <v>16.565452257792156</v>
      </c>
      <c r="AC39" s="28">
        <f>IF(ISNUMBER(AVERAGEIFS(Observed!Y$2:Y$792,Observed!$A$2:$A$792,$A39,Observed!$C$2:$C$792,$C39)),AVERAGEIFS(Observed!Y$2:Y$792,Observed!$A$2:$A$792,$A39,Observed!$C$2:$C$792,$C39),"")</f>
        <v>14.559550444285074</v>
      </c>
      <c r="AD39" s="28">
        <f>IF(ISNUMBER(AVERAGEIFS(Observed!Z$2:Z$792,Observed!$A$2:$A$792,$A39,Observed!$C$2:$C$792,$C39)),AVERAGEIFS(Observed!Z$2:Z$792,Observed!$A$2:$A$792,$A39,Observed!$C$2:$C$792,$C39),"")</f>
        <v>79.996500651041671</v>
      </c>
      <c r="AE39" s="28">
        <f>IF(ISNUMBER(AVERAGEIFS(Observed!AA$2:AA$792,Observed!$A$2:$A$792,$A39,Observed!$C$2:$C$792,$C39)),AVERAGEIFS(Observed!AA$2:AA$792,Observed!$A$2:$A$792,$A39,Observed!$C$2:$C$792,$C39),"")</f>
        <v>20.938501040140789</v>
      </c>
      <c r="AF39" s="28">
        <f>IF(ISNUMBER(AVERAGEIFS(Observed!AB$2:AB$792,Observed!$A$2:$A$792,$A39,Observed!$C$2:$C$792,$C39)),AVERAGEIFS(Observed!AB$2:AB$792,Observed!$A$2:$A$792,$A39,Observed!$C$2:$C$792,$C39),"")</f>
        <v>89.297481536865234</v>
      </c>
      <c r="AG39" s="28">
        <f>IF(ISNUMBER(AVERAGEIFS(Observed!AC$2:AC$792,Observed!$A$2:$A$792,$A39,Observed!$C$2:$C$792,$C39)),AVERAGEIFS(Observed!AC$2:AC$792,Observed!$A$2:$A$792,$A39,Observed!$C$2:$C$792,$C39),"")</f>
        <v>30.631263732910156</v>
      </c>
      <c r="AH39" s="29">
        <f>IF(ISNUMBER(AVERAGEIFS(Observed!AD$2:AD$792,Observed!$A$2:$A$792,$A39,Observed!$C$2:$C$792,$C39)),AVERAGEIFS(Observed!AD$2:AD$792,Observed!$A$2:$A$792,$A39,Observed!$C$2:$C$792,$C39),"")</f>
        <v>4.9033333333333338E-2</v>
      </c>
      <c r="AI39" s="29">
        <f>IF(ISNUMBER(AVERAGEIFS(Observed!AE$2:AE$792,Observed!$A$2:$A$792,$A39,Observed!$C$2:$C$792,$C39)),AVERAGEIFS(Observed!AE$2:AE$792,Observed!$A$2:$A$792,$A39,Observed!$C$2:$C$792,$C39),"")</f>
        <v>4.9033333333333338E-2</v>
      </c>
      <c r="AJ39" s="29" t="str">
        <f>IF(ISNUMBER(AVERAGEIFS(Observed!AF$2:AF$792,Observed!$A$2:$A$792,$A39,Observed!$C$2:$C$792,$C39)),AVERAGEIFS(Observed!AF$2:AF$792,Observed!$A$2:$A$792,$A39,Observed!$C$2:$C$792,$C39),"")</f>
        <v/>
      </c>
      <c r="AK39" s="28">
        <f>IF(ISNUMBER(AVERAGEIFS(Observed!AG$2:AG$792,Observed!$A$2:$A$792,$A39,Observed!$C$2:$C$792,$C39)),AVERAGEIFS(Observed!AG$2:AG$792,Observed!$A$2:$A$792,$A39,Observed!$C$2:$C$792,$C39),"")</f>
        <v>12.799440104166669</v>
      </c>
      <c r="AL39" s="29" t="str">
        <f>IF(ISNUMBER(AVERAGEIFS(Observed!AH$2:AH$792,Observed!$A$2:$A$792,$A39,Observed!$C$2:$C$792,$C39)),AVERAGEIFS(Observed!AH$2:AH$792,Observed!$A$2:$A$792,$A39,Observed!$C$2:$C$792,$C39),"")</f>
        <v/>
      </c>
      <c r="AM39" s="28" t="str">
        <f>IF(ISNUMBER(AVERAGEIFS(Observed!AI$2:AI$792,Observed!$A$2:$A$792,$A39,Observed!$C$2:$C$792,$C39)),AVERAGEIFS(Observed!AI$2:AI$792,Observed!$A$2:$A$792,$A39,Observed!$C$2:$C$792,$C39),"")</f>
        <v/>
      </c>
      <c r="AN39" s="28" t="str">
        <f>IF(ISNUMBER(AVERAGEIFS(Observed!AJ$2:AJ$792,Observed!$A$2:$A$792,$A39,Observed!$C$2:$C$792,$C39)),AVERAGEIFS(Observed!AJ$2:AJ$792,Observed!$A$2:$A$792,$A39,Observed!$C$2:$C$792,$C39),"")</f>
        <v/>
      </c>
      <c r="AO39" s="28" t="str">
        <f>IF(ISNUMBER(AVERAGEIFS(Observed!AK$2:AK$792,Observed!$A$2:$A$792,$A39,Observed!$C$2:$C$792,$C39)),AVERAGEIFS(Observed!AK$2:AK$792,Observed!$A$2:$A$792,$A39,Observed!$C$2:$C$792,$C39),"")</f>
        <v/>
      </c>
      <c r="AP39" s="29" t="str">
        <f>IF(ISNUMBER(AVERAGEIFS(Observed!AL$2:AL$792,Observed!$A$2:$A$792,$A39,Observed!$C$2:$C$792,$C39)),AVERAGEIFS(Observed!AL$2:AL$792,Observed!$A$2:$A$792,$A39,Observed!$C$2:$C$792,$C39),"")</f>
        <v/>
      </c>
      <c r="AQ39" s="28" t="str">
        <f>IF(ISNUMBER(AVERAGEIFS(Observed!AM$2:AM$792,Observed!$A$2:$A$792,$A39,Observed!$C$2:$C$792,$C39)),AVERAGEIFS(Observed!AM$2:AM$792,Observed!$A$2:$A$792,$A39,Observed!$C$2:$C$792,$C39),"")</f>
        <v/>
      </c>
      <c r="AR39" s="28" t="str">
        <f>IF(ISNUMBER(AVERAGEIFS(Observed!AN$2:AN$792,Observed!$A$2:$A$792,$A39,Observed!$C$2:$C$792,$C39)),AVERAGEIFS(Observed!AN$2:AN$792,Observed!$A$2:$A$792,$A39,Observed!$C$2:$C$792,$C39),"")</f>
        <v/>
      </c>
      <c r="AS39" s="2">
        <f>COUNTIFS(Observed!$A$2:$A$792,$A39,Observed!$C$2:$C$792,$C39)</f>
        <v>3</v>
      </c>
      <c r="AT39" s="2">
        <f t="shared" si="1"/>
        <v>10</v>
      </c>
    </row>
    <row r="40" spans="1:46" x14ac:dyDescent="0.25">
      <c r="A40" s="4" t="s">
        <v>28</v>
      </c>
      <c r="B40" t="s">
        <v>44</v>
      </c>
      <c r="C40" s="3">
        <v>42087</v>
      </c>
      <c r="D40">
        <v>1</v>
      </c>
      <c r="F40">
        <v>100</v>
      </c>
      <c r="J40" s="2" t="s">
        <v>82</v>
      </c>
      <c r="K40" s="2" t="s">
        <v>24</v>
      </c>
      <c r="M40" s="2" t="s">
        <v>39</v>
      </c>
      <c r="N40" s="27">
        <f>IF(ISNUMBER(AVERAGEIFS(Observed!J$2:J$792,Observed!$A$2:$A$792,$A40,Observed!$C$2:$C$792,$C40)),AVERAGEIFS(Observed!J$2:J$792,Observed!$A$2:$A$792,$A40,Observed!$C$2:$C$792,$C40),"")</f>
        <v>699.33333333333337</v>
      </c>
      <c r="O40" s="28">
        <f>IF(ISNUMBER(AVERAGEIFS(Observed!K$2:K$792,Observed!$A$2:$A$792,$A40,Observed!$C$2:$C$792,$C40)),AVERAGEIFS(Observed!K$2:K$792,Observed!$A$2:$A$792,$A40,Observed!$C$2:$C$792,$C40),"")</f>
        <v>69.933333333333337</v>
      </c>
      <c r="P40" s="28" t="str">
        <f>IF(ISNUMBER(AVERAGEIFS(Observed!L$2:L$792,Observed!$A$2:$A$792,$A40,Observed!$C$2:$C$792,$C40)),AVERAGEIFS(Observed!L$2:L$792,Observed!$A$2:$A$792,$A40,Observed!$C$2:$C$792,$C40),"")</f>
        <v/>
      </c>
      <c r="Q40" s="28" t="str">
        <f>IF(ISNUMBER(AVERAGEIFS(Observed!M$2:M$792,Observed!$A$2:$A$792,$A40,Observed!$C$2:$C$792,$C40)),AVERAGEIFS(Observed!M$2:M$792,Observed!$A$2:$A$792,$A40,Observed!$C$2:$C$792,$C40),"")</f>
        <v/>
      </c>
      <c r="R40" s="28" t="str">
        <f>IF(ISNUMBER(AVERAGEIFS(Observed!N$2:N$792,Observed!$A$2:$A$792,$A40,Observed!$C$2:$C$792,$C40)),AVERAGEIFS(Observed!N$2:N$792,Observed!$A$2:$A$792,$A40,Observed!$C$2:$C$792,$C40),"")</f>
        <v/>
      </c>
      <c r="S40" s="29" t="str">
        <f>IF(ISNUMBER(AVERAGEIFS(Observed!O$2:O$792,Observed!$A$2:$A$792,$A40,Observed!$C$2:$C$792,$C40)),AVERAGEIFS(Observed!O$2:O$792,Observed!$A$2:$A$792,$A40,Observed!$C$2:$C$792,$C40),"")</f>
        <v/>
      </c>
      <c r="T40" s="29" t="str">
        <f>IF(ISNUMBER(AVERAGEIFS(Observed!P$2:P$792,Observed!$A$2:$A$792,$A40,Observed!$C$2:$C$792,$C40)),AVERAGEIFS(Observed!P$2:P$792,Observed!$A$2:$A$792,$A40,Observed!$C$2:$C$792,$C40),"")</f>
        <v/>
      </c>
      <c r="U40" s="29" t="str">
        <f>IF(ISNUMBER(AVERAGEIFS(Observed!Q$2:Q$792,Observed!$A$2:$A$792,$A40,Observed!$C$2:$C$792,$C40)),AVERAGEIFS(Observed!Q$2:Q$792,Observed!$A$2:$A$792,$A40,Observed!$C$2:$C$792,$C40),"")</f>
        <v/>
      </c>
      <c r="V40" s="28" t="str">
        <f>IF(ISNUMBER(AVERAGEIFS(Observed!R$2:R$792,Observed!$A$2:$A$792,$A40,Observed!$C$2:$C$792,$C40)),AVERAGEIFS(Observed!R$2:R$792,Observed!$A$2:$A$792,$A40,Observed!$C$2:$C$792,$C40),"")</f>
        <v/>
      </c>
      <c r="W40" s="30" t="str">
        <f>IF(ISNUMBER(AVERAGEIFS(Observed!S$2:S$792,Observed!$A$2:$A$792,$A40,Observed!$C$2:$C$792,$C40)),AVERAGEIFS(Observed!S$2:S$792,Observed!$A$2:$A$792,$A40,Observed!$C$2:$C$792,$C40),"")</f>
        <v/>
      </c>
      <c r="X40" s="30" t="str">
        <f>IF(ISNUMBER(AVERAGEIFS(Observed!T$2:T$792,Observed!$A$2:$A$792,$A40,Observed!$C$2:$C$792,$C40)),AVERAGEIFS(Observed!T$2:T$792,Observed!$A$2:$A$792,$A40,Observed!$C$2:$C$792,$C40),"")</f>
        <v/>
      </c>
      <c r="Y40" s="28" t="str">
        <f>IF(ISNUMBER(AVERAGEIFS(Observed!U$2:U$792,Observed!$A$2:$A$792,$A40,Observed!$C$2:$C$792,$C40)),AVERAGEIFS(Observed!U$2:U$792,Observed!$A$2:$A$792,$A40,Observed!$C$2:$C$792,$C40),"")</f>
        <v/>
      </c>
      <c r="Z40" s="28" t="str">
        <f>IF(ISNUMBER(AVERAGEIFS(Observed!V$2:V$792,Observed!$A$2:$A$792,$A40,Observed!$C$2:$C$792,$C40)),AVERAGEIFS(Observed!V$2:V$792,Observed!$A$2:$A$792,$A40,Observed!$C$2:$C$792,$C40),"")</f>
        <v/>
      </c>
      <c r="AA40" s="28" t="str">
        <f>IF(ISNUMBER(AVERAGEIFS(Observed!W$2:W$792,Observed!$A$2:$A$792,$A40,Observed!$C$2:$C$792,$C40)),AVERAGEIFS(Observed!W$2:W$792,Observed!$A$2:$A$792,$A40,Observed!$C$2:$C$792,$C40),"")</f>
        <v/>
      </c>
      <c r="AB40" s="28">
        <f>IF(ISNUMBER(AVERAGEIFS(Observed!X$2:X$792,Observed!$A$2:$A$792,$A40,Observed!$C$2:$C$792,$C40)),AVERAGEIFS(Observed!X$2:X$792,Observed!$A$2:$A$792,$A40,Observed!$C$2:$C$792,$C40),"")</f>
        <v>16.844882329305012</v>
      </c>
      <c r="AC40" s="28">
        <f>IF(ISNUMBER(AVERAGEIFS(Observed!Y$2:Y$792,Observed!$A$2:$A$792,$A40,Observed!$C$2:$C$792,$C40)),AVERAGEIFS(Observed!Y$2:Y$792,Observed!$A$2:$A$792,$A40,Observed!$C$2:$C$792,$C40),"")</f>
        <v>14.675741831461588</v>
      </c>
      <c r="AD40" s="28">
        <f>IF(ISNUMBER(AVERAGEIFS(Observed!Z$2:Z$792,Observed!$A$2:$A$792,$A40,Observed!$C$2:$C$792,$C40)),AVERAGEIFS(Observed!Z$2:Z$792,Observed!$A$2:$A$792,$A40,Observed!$C$2:$C$792,$C40),"")</f>
        <v>80.151747385660812</v>
      </c>
      <c r="AE40" s="28">
        <f>IF(ISNUMBER(AVERAGEIFS(Observed!AA$2:AA$792,Observed!$A$2:$A$792,$A40,Observed!$C$2:$C$792,$C40)),AVERAGEIFS(Observed!AA$2:AA$792,Observed!$A$2:$A$792,$A40,Observed!$C$2:$C$792,$C40),"")</f>
        <v>22.640994389851887</v>
      </c>
      <c r="AF40" s="28">
        <f>IF(ISNUMBER(AVERAGEIFS(Observed!AB$2:AB$792,Observed!$A$2:$A$792,$A40,Observed!$C$2:$C$792,$C40)),AVERAGEIFS(Observed!AB$2:AB$792,Observed!$A$2:$A$792,$A40,Observed!$C$2:$C$792,$C40),"")</f>
        <v>90.630224863688156</v>
      </c>
      <c r="AG40" s="28">
        <f>IF(ISNUMBER(AVERAGEIFS(Observed!AC$2:AC$792,Observed!$A$2:$A$792,$A40,Observed!$C$2:$C$792,$C40)),AVERAGEIFS(Observed!AC$2:AC$792,Observed!$A$2:$A$792,$A40,Observed!$C$2:$C$792,$C40),"")</f>
        <v>30.623976389567058</v>
      </c>
      <c r="AH40" s="29">
        <f>IF(ISNUMBER(AVERAGEIFS(Observed!AD$2:AD$792,Observed!$A$2:$A$792,$A40,Observed!$C$2:$C$792,$C40)),AVERAGEIFS(Observed!AD$2:AD$792,Observed!$A$2:$A$792,$A40,Observed!$C$2:$C$792,$C40),"")</f>
        <v>4.8966666666666665E-2</v>
      </c>
      <c r="AI40" s="29">
        <f>IF(ISNUMBER(AVERAGEIFS(Observed!AE$2:AE$792,Observed!$A$2:$A$792,$A40,Observed!$C$2:$C$792,$C40)),AVERAGEIFS(Observed!AE$2:AE$792,Observed!$A$2:$A$792,$A40,Observed!$C$2:$C$792,$C40),"")</f>
        <v>4.8966666666666665E-2</v>
      </c>
      <c r="AJ40" s="29" t="str">
        <f>IF(ISNUMBER(AVERAGEIFS(Observed!AF$2:AF$792,Observed!$A$2:$A$792,$A40,Observed!$C$2:$C$792,$C40)),AVERAGEIFS(Observed!AF$2:AF$792,Observed!$A$2:$A$792,$A40,Observed!$C$2:$C$792,$C40),"")</f>
        <v/>
      </c>
      <c r="AK40" s="28">
        <f>IF(ISNUMBER(AVERAGEIFS(Observed!AG$2:AG$792,Observed!$A$2:$A$792,$A40,Observed!$C$2:$C$792,$C40)),AVERAGEIFS(Observed!AG$2:AG$792,Observed!$A$2:$A$792,$A40,Observed!$C$2:$C$792,$C40),"")</f>
        <v>12.82427958170573</v>
      </c>
      <c r="AL40" s="29" t="str">
        <f>IF(ISNUMBER(AVERAGEIFS(Observed!AH$2:AH$792,Observed!$A$2:$A$792,$A40,Observed!$C$2:$C$792,$C40)),AVERAGEIFS(Observed!AH$2:AH$792,Observed!$A$2:$A$792,$A40,Observed!$C$2:$C$792,$C40),"")</f>
        <v/>
      </c>
      <c r="AM40" s="28" t="str">
        <f>IF(ISNUMBER(AVERAGEIFS(Observed!AI$2:AI$792,Observed!$A$2:$A$792,$A40,Observed!$C$2:$C$792,$C40)),AVERAGEIFS(Observed!AI$2:AI$792,Observed!$A$2:$A$792,$A40,Observed!$C$2:$C$792,$C40),"")</f>
        <v/>
      </c>
      <c r="AN40" s="28" t="str">
        <f>IF(ISNUMBER(AVERAGEIFS(Observed!AJ$2:AJ$792,Observed!$A$2:$A$792,$A40,Observed!$C$2:$C$792,$C40)),AVERAGEIFS(Observed!AJ$2:AJ$792,Observed!$A$2:$A$792,$A40,Observed!$C$2:$C$792,$C40),"")</f>
        <v/>
      </c>
      <c r="AO40" s="28" t="str">
        <f>IF(ISNUMBER(AVERAGEIFS(Observed!AK$2:AK$792,Observed!$A$2:$A$792,$A40,Observed!$C$2:$C$792,$C40)),AVERAGEIFS(Observed!AK$2:AK$792,Observed!$A$2:$A$792,$A40,Observed!$C$2:$C$792,$C40),"")</f>
        <v/>
      </c>
      <c r="AP40" s="29" t="str">
        <f>IF(ISNUMBER(AVERAGEIFS(Observed!AL$2:AL$792,Observed!$A$2:$A$792,$A40,Observed!$C$2:$C$792,$C40)),AVERAGEIFS(Observed!AL$2:AL$792,Observed!$A$2:$A$792,$A40,Observed!$C$2:$C$792,$C40),"")</f>
        <v/>
      </c>
      <c r="AQ40" s="28" t="str">
        <f>IF(ISNUMBER(AVERAGEIFS(Observed!AM$2:AM$792,Observed!$A$2:$A$792,$A40,Observed!$C$2:$C$792,$C40)),AVERAGEIFS(Observed!AM$2:AM$792,Observed!$A$2:$A$792,$A40,Observed!$C$2:$C$792,$C40),"")</f>
        <v/>
      </c>
      <c r="AR40" s="28" t="str">
        <f>IF(ISNUMBER(AVERAGEIFS(Observed!AN$2:AN$792,Observed!$A$2:$A$792,$A40,Observed!$C$2:$C$792,$C40)),AVERAGEIFS(Observed!AN$2:AN$792,Observed!$A$2:$A$792,$A40,Observed!$C$2:$C$792,$C40),"")</f>
        <v/>
      </c>
      <c r="AS40" s="2">
        <f>COUNTIFS(Observed!$A$2:$A$792,$A40,Observed!$C$2:$C$792,$C40)</f>
        <v>3</v>
      </c>
      <c r="AT40" s="2">
        <f t="shared" si="1"/>
        <v>10</v>
      </c>
    </row>
    <row r="41" spans="1:46" x14ac:dyDescent="0.25">
      <c r="A41" s="4" t="s">
        <v>25</v>
      </c>
      <c r="B41" t="s">
        <v>44</v>
      </c>
      <c r="C41" s="3">
        <v>42087</v>
      </c>
      <c r="D41">
        <v>1</v>
      </c>
      <c r="F41">
        <v>200</v>
      </c>
      <c r="J41" s="2" t="s">
        <v>82</v>
      </c>
      <c r="K41" s="2" t="s">
        <v>24</v>
      </c>
      <c r="M41" s="2" t="s">
        <v>39</v>
      </c>
      <c r="N41" s="27">
        <f>IF(ISNUMBER(AVERAGEIFS(Observed!J$2:J$792,Observed!$A$2:$A$792,$A41,Observed!$C$2:$C$792,$C41)),AVERAGEIFS(Observed!J$2:J$792,Observed!$A$2:$A$792,$A41,Observed!$C$2:$C$792,$C41),"")</f>
        <v>706.08333333333337</v>
      </c>
      <c r="O41" s="28">
        <f>IF(ISNUMBER(AVERAGEIFS(Observed!K$2:K$792,Observed!$A$2:$A$792,$A41,Observed!$C$2:$C$792,$C41)),AVERAGEIFS(Observed!K$2:K$792,Observed!$A$2:$A$792,$A41,Observed!$C$2:$C$792,$C41),"")</f>
        <v>70.608333333333334</v>
      </c>
      <c r="P41" s="28" t="str">
        <f>IF(ISNUMBER(AVERAGEIFS(Observed!L$2:L$792,Observed!$A$2:$A$792,$A41,Observed!$C$2:$C$792,$C41)),AVERAGEIFS(Observed!L$2:L$792,Observed!$A$2:$A$792,$A41,Observed!$C$2:$C$792,$C41),"")</f>
        <v/>
      </c>
      <c r="Q41" s="28" t="str">
        <f>IF(ISNUMBER(AVERAGEIFS(Observed!M$2:M$792,Observed!$A$2:$A$792,$A41,Observed!$C$2:$C$792,$C41)),AVERAGEIFS(Observed!M$2:M$792,Observed!$A$2:$A$792,$A41,Observed!$C$2:$C$792,$C41),"")</f>
        <v/>
      </c>
      <c r="R41" s="28" t="str">
        <f>IF(ISNUMBER(AVERAGEIFS(Observed!N$2:N$792,Observed!$A$2:$A$792,$A41,Observed!$C$2:$C$792,$C41)),AVERAGEIFS(Observed!N$2:N$792,Observed!$A$2:$A$792,$A41,Observed!$C$2:$C$792,$C41),"")</f>
        <v/>
      </c>
      <c r="S41" s="29" t="str">
        <f>IF(ISNUMBER(AVERAGEIFS(Observed!O$2:O$792,Observed!$A$2:$A$792,$A41,Observed!$C$2:$C$792,$C41)),AVERAGEIFS(Observed!O$2:O$792,Observed!$A$2:$A$792,$A41,Observed!$C$2:$C$792,$C41),"")</f>
        <v/>
      </c>
      <c r="T41" s="29" t="str">
        <f>IF(ISNUMBER(AVERAGEIFS(Observed!P$2:P$792,Observed!$A$2:$A$792,$A41,Observed!$C$2:$C$792,$C41)),AVERAGEIFS(Observed!P$2:P$792,Observed!$A$2:$A$792,$A41,Observed!$C$2:$C$792,$C41),"")</f>
        <v/>
      </c>
      <c r="U41" s="29" t="str">
        <f>IF(ISNUMBER(AVERAGEIFS(Observed!Q$2:Q$792,Observed!$A$2:$A$792,$A41,Observed!$C$2:$C$792,$C41)),AVERAGEIFS(Observed!Q$2:Q$792,Observed!$A$2:$A$792,$A41,Observed!$C$2:$C$792,$C41),"")</f>
        <v/>
      </c>
      <c r="V41" s="28" t="str">
        <f>IF(ISNUMBER(AVERAGEIFS(Observed!R$2:R$792,Observed!$A$2:$A$792,$A41,Observed!$C$2:$C$792,$C41)),AVERAGEIFS(Observed!R$2:R$792,Observed!$A$2:$A$792,$A41,Observed!$C$2:$C$792,$C41),"")</f>
        <v/>
      </c>
      <c r="W41" s="30" t="str">
        <f>IF(ISNUMBER(AVERAGEIFS(Observed!S$2:S$792,Observed!$A$2:$A$792,$A41,Observed!$C$2:$C$792,$C41)),AVERAGEIFS(Observed!S$2:S$792,Observed!$A$2:$A$792,$A41,Observed!$C$2:$C$792,$C41),"")</f>
        <v/>
      </c>
      <c r="X41" s="30" t="str">
        <f>IF(ISNUMBER(AVERAGEIFS(Observed!T$2:T$792,Observed!$A$2:$A$792,$A41,Observed!$C$2:$C$792,$C41)),AVERAGEIFS(Observed!T$2:T$792,Observed!$A$2:$A$792,$A41,Observed!$C$2:$C$792,$C41),"")</f>
        <v/>
      </c>
      <c r="Y41" s="28" t="str">
        <f>IF(ISNUMBER(AVERAGEIFS(Observed!U$2:U$792,Observed!$A$2:$A$792,$A41,Observed!$C$2:$C$792,$C41)),AVERAGEIFS(Observed!U$2:U$792,Observed!$A$2:$A$792,$A41,Observed!$C$2:$C$792,$C41),"")</f>
        <v/>
      </c>
      <c r="Z41" s="28" t="str">
        <f>IF(ISNUMBER(AVERAGEIFS(Observed!V$2:V$792,Observed!$A$2:$A$792,$A41,Observed!$C$2:$C$792,$C41)),AVERAGEIFS(Observed!V$2:V$792,Observed!$A$2:$A$792,$A41,Observed!$C$2:$C$792,$C41),"")</f>
        <v/>
      </c>
      <c r="AA41" s="28" t="str">
        <f>IF(ISNUMBER(AVERAGEIFS(Observed!W$2:W$792,Observed!$A$2:$A$792,$A41,Observed!$C$2:$C$792,$C41)),AVERAGEIFS(Observed!W$2:W$792,Observed!$A$2:$A$792,$A41,Observed!$C$2:$C$792,$C41),"")</f>
        <v/>
      </c>
      <c r="AB41" s="28">
        <f>IF(ISNUMBER(AVERAGEIFS(Observed!X$2:X$792,Observed!$A$2:$A$792,$A41,Observed!$C$2:$C$792,$C41)),AVERAGEIFS(Observed!X$2:X$792,Observed!$A$2:$A$792,$A41,Observed!$C$2:$C$792,$C41),"")</f>
        <v>16.209845860799152</v>
      </c>
      <c r="AC41" s="28">
        <f>IF(ISNUMBER(AVERAGEIFS(Observed!Y$2:Y$792,Observed!$A$2:$A$792,$A41,Observed!$C$2:$C$792,$C41)),AVERAGEIFS(Observed!Y$2:Y$792,Observed!$A$2:$A$792,$A41,Observed!$C$2:$C$792,$C41),"")</f>
        <v>14.629750410715738</v>
      </c>
      <c r="AD41" s="28">
        <f>IF(ISNUMBER(AVERAGEIFS(Observed!Z$2:Z$792,Observed!$A$2:$A$792,$A41,Observed!$C$2:$C$792,$C41)),AVERAGEIFS(Observed!Z$2:Z$792,Observed!$A$2:$A$792,$A41,Observed!$C$2:$C$792,$C41),"")</f>
        <v>81.389680226643875</v>
      </c>
      <c r="AE41" s="28">
        <f>IF(ISNUMBER(AVERAGEIFS(Observed!AA$2:AA$792,Observed!$A$2:$A$792,$A41,Observed!$C$2:$C$792,$C41)),AVERAGEIFS(Observed!AA$2:AA$792,Observed!$A$2:$A$792,$A41,Observed!$C$2:$C$792,$C41),"")</f>
        <v>20.965796152750652</v>
      </c>
      <c r="AF41" s="28">
        <f>IF(ISNUMBER(AVERAGEIFS(Observed!AB$2:AB$792,Observed!$A$2:$A$792,$A41,Observed!$C$2:$C$792,$C41)),AVERAGEIFS(Observed!AB$2:AB$792,Observed!$A$2:$A$792,$A41,Observed!$C$2:$C$792,$C41),"")</f>
        <v>90.028390248616532</v>
      </c>
      <c r="AG41" s="28">
        <f>IF(ISNUMBER(AVERAGEIFS(Observed!AC$2:AC$792,Observed!$A$2:$A$792,$A41,Observed!$C$2:$C$792,$C41)),AVERAGEIFS(Observed!AC$2:AC$792,Observed!$A$2:$A$792,$A41,Observed!$C$2:$C$792,$C41),"")</f>
        <v>31.572160720825195</v>
      </c>
      <c r="AH41" s="29">
        <f>IF(ISNUMBER(AVERAGEIFS(Observed!AD$2:AD$792,Observed!$A$2:$A$792,$A41,Observed!$C$2:$C$792,$C41)),AVERAGEIFS(Observed!AD$2:AD$792,Observed!$A$2:$A$792,$A41,Observed!$C$2:$C$792,$C41),"")</f>
        <v>5.0499999999999996E-2</v>
      </c>
      <c r="AI41" s="29">
        <f>IF(ISNUMBER(AVERAGEIFS(Observed!AE$2:AE$792,Observed!$A$2:$A$792,$A41,Observed!$C$2:$C$792,$C41)),AVERAGEIFS(Observed!AE$2:AE$792,Observed!$A$2:$A$792,$A41,Observed!$C$2:$C$792,$C41),"")</f>
        <v>5.0499999999999996E-2</v>
      </c>
      <c r="AJ41" s="29" t="str">
        <f>IF(ISNUMBER(AVERAGEIFS(Observed!AF$2:AF$792,Observed!$A$2:$A$792,$A41,Observed!$C$2:$C$792,$C41)),AVERAGEIFS(Observed!AF$2:AF$792,Observed!$A$2:$A$792,$A41,Observed!$C$2:$C$792,$C41),"")</f>
        <v/>
      </c>
      <c r="AK41" s="28">
        <f>IF(ISNUMBER(AVERAGEIFS(Observed!AG$2:AG$792,Observed!$A$2:$A$792,$A41,Observed!$C$2:$C$792,$C41)),AVERAGEIFS(Observed!AG$2:AG$792,Observed!$A$2:$A$792,$A41,Observed!$C$2:$C$792,$C41),"")</f>
        <v>13.022348836263021</v>
      </c>
      <c r="AL41" s="29" t="str">
        <f>IF(ISNUMBER(AVERAGEIFS(Observed!AH$2:AH$792,Observed!$A$2:$A$792,$A41,Observed!$C$2:$C$792,$C41)),AVERAGEIFS(Observed!AH$2:AH$792,Observed!$A$2:$A$792,$A41,Observed!$C$2:$C$792,$C41),"")</f>
        <v/>
      </c>
      <c r="AM41" s="28" t="str">
        <f>IF(ISNUMBER(AVERAGEIFS(Observed!AI$2:AI$792,Observed!$A$2:$A$792,$A41,Observed!$C$2:$C$792,$C41)),AVERAGEIFS(Observed!AI$2:AI$792,Observed!$A$2:$A$792,$A41,Observed!$C$2:$C$792,$C41),"")</f>
        <v/>
      </c>
      <c r="AN41" s="28" t="str">
        <f>IF(ISNUMBER(AVERAGEIFS(Observed!AJ$2:AJ$792,Observed!$A$2:$A$792,$A41,Observed!$C$2:$C$792,$C41)),AVERAGEIFS(Observed!AJ$2:AJ$792,Observed!$A$2:$A$792,$A41,Observed!$C$2:$C$792,$C41),"")</f>
        <v/>
      </c>
      <c r="AO41" s="28" t="str">
        <f>IF(ISNUMBER(AVERAGEIFS(Observed!AK$2:AK$792,Observed!$A$2:$A$792,$A41,Observed!$C$2:$C$792,$C41)),AVERAGEIFS(Observed!AK$2:AK$792,Observed!$A$2:$A$792,$A41,Observed!$C$2:$C$792,$C41),"")</f>
        <v/>
      </c>
      <c r="AP41" s="29" t="str">
        <f>IF(ISNUMBER(AVERAGEIFS(Observed!AL$2:AL$792,Observed!$A$2:$A$792,$A41,Observed!$C$2:$C$792,$C41)),AVERAGEIFS(Observed!AL$2:AL$792,Observed!$A$2:$A$792,$A41,Observed!$C$2:$C$792,$C41),"")</f>
        <v/>
      </c>
      <c r="AQ41" s="28" t="str">
        <f>IF(ISNUMBER(AVERAGEIFS(Observed!AM$2:AM$792,Observed!$A$2:$A$792,$A41,Observed!$C$2:$C$792,$C41)),AVERAGEIFS(Observed!AM$2:AM$792,Observed!$A$2:$A$792,$A41,Observed!$C$2:$C$792,$C41),"")</f>
        <v/>
      </c>
      <c r="AR41" s="28" t="str">
        <f>IF(ISNUMBER(AVERAGEIFS(Observed!AN$2:AN$792,Observed!$A$2:$A$792,$A41,Observed!$C$2:$C$792,$C41)),AVERAGEIFS(Observed!AN$2:AN$792,Observed!$A$2:$A$792,$A41,Observed!$C$2:$C$792,$C41),"")</f>
        <v/>
      </c>
      <c r="AS41" s="2">
        <f>COUNTIFS(Observed!$A$2:$A$792,$A41,Observed!$C$2:$C$792,$C41)</f>
        <v>3</v>
      </c>
      <c r="AT41" s="2">
        <f t="shared" si="1"/>
        <v>10</v>
      </c>
    </row>
    <row r="42" spans="1:46" x14ac:dyDescent="0.25">
      <c r="A42" s="4" t="s">
        <v>29</v>
      </c>
      <c r="B42" t="s">
        <v>44</v>
      </c>
      <c r="C42" s="3">
        <v>42087</v>
      </c>
      <c r="D42">
        <v>1</v>
      </c>
      <c r="F42">
        <v>350</v>
      </c>
      <c r="J42" s="2" t="s">
        <v>82</v>
      </c>
      <c r="K42" s="2" t="s">
        <v>24</v>
      </c>
      <c r="M42" s="2" t="s">
        <v>39</v>
      </c>
      <c r="N42" s="27">
        <f>IF(ISNUMBER(AVERAGEIFS(Observed!J$2:J$792,Observed!$A$2:$A$792,$A42,Observed!$C$2:$C$792,$C42)),AVERAGEIFS(Observed!J$2:J$792,Observed!$A$2:$A$792,$A42,Observed!$C$2:$C$792,$C42),"")</f>
        <v>695.83333333333337</v>
      </c>
      <c r="O42" s="28">
        <f>IF(ISNUMBER(AVERAGEIFS(Observed!K$2:K$792,Observed!$A$2:$A$792,$A42,Observed!$C$2:$C$792,$C42)),AVERAGEIFS(Observed!K$2:K$792,Observed!$A$2:$A$792,$A42,Observed!$C$2:$C$792,$C42),"")</f>
        <v>69.583333333333329</v>
      </c>
      <c r="P42" s="28" t="str">
        <f>IF(ISNUMBER(AVERAGEIFS(Observed!L$2:L$792,Observed!$A$2:$A$792,$A42,Observed!$C$2:$C$792,$C42)),AVERAGEIFS(Observed!L$2:L$792,Observed!$A$2:$A$792,$A42,Observed!$C$2:$C$792,$C42),"")</f>
        <v/>
      </c>
      <c r="Q42" s="28" t="str">
        <f>IF(ISNUMBER(AVERAGEIFS(Observed!M$2:M$792,Observed!$A$2:$A$792,$A42,Observed!$C$2:$C$792,$C42)),AVERAGEIFS(Observed!M$2:M$792,Observed!$A$2:$A$792,$A42,Observed!$C$2:$C$792,$C42),"")</f>
        <v/>
      </c>
      <c r="R42" s="28" t="str">
        <f>IF(ISNUMBER(AVERAGEIFS(Observed!N$2:N$792,Observed!$A$2:$A$792,$A42,Observed!$C$2:$C$792,$C42)),AVERAGEIFS(Observed!N$2:N$792,Observed!$A$2:$A$792,$A42,Observed!$C$2:$C$792,$C42),"")</f>
        <v/>
      </c>
      <c r="S42" s="29" t="str">
        <f>IF(ISNUMBER(AVERAGEIFS(Observed!O$2:O$792,Observed!$A$2:$A$792,$A42,Observed!$C$2:$C$792,$C42)),AVERAGEIFS(Observed!O$2:O$792,Observed!$A$2:$A$792,$A42,Observed!$C$2:$C$792,$C42),"")</f>
        <v/>
      </c>
      <c r="T42" s="29" t="str">
        <f>IF(ISNUMBER(AVERAGEIFS(Observed!P$2:P$792,Observed!$A$2:$A$792,$A42,Observed!$C$2:$C$792,$C42)),AVERAGEIFS(Observed!P$2:P$792,Observed!$A$2:$A$792,$A42,Observed!$C$2:$C$792,$C42),"")</f>
        <v/>
      </c>
      <c r="U42" s="29" t="str">
        <f>IF(ISNUMBER(AVERAGEIFS(Observed!Q$2:Q$792,Observed!$A$2:$A$792,$A42,Observed!$C$2:$C$792,$C42)),AVERAGEIFS(Observed!Q$2:Q$792,Observed!$A$2:$A$792,$A42,Observed!$C$2:$C$792,$C42),"")</f>
        <v/>
      </c>
      <c r="V42" s="28" t="str">
        <f>IF(ISNUMBER(AVERAGEIFS(Observed!R$2:R$792,Observed!$A$2:$A$792,$A42,Observed!$C$2:$C$792,$C42)),AVERAGEIFS(Observed!R$2:R$792,Observed!$A$2:$A$792,$A42,Observed!$C$2:$C$792,$C42),"")</f>
        <v/>
      </c>
      <c r="W42" s="30" t="str">
        <f>IF(ISNUMBER(AVERAGEIFS(Observed!S$2:S$792,Observed!$A$2:$A$792,$A42,Observed!$C$2:$C$792,$C42)),AVERAGEIFS(Observed!S$2:S$792,Observed!$A$2:$A$792,$A42,Observed!$C$2:$C$792,$C42),"")</f>
        <v/>
      </c>
      <c r="X42" s="30" t="str">
        <f>IF(ISNUMBER(AVERAGEIFS(Observed!T$2:T$792,Observed!$A$2:$A$792,$A42,Observed!$C$2:$C$792,$C42)),AVERAGEIFS(Observed!T$2:T$792,Observed!$A$2:$A$792,$A42,Observed!$C$2:$C$792,$C42),"")</f>
        <v/>
      </c>
      <c r="Y42" s="28" t="str">
        <f>IF(ISNUMBER(AVERAGEIFS(Observed!U$2:U$792,Observed!$A$2:$A$792,$A42,Observed!$C$2:$C$792,$C42)),AVERAGEIFS(Observed!U$2:U$792,Observed!$A$2:$A$792,$A42,Observed!$C$2:$C$792,$C42),"")</f>
        <v/>
      </c>
      <c r="Z42" s="28" t="str">
        <f>IF(ISNUMBER(AVERAGEIFS(Observed!V$2:V$792,Observed!$A$2:$A$792,$A42,Observed!$C$2:$C$792,$C42)),AVERAGEIFS(Observed!V$2:V$792,Observed!$A$2:$A$792,$A42,Observed!$C$2:$C$792,$C42),"")</f>
        <v/>
      </c>
      <c r="AA42" s="28" t="str">
        <f>IF(ISNUMBER(AVERAGEIFS(Observed!W$2:W$792,Observed!$A$2:$A$792,$A42,Observed!$C$2:$C$792,$C42)),AVERAGEIFS(Observed!W$2:W$792,Observed!$A$2:$A$792,$A42,Observed!$C$2:$C$792,$C42),"")</f>
        <v/>
      </c>
      <c r="AB42" s="28">
        <f>IF(ISNUMBER(AVERAGEIFS(Observed!X$2:X$792,Observed!$A$2:$A$792,$A42,Observed!$C$2:$C$792,$C42)),AVERAGEIFS(Observed!X$2:X$792,Observed!$A$2:$A$792,$A42,Observed!$C$2:$C$792,$C42),"")</f>
        <v>15.943234284718832</v>
      </c>
      <c r="AC42" s="28">
        <f>IF(ISNUMBER(AVERAGEIFS(Observed!Y$2:Y$792,Observed!$A$2:$A$792,$A42,Observed!$C$2:$C$792,$C42)),AVERAGEIFS(Observed!Y$2:Y$792,Observed!$A$2:$A$792,$A42,Observed!$C$2:$C$792,$C42),"")</f>
        <v>14.93623940149943</v>
      </c>
      <c r="AD42" s="28">
        <f>IF(ISNUMBER(AVERAGEIFS(Observed!Z$2:Z$792,Observed!$A$2:$A$792,$A42,Observed!$C$2:$C$792,$C42)),AVERAGEIFS(Observed!Z$2:Z$792,Observed!$A$2:$A$792,$A42,Observed!$C$2:$C$792,$C42),"")</f>
        <v>81.005528767903641</v>
      </c>
      <c r="AE42" s="28">
        <f>IF(ISNUMBER(AVERAGEIFS(Observed!AA$2:AA$792,Observed!$A$2:$A$792,$A42,Observed!$C$2:$C$792,$C42)),AVERAGEIFS(Observed!AA$2:AA$792,Observed!$A$2:$A$792,$A42,Observed!$C$2:$C$792,$C42),"")</f>
        <v>20.537130037943523</v>
      </c>
      <c r="AF42" s="28">
        <f>IF(ISNUMBER(AVERAGEIFS(Observed!AB$2:AB$792,Observed!$A$2:$A$792,$A42,Observed!$C$2:$C$792,$C42)),AVERAGEIFS(Observed!AB$2:AB$792,Observed!$A$2:$A$792,$A42,Observed!$C$2:$C$792,$C42),"")</f>
        <v>89.620342254638672</v>
      </c>
      <c r="AG42" s="28">
        <f>IF(ISNUMBER(AVERAGEIFS(Observed!AC$2:AC$792,Observed!$A$2:$A$792,$A42,Observed!$C$2:$C$792,$C42)),AVERAGEIFS(Observed!AC$2:AC$792,Observed!$A$2:$A$792,$A42,Observed!$C$2:$C$792,$C42),"")</f>
        <v>31.428636233011883</v>
      </c>
      <c r="AH42" s="29">
        <f>IF(ISNUMBER(AVERAGEIFS(Observed!AD$2:AD$792,Observed!$A$2:$A$792,$A42,Observed!$C$2:$C$792,$C42)),AVERAGEIFS(Observed!AD$2:AD$792,Observed!$A$2:$A$792,$A42,Observed!$C$2:$C$792,$C42),"")</f>
        <v>5.0300000000000004E-2</v>
      </c>
      <c r="AI42" s="29">
        <f>IF(ISNUMBER(AVERAGEIFS(Observed!AE$2:AE$792,Observed!$A$2:$A$792,$A42,Observed!$C$2:$C$792,$C42)),AVERAGEIFS(Observed!AE$2:AE$792,Observed!$A$2:$A$792,$A42,Observed!$C$2:$C$792,$C42),"")</f>
        <v>5.0300000000000004E-2</v>
      </c>
      <c r="AJ42" s="29" t="str">
        <f>IF(ISNUMBER(AVERAGEIFS(Observed!AF$2:AF$792,Observed!$A$2:$A$792,$A42,Observed!$C$2:$C$792,$C42)),AVERAGEIFS(Observed!AF$2:AF$792,Observed!$A$2:$A$792,$A42,Observed!$C$2:$C$792,$C42),"")</f>
        <v/>
      </c>
      <c r="AK42" s="28">
        <f>IF(ISNUMBER(AVERAGEIFS(Observed!AG$2:AG$792,Observed!$A$2:$A$792,$A42,Observed!$C$2:$C$792,$C42)),AVERAGEIFS(Observed!AG$2:AG$792,Observed!$A$2:$A$792,$A42,Observed!$C$2:$C$792,$C42),"")</f>
        <v>12.960884602864583</v>
      </c>
      <c r="AL42" s="29" t="str">
        <f>IF(ISNUMBER(AVERAGEIFS(Observed!AH$2:AH$792,Observed!$A$2:$A$792,$A42,Observed!$C$2:$C$792,$C42)),AVERAGEIFS(Observed!AH$2:AH$792,Observed!$A$2:$A$792,$A42,Observed!$C$2:$C$792,$C42),"")</f>
        <v/>
      </c>
      <c r="AM42" s="28" t="str">
        <f>IF(ISNUMBER(AVERAGEIFS(Observed!AI$2:AI$792,Observed!$A$2:$A$792,$A42,Observed!$C$2:$C$792,$C42)),AVERAGEIFS(Observed!AI$2:AI$792,Observed!$A$2:$A$792,$A42,Observed!$C$2:$C$792,$C42),"")</f>
        <v/>
      </c>
      <c r="AN42" s="28" t="str">
        <f>IF(ISNUMBER(AVERAGEIFS(Observed!AJ$2:AJ$792,Observed!$A$2:$A$792,$A42,Observed!$C$2:$C$792,$C42)),AVERAGEIFS(Observed!AJ$2:AJ$792,Observed!$A$2:$A$792,$A42,Observed!$C$2:$C$792,$C42),"")</f>
        <v/>
      </c>
      <c r="AO42" s="28" t="str">
        <f>IF(ISNUMBER(AVERAGEIFS(Observed!AK$2:AK$792,Observed!$A$2:$A$792,$A42,Observed!$C$2:$C$792,$C42)),AVERAGEIFS(Observed!AK$2:AK$792,Observed!$A$2:$A$792,$A42,Observed!$C$2:$C$792,$C42),"")</f>
        <v/>
      </c>
      <c r="AP42" s="29" t="str">
        <f>IF(ISNUMBER(AVERAGEIFS(Observed!AL$2:AL$792,Observed!$A$2:$A$792,$A42,Observed!$C$2:$C$792,$C42)),AVERAGEIFS(Observed!AL$2:AL$792,Observed!$A$2:$A$792,$A42,Observed!$C$2:$C$792,$C42),"")</f>
        <v/>
      </c>
      <c r="AQ42" s="28" t="str">
        <f>IF(ISNUMBER(AVERAGEIFS(Observed!AM$2:AM$792,Observed!$A$2:$A$792,$A42,Observed!$C$2:$C$792,$C42)),AVERAGEIFS(Observed!AM$2:AM$792,Observed!$A$2:$A$792,$A42,Observed!$C$2:$C$792,$C42),"")</f>
        <v/>
      </c>
      <c r="AR42" s="28" t="str">
        <f>IF(ISNUMBER(AVERAGEIFS(Observed!AN$2:AN$792,Observed!$A$2:$A$792,$A42,Observed!$C$2:$C$792,$C42)),AVERAGEIFS(Observed!AN$2:AN$792,Observed!$A$2:$A$792,$A42,Observed!$C$2:$C$792,$C42),"")</f>
        <v/>
      </c>
      <c r="AS42" s="2">
        <f>COUNTIFS(Observed!$A$2:$A$792,$A42,Observed!$C$2:$C$792,$C42)</f>
        <v>3</v>
      </c>
      <c r="AT42" s="2">
        <f t="shared" si="1"/>
        <v>10</v>
      </c>
    </row>
    <row r="43" spans="1:46" x14ac:dyDescent="0.25">
      <c r="A43" s="4" t="s">
        <v>26</v>
      </c>
      <c r="B43" t="s">
        <v>44</v>
      </c>
      <c r="C43" s="3">
        <v>42087</v>
      </c>
      <c r="D43">
        <v>1</v>
      </c>
      <c r="F43">
        <v>500</v>
      </c>
      <c r="J43" s="2" t="s">
        <v>82</v>
      </c>
      <c r="K43" s="2" t="s">
        <v>24</v>
      </c>
      <c r="M43" s="2" t="s">
        <v>39</v>
      </c>
      <c r="N43" s="27">
        <f>IF(ISNUMBER(AVERAGEIFS(Observed!J$2:J$792,Observed!$A$2:$A$792,$A43,Observed!$C$2:$C$792,$C43)),AVERAGEIFS(Observed!J$2:J$792,Observed!$A$2:$A$792,$A43,Observed!$C$2:$C$792,$C43),"")</f>
        <v>753.41666666666663</v>
      </c>
      <c r="O43" s="28">
        <f>IF(ISNUMBER(AVERAGEIFS(Observed!K$2:K$792,Observed!$A$2:$A$792,$A43,Observed!$C$2:$C$792,$C43)),AVERAGEIFS(Observed!K$2:K$792,Observed!$A$2:$A$792,$A43,Observed!$C$2:$C$792,$C43),"")</f>
        <v>75.341666666666654</v>
      </c>
      <c r="P43" s="28" t="str">
        <f>IF(ISNUMBER(AVERAGEIFS(Observed!L$2:L$792,Observed!$A$2:$A$792,$A43,Observed!$C$2:$C$792,$C43)),AVERAGEIFS(Observed!L$2:L$792,Observed!$A$2:$A$792,$A43,Observed!$C$2:$C$792,$C43),"")</f>
        <v/>
      </c>
      <c r="Q43" s="28" t="str">
        <f>IF(ISNUMBER(AVERAGEIFS(Observed!M$2:M$792,Observed!$A$2:$A$792,$A43,Observed!$C$2:$C$792,$C43)),AVERAGEIFS(Observed!M$2:M$792,Observed!$A$2:$A$792,$A43,Observed!$C$2:$C$792,$C43),"")</f>
        <v/>
      </c>
      <c r="R43" s="28" t="str">
        <f>IF(ISNUMBER(AVERAGEIFS(Observed!N$2:N$792,Observed!$A$2:$A$792,$A43,Observed!$C$2:$C$792,$C43)),AVERAGEIFS(Observed!N$2:N$792,Observed!$A$2:$A$792,$A43,Observed!$C$2:$C$792,$C43),"")</f>
        <v/>
      </c>
      <c r="S43" s="29" t="str">
        <f>IF(ISNUMBER(AVERAGEIFS(Observed!O$2:O$792,Observed!$A$2:$A$792,$A43,Observed!$C$2:$C$792,$C43)),AVERAGEIFS(Observed!O$2:O$792,Observed!$A$2:$A$792,$A43,Observed!$C$2:$C$792,$C43),"")</f>
        <v/>
      </c>
      <c r="T43" s="29" t="str">
        <f>IF(ISNUMBER(AVERAGEIFS(Observed!P$2:P$792,Observed!$A$2:$A$792,$A43,Observed!$C$2:$C$792,$C43)),AVERAGEIFS(Observed!P$2:P$792,Observed!$A$2:$A$792,$A43,Observed!$C$2:$C$792,$C43),"")</f>
        <v/>
      </c>
      <c r="U43" s="29" t="str">
        <f>IF(ISNUMBER(AVERAGEIFS(Observed!Q$2:Q$792,Observed!$A$2:$A$792,$A43,Observed!$C$2:$C$792,$C43)),AVERAGEIFS(Observed!Q$2:Q$792,Observed!$A$2:$A$792,$A43,Observed!$C$2:$C$792,$C43),"")</f>
        <v/>
      </c>
      <c r="V43" s="28" t="str">
        <f>IF(ISNUMBER(AVERAGEIFS(Observed!R$2:R$792,Observed!$A$2:$A$792,$A43,Observed!$C$2:$C$792,$C43)),AVERAGEIFS(Observed!R$2:R$792,Observed!$A$2:$A$792,$A43,Observed!$C$2:$C$792,$C43),"")</f>
        <v/>
      </c>
      <c r="W43" s="30" t="str">
        <f>IF(ISNUMBER(AVERAGEIFS(Observed!S$2:S$792,Observed!$A$2:$A$792,$A43,Observed!$C$2:$C$792,$C43)),AVERAGEIFS(Observed!S$2:S$792,Observed!$A$2:$A$792,$A43,Observed!$C$2:$C$792,$C43),"")</f>
        <v/>
      </c>
      <c r="X43" s="30" t="str">
        <f>IF(ISNUMBER(AVERAGEIFS(Observed!T$2:T$792,Observed!$A$2:$A$792,$A43,Observed!$C$2:$C$792,$C43)),AVERAGEIFS(Observed!T$2:T$792,Observed!$A$2:$A$792,$A43,Observed!$C$2:$C$792,$C43),"")</f>
        <v/>
      </c>
      <c r="Y43" s="28" t="str">
        <f>IF(ISNUMBER(AVERAGEIFS(Observed!U$2:U$792,Observed!$A$2:$A$792,$A43,Observed!$C$2:$C$792,$C43)),AVERAGEIFS(Observed!U$2:U$792,Observed!$A$2:$A$792,$A43,Observed!$C$2:$C$792,$C43),"")</f>
        <v/>
      </c>
      <c r="Z43" s="28" t="str">
        <f>IF(ISNUMBER(AVERAGEIFS(Observed!V$2:V$792,Observed!$A$2:$A$792,$A43,Observed!$C$2:$C$792,$C43)),AVERAGEIFS(Observed!V$2:V$792,Observed!$A$2:$A$792,$A43,Observed!$C$2:$C$792,$C43),"")</f>
        <v/>
      </c>
      <c r="AA43" s="28" t="str">
        <f>IF(ISNUMBER(AVERAGEIFS(Observed!W$2:W$792,Observed!$A$2:$A$792,$A43,Observed!$C$2:$C$792,$C43)),AVERAGEIFS(Observed!W$2:W$792,Observed!$A$2:$A$792,$A43,Observed!$C$2:$C$792,$C43),"")</f>
        <v/>
      </c>
      <c r="AB43" s="28">
        <f>IF(ISNUMBER(AVERAGEIFS(Observed!X$2:X$792,Observed!$A$2:$A$792,$A43,Observed!$C$2:$C$792,$C43)),AVERAGEIFS(Observed!X$2:X$792,Observed!$A$2:$A$792,$A43,Observed!$C$2:$C$792,$C43),"")</f>
        <v>16.509006500244141</v>
      </c>
      <c r="AC43" s="28">
        <f>IF(ISNUMBER(AVERAGEIFS(Observed!Y$2:Y$792,Observed!$A$2:$A$792,$A43,Observed!$C$2:$C$792,$C43)),AVERAGEIFS(Observed!Y$2:Y$792,Observed!$A$2:$A$792,$A43,Observed!$C$2:$C$792,$C43),"")</f>
        <v>14.680020491282145</v>
      </c>
      <c r="AD43" s="28">
        <f>IF(ISNUMBER(AVERAGEIFS(Observed!Z$2:Z$792,Observed!$A$2:$A$792,$A43,Observed!$C$2:$C$792,$C43)),AVERAGEIFS(Observed!Z$2:Z$792,Observed!$A$2:$A$792,$A43,Observed!$C$2:$C$792,$C43),"")</f>
        <v>81.654735565185547</v>
      </c>
      <c r="AE43" s="28">
        <f>IF(ISNUMBER(AVERAGEIFS(Observed!AA$2:AA$792,Observed!$A$2:$A$792,$A43,Observed!$C$2:$C$792,$C43)),AVERAGEIFS(Observed!AA$2:AA$792,Observed!$A$2:$A$792,$A43,Observed!$C$2:$C$792,$C43),"")</f>
        <v>21.255755106608074</v>
      </c>
      <c r="AF43" s="28">
        <f>IF(ISNUMBER(AVERAGEIFS(Observed!AB$2:AB$792,Observed!$A$2:$A$792,$A43,Observed!$C$2:$C$792,$C43)),AVERAGEIFS(Observed!AB$2:AB$792,Observed!$A$2:$A$792,$A43,Observed!$C$2:$C$792,$C43),"")</f>
        <v>90.267725626627609</v>
      </c>
      <c r="AG43" s="28">
        <f>IF(ISNUMBER(AVERAGEIFS(Observed!AC$2:AC$792,Observed!$A$2:$A$792,$A43,Observed!$C$2:$C$792,$C43)),AVERAGEIFS(Observed!AC$2:AC$792,Observed!$A$2:$A$792,$A43,Observed!$C$2:$C$792,$C43),"")</f>
        <v>29.97461986541748</v>
      </c>
      <c r="AH43" s="29">
        <f>IF(ISNUMBER(AVERAGEIFS(Observed!AD$2:AD$792,Observed!$A$2:$A$792,$A43,Observed!$C$2:$C$792,$C43)),AVERAGEIFS(Observed!AD$2:AD$792,Observed!$A$2:$A$792,$A43,Observed!$C$2:$C$792,$C43),"")</f>
        <v>4.7966666666666664E-2</v>
      </c>
      <c r="AI43" s="29">
        <f>IF(ISNUMBER(AVERAGEIFS(Observed!AE$2:AE$792,Observed!$A$2:$A$792,$A43,Observed!$C$2:$C$792,$C43)),AVERAGEIFS(Observed!AE$2:AE$792,Observed!$A$2:$A$792,$A43,Observed!$C$2:$C$792,$C43),"")</f>
        <v>4.7966666666666664E-2</v>
      </c>
      <c r="AJ43" s="29" t="str">
        <f>IF(ISNUMBER(AVERAGEIFS(Observed!AF$2:AF$792,Observed!$A$2:$A$792,$A43,Observed!$C$2:$C$792,$C43)),AVERAGEIFS(Observed!AF$2:AF$792,Observed!$A$2:$A$792,$A43,Observed!$C$2:$C$792,$C43),"")</f>
        <v/>
      </c>
      <c r="AK43" s="28">
        <f>IF(ISNUMBER(AVERAGEIFS(Observed!AG$2:AG$792,Observed!$A$2:$A$792,$A43,Observed!$C$2:$C$792,$C43)),AVERAGEIFS(Observed!AG$2:AG$792,Observed!$A$2:$A$792,$A43,Observed!$C$2:$C$792,$C43),"")</f>
        <v>13.064757690429687</v>
      </c>
      <c r="AL43" s="29" t="str">
        <f>IF(ISNUMBER(AVERAGEIFS(Observed!AH$2:AH$792,Observed!$A$2:$A$792,$A43,Observed!$C$2:$C$792,$C43)),AVERAGEIFS(Observed!AH$2:AH$792,Observed!$A$2:$A$792,$A43,Observed!$C$2:$C$792,$C43),"")</f>
        <v/>
      </c>
      <c r="AM43" s="28" t="str">
        <f>IF(ISNUMBER(AVERAGEIFS(Observed!AI$2:AI$792,Observed!$A$2:$A$792,$A43,Observed!$C$2:$C$792,$C43)),AVERAGEIFS(Observed!AI$2:AI$792,Observed!$A$2:$A$792,$A43,Observed!$C$2:$C$792,$C43),"")</f>
        <v/>
      </c>
      <c r="AN43" s="28" t="str">
        <f>IF(ISNUMBER(AVERAGEIFS(Observed!AJ$2:AJ$792,Observed!$A$2:$A$792,$A43,Observed!$C$2:$C$792,$C43)),AVERAGEIFS(Observed!AJ$2:AJ$792,Observed!$A$2:$A$792,$A43,Observed!$C$2:$C$792,$C43),"")</f>
        <v/>
      </c>
      <c r="AO43" s="28" t="str">
        <f>IF(ISNUMBER(AVERAGEIFS(Observed!AK$2:AK$792,Observed!$A$2:$A$792,$A43,Observed!$C$2:$C$792,$C43)),AVERAGEIFS(Observed!AK$2:AK$792,Observed!$A$2:$A$792,$A43,Observed!$C$2:$C$792,$C43),"")</f>
        <v/>
      </c>
      <c r="AP43" s="29" t="str">
        <f>IF(ISNUMBER(AVERAGEIFS(Observed!AL$2:AL$792,Observed!$A$2:$A$792,$A43,Observed!$C$2:$C$792,$C43)),AVERAGEIFS(Observed!AL$2:AL$792,Observed!$A$2:$A$792,$A43,Observed!$C$2:$C$792,$C43),"")</f>
        <v/>
      </c>
      <c r="AQ43" s="28" t="str">
        <f>IF(ISNUMBER(AVERAGEIFS(Observed!AM$2:AM$792,Observed!$A$2:$A$792,$A43,Observed!$C$2:$C$792,$C43)),AVERAGEIFS(Observed!AM$2:AM$792,Observed!$A$2:$A$792,$A43,Observed!$C$2:$C$792,$C43),"")</f>
        <v/>
      </c>
      <c r="AR43" s="28" t="str">
        <f>IF(ISNUMBER(AVERAGEIFS(Observed!AN$2:AN$792,Observed!$A$2:$A$792,$A43,Observed!$C$2:$C$792,$C43)),AVERAGEIFS(Observed!AN$2:AN$792,Observed!$A$2:$A$792,$A43,Observed!$C$2:$C$792,$C43),"")</f>
        <v/>
      </c>
      <c r="AS43" s="2">
        <f>COUNTIFS(Observed!$A$2:$A$792,$A43,Observed!$C$2:$C$792,$C43)</f>
        <v>3</v>
      </c>
      <c r="AT43" s="2">
        <f t="shared" si="1"/>
        <v>10</v>
      </c>
    </row>
    <row r="44" spans="1:46" x14ac:dyDescent="0.25">
      <c r="A44" s="4" t="s">
        <v>27</v>
      </c>
      <c r="B44" t="s">
        <v>44</v>
      </c>
      <c r="C44" s="3">
        <v>42101</v>
      </c>
      <c r="D44">
        <v>1</v>
      </c>
      <c r="F44">
        <v>0</v>
      </c>
      <c r="J44" s="2" t="s">
        <v>82</v>
      </c>
      <c r="K44" s="2" t="s">
        <v>24</v>
      </c>
      <c r="M44" s="2" t="s">
        <v>41</v>
      </c>
      <c r="N44" s="27">
        <f>IF(ISNUMBER(AVERAGEIFS(Observed!J$2:J$792,Observed!$A$2:$A$792,$A44,Observed!$C$2:$C$792,$C44)),AVERAGEIFS(Observed!J$2:J$792,Observed!$A$2:$A$792,$A44,Observed!$C$2:$C$792,$C44),"")</f>
        <v>1209.1666666666667</v>
      </c>
      <c r="O44" s="28">
        <f>IF(ISNUMBER(AVERAGEIFS(Observed!K$2:K$792,Observed!$A$2:$A$792,$A44,Observed!$C$2:$C$792,$C44)),AVERAGEIFS(Observed!K$2:K$792,Observed!$A$2:$A$792,$A44,Observed!$C$2:$C$792,$C44),"")</f>
        <v>120.91666666666667</v>
      </c>
      <c r="P44" s="28" t="str">
        <f>IF(ISNUMBER(AVERAGEIFS(Observed!L$2:L$792,Observed!$A$2:$A$792,$A44,Observed!$C$2:$C$792,$C44)),AVERAGEIFS(Observed!L$2:L$792,Observed!$A$2:$A$792,$A44,Observed!$C$2:$C$792,$C44),"")</f>
        <v/>
      </c>
      <c r="Q44" s="28" t="str">
        <f>IF(ISNUMBER(AVERAGEIFS(Observed!M$2:M$792,Observed!$A$2:$A$792,$A44,Observed!$C$2:$C$792,$C44)),AVERAGEIFS(Observed!M$2:M$792,Observed!$A$2:$A$792,$A44,Observed!$C$2:$C$792,$C44),"")</f>
        <v/>
      </c>
      <c r="R44" s="28" t="str">
        <f>IF(ISNUMBER(AVERAGEIFS(Observed!N$2:N$792,Observed!$A$2:$A$792,$A44,Observed!$C$2:$C$792,$C44)),AVERAGEIFS(Observed!N$2:N$792,Observed!$A$2:$A$792,$A44,Observed!$C$2:$C$792,$C44),"")</f>
        <v/>
      </c>
      <c r="S44" s="29" t="str">
        <f>IF(ISNUMBER(AVERAGEIFS(Observed!O$2:O$792,Observed!$A$2:$A$792,$A44,Observed!$C$2:$C$792,$C44)),AVERAGEIFS(Observed!O$2:O$792,Observed!$A$2:$A$792,$A44,Observed!$C$2:$C$792,$C44),"")</f>
        <v/>
      </c>
      <c r="T44" s="29" t="str">
        <f>IF(ISNUMBER(AVERAGEIFS(Observed!P$2:P$792,Observed!$A$2:$A$792,$A44,Observed!$C$2:$C$792,$C44)),AVERAGEIFS(Observed!P$2:P$792,Observed!$A$2:$A$792,$A44,Observed!$C$2:$C$792,$C44),"")</f>
        <v/>
      </c>
      <c r="U44" s="29" t="str">
        <f>IF(ISNUMBER(AVERAGEIFS(Observed!Q$2:Q$792,Observed!$A$2:$A$792,$A44,Observed!$C$2:$C$792,$C44)),AVERAGEIFS(Observed!Q$2:Q$792,Observed!$A$2:$A$792,$A44,Observed!$C$2:$C$792,$C44),"")</f>
        <v/>
      </c>
      <c r="V44" s="28" t="str">
        <f>IF(ISNUMBER(AVERAGEIFS(Observed!R$2:R$792,Observed!$A$2:$A$792,$A44,Observed!$C$2:$C$792,$C44)),AVERAGEIFS(Observed!R$2:R$792,Observed!$A$2:$A$792,$A44,Observed!$C$2:$C$792,$C44),"")</f>
        <v/>
      </c>
      <c r="W44" s="30" t="str">
        <f>IF(ISNUMBER(AVERAGEIFS(Observed!S$2:S$792,Observed!$A$2:$A$792,$A44,Observed!$C$2:$C$792,$C44)),AVERAGEIFS(Observed!S$2:S$792,Observed!$A$2:$A$792,$A44,Observed!$C$2:$C$792,$C44),"")</f>
        <v/>
      </c>
      <c r="X44" s="30" t="str">
        <f>IF(ISNUMBER(AVERAGEIFS(Observed!T$2:T$792,Observed!$A$2:$A$792,$A44,Observed!$C$2:$C$792,$C44)),AVERAGEIFS(Observed!T$2:T$792,Observed!$A$2:$A$792,$A44,Observed!$C$2:$C$792,$C44),"")</f>
        <v/>
      </c>
      <c r="Y44" s="28" t="str">
        <f>IF(ISNUMBER(AVERAGEIFS(Observed!U$2:U$792,Observed!$A$2:$A$792,$A44,Observed!$C$2:$C$792,$C44)),AVERAGEIFS(Observed!U$2:U$792,Observed!$A$2:$A$792,$A44,Observed!$C$2:$C$792,$C44),"")</f>
        <v/>
      </c>
      <c r="Z44" s="28" t="str">
        <f>IF(ISNUMBER(AVERAGEIFS(Observed!V$2:V$792,Observed!$A$2:$A$792,$A44,Observed!$C$2:$C$792,$C44)),AVERAGEIFS(Observed!V$2:V$792,Observed!$A$2:$A$792,$A44,Observed!$C$2:$C$792,$C44),"")</f>
        <v/>
      </c>
      <c r="AA44" s="28" t="str">
        <f>IF(ISNUMBER(AVERAGEIFS(Observed!W$2:W$792,Observed!$A$2:$A$792,$A44,Observed!$C$2:$C$792,$C44)),AVERAGEIFS(Observed!W$2:W$792,Observed!$A$2:$A$792,$A44,Observed!$C$2:$C$792,$C44),"")</f>
        <v/>
      </c>
      <c r="AB44" s="28">
        <f>IF(ISNUMBER(AVERAGEIFS(Observed!X$2:X$792,Observed!$A$2:$A$792,$A44,Observed!$C$2:$C$792,$C44)),AVERAGEIFS(Observed!X$2:X$792,Observed!$A$2:$A$792,$A44,Observed!$C$2:$C$792,$C44),"")</f>
        <v>18.084850311279297</v>
      </c>
      <c r="AC44" s="28">
        <f>IF(ISNUMBER(AVERAGEIFS(Observed!Y$2:Y$792,Observed!$A$2:$A$792,$A44,Observed!$C$2:$C$792,$C44)),AVERAGEIFS(Observed!Y$2:Y$792,Observed!$A$2:$A$792,$A44,Observed!$C$2:$C$792,$C44),"")</f>
        <v>15.062824090321859</v>
      </c>
      <c r="AD44" s="28">
        <f>IF(ISNUMBER(AVERAGEIFS(Observed!Z$2:Z$792,Observed!$A$2:$A$792,$A44,Observed!$C$2:$C$792,$C44)),AVERAGEIFS(Observed!Z$2:Z$792,Observed!$A$2:$A$792,$A44,Observed!$C$2:$C$792,$C44),"")</f>
        <v>80.981633504231766</v>
      </c>
      <c r="AE44" s="28">
        <f>IF(ISNUMBER(AVERAGEIFS(Observed!AA$2:AA$792,Observed!$A$2:$A$792,$A44,Observed!$C$2:$C$792,$C44)),AVERAGEIFS(Observed!AA$2:AA$792,Observed!$A$2:$A$792,$A44,Observed!$C$2:$C$792,$C44),"")</f>
        <v>22.38826624552409</v>
      </c>
      <c r="AF44" s="28">
        <f>IF(ISNUMBER(AVERAGEIFS(Observed!AB$2:AB$792,Observed!$A$2:$A$792,$A44,Observed!$C$2:$C$792,$C44)),AVERAGEIFS(Observed!AB$2:AB$792,Observed!$A$2:$A$792,$A44,Observed!$C$2:$C$792,$C44),"")</f>
        <v>90.785077412923172</v>
      </c>
      <c r="AG44" s="28">
        <f>IF(ISNUMBER(AVERAGEIFS(Observed!AC$2:AC$792,Observed!$A$2:$A$792,$A44,Observed!$C$2:$C$792,$C44)),AVERAGEIFS(Observed!AC$2:AC$792,Observed!$A$2:$A$792,$A44,Observed!$C$2:$C$792,$C44),"")</f>
        <v>29.53436787923177</v>
      </c>
      <c r="AH44" s="29">
        <f>IF(ISNUMBER(AVERAGEIFS(Observed!AD$2:AD$792,Observed!$A$2:$A$792,$A44,Observed!$C$2:$C$792,$C44)),AVERAGEIFS(Observed!AD$2:AD$792,Observed!$A$2:$A$792,$A44,Observed!$C$2:$C$792,$C44),"")</f>
        <v>4.7266666666666672E-2</v>
      </c>
      <c r="AI44" s="29">
        <f>IF(ISNUMBER(AVERAGEIFS(Observed!AE$2:AE$792,Observed!$A$2:$A$792,$A44,Observed!$C$2:$C$792,$C44)),AVERAGEIFS(Observed!AE$2:AE$792,Observed!$A$2:$A$792,$A44,Observed!$C$2:$C$792,$C44),"")</f>
        <v>4.7266666666666672E-2</v>
      </c>
      <c r="AJ44" s="29" t="str">
        <f>IF(ISNUMBER(AVERAGEIFS(Observed!AF$2:AF$792,Observed!$A$2:$A$792,$A44,Observed!$C$2:$C$792,$C44)),AVERAGEIFS(Observed!AF$2:AF$792,Observed!$A$2:$A$792,$A44,Observed!$C$2:$C$792,$C44),"")</f>
        <v/>
      </c>
      <c r="AK44" s="28">
        <f>IF(ISNUMBER(AVERAGEIFS(Observed!AG$2:AG$792,Observed!$A$2:$A$792,$A44,Observed!$C$2:$C$792,$C44)),AVERAGEIFS(Observed!AG$2:AG$792,Observed!$A$2:$A$792,$A44,Observed!$C$2:$C$792,$C44),"")</f>
        <v>12.957061360677082</v>
      </c>
      <c r="AL44" s="29" t="str">
        <f>IF(ISNUMBER(AVERAGEIFS(Observed!AH$2:AH$792,Observed!$A$2:$A$792,$A44,Observed!$C$2:$C$792,$C44)),AVERAGEIFS(Observed!AH$2:AH$792,Observed!$A$2:$A$792,$A44,Observed!$C$2:$C$792,$C44),"")</f>
        <v/>
      </c>
      <c r="AM44" s="28" t="str">
        <f>IF(ISNUMBER(AVERAGEIFS(Observed!AI$2:AI$792,Observed!$A$2:$A$792,$A44,Observed!$C$2:$C$792,$C44)),AVERAGEIFS(Observed!AI$2:AI$792,Observed!$A$2:$A$792,$A44,Observed!$C$2:$C$792,$C44),"")</f>
        <v/>
      </c>
      <c r="AN44" s="28" t="str">
        <f>IF(ISNUMBER(AVERAGEIFS(Observed!AJ$2:AJ$792,Observed!$A$2:$A$792,$A44,Observed!$C$2:$C$792,$C44)),AVERAGEIFS(Observed!AJ$2:AJ$792,Observed!$A$2:$A$792,$A44,Observed!$C$2:$C$792,$C44),"")</f>
        <v/>
      </c>
      <c r="AO44" s="28" t="str">
        <f>IF(ISNUMBER(AVERAGEIFS(Observed!AK$2:AK$792,Observed!$A$2:$A$792,$A44,Observed!$C$2:$C$792,$C44)),AVERAGEIFS(Observed!AK$2:AK$792,Observed!$A$2:$A$792,$A44,Observed!$C$2:$C$792,$C44),"")</f>
        <v/>
      </c>
      <c r="AP44" s="29" t="str">
        <f>IF(ISNUMBER(AVERAGEIFS(Observed!AL$2:AL$792,Observed!$A$2:$A$792,$A44,Observed!$C$2:$C$792,$C44)),AVERAGEIFS(Observed!AL$2:AL$792,Observed!$A$2:$A$792,$A44,Observed!$C$2:$C$792,$C44),"")</f>
        <v/>
      </c>
      <c r="AQ44" s="28" t="str">
        <f>IF(ISNUMBER(AVERAGEIFS(Observed!AM$2:AM$792,Observed!$A$2:$A$792,$A44,Observed!$C$2:$C$792,$C44)),AVERAGEIFS(Observed!AM$2:AM$792,Observed!$A$2:$A$792,$A44,Observed!$C$2:$C$792,$C44),"")</f>
        <v/>
      </c>
      <c r="AR44" s="28" t="str">
        <f>IF(ISNUMBER(AVERAGEIFS(Observed!AN$2:AN$792,Observed!$A$2:$A$792,$A44,Observed!$C$2:$C$792,$C44)),AVERAGEIFS(Observed!AN$2:AN$792,Observed!$A$2:$A$792,$A44,Observed!$C$2:$C$792,$C44),"")</f>
        <v/>
      </c>
      <c r="AS44" s="2">
        <f>COUNTIFS(Observed!$A$2:$A$792,$A44,Observed!$C$2:$C$792,$C44)</f>
        <v>3</v>
      </c>
      <c r="AT44" s="2">
        <f t="shared" si="1"/>
        <v>10</v>
      </c>
    </row>
    <row r="45" spans="1:46" x14ac:dyDescent="0.25">
      <c r="A45" s="4" t="s">
        <v>30</v>
      </c>
      <c r="B45" t="s">
        <v>44</v>
      </c>
      <c r="C45" s="3">
        <v>42101</v>
      </c>
      <c r="D45">
        <v>1</v>
      </c>
      <c r="F45">
        <v>50</v>
      </c>
      <c r="J45" s="2" t="s">
        <v>82</v>
      </c>
      <c r="K45" s="2" t="s">
        <v>24</v>
      </c>
      <c r="M45" s="2" t="s">
        <v>41</v>
      </c>
      <c r="N45" s="27">
        <f>IF(ISNUMBER(AVERAGEIFS(Observed!J$2:J$792,Observed!$A$2:$A$792,$A45,Observed!$C$2:$C$792,$C45)),AVERAGEIFS(Observed!J$2:J$792,Observed!$A$2:$A$792,$A45,Observed!$C$2:$C$792,$C45),"")</f>
        <v>1144.0833333333333</v>
      </c>
      <c r="O45" s="28">
        <f>IF(ISNUMBER(AVERAGEIFS(Observed!K$2:K$792,Observed!$A$2:$A$792,$A45,Observed!$C$2:$C$792,$C45)),AVERAGEIFS(Observed!K$2:K$792,Observed!$A$2:$A$792,$A45,Observed!$C$2:$C$792,$C45),"")</f>
        <v>114.40833333333335</v>
      </c>
      <c r="P45" s="28" t="str">
        <f>IF(ISNUMBER(AVERAGEIFS(Observed!L$2:L$792,Observed!$A$2:$A$792,$A45,Observed!$C$2:$C$792,$C45)),AVERAGEIFS(Observed!L$2:L$792,Observed!$A$2:$A$792,$A45,Observed!$C$2:$C$792,$C45),"")</f>
        <v/>
      </c>
      <c r="Q45" s="28" t="str">
        <f>IF(ISNUMBER(AVERAGEIFS(Observed!M$2:M$792,Observed!$A$2:$A$792,$A45,Observed!$C$2:$C$792,$C45)),AVERAGEIFS(Observed!M$2:M$792,Observed!$A$2:$A$792,$A45,Observed!$C$2:$C$792,$C45),"")</f>
        <v/>
      </c>
      <c r="R45" s="28" t="str">
        <f>IF(ISNUMBER(AVERAGEIFS(Observed!N$2:N$792,Observed!$A$2:$A$792,$A45,Observed!$C$2:$C$792,$C45)),AVERAGEIFS(Observed!N$2:N$792,Observed!$A$2:$A$792,$A45,Observed!$C$2:$C$792,$C45),"")</f>
        <v/>
      </c>
      <c r="S45" s="29" t="str">
        <f>IF(ISNUMBER(AVERAGEIFS(Observed!O$2:O$792,Observed!$A$2:$A$792,$A45,Observed!$C$2:$C$792,$C45)),AVERAGEIFS(Observed!O$2:O$792,Observed!$A$2:$A$792,$A45,Observed!$C$2:$C$792,$C45),"")</f>
        <v/>
      </c>
      <c r="T45" s="29" t="str">
        <f>IF(ISNUMBER(AVERAGEIFS(Observed!P$2:P$792,Observed!$A$2:$A$792,$A45,Observed!$C$2:$C$792,$C45)),AVERAGEIFS(Observed!P$2:P$792,Observed!$A$2:$A$792,$A45,Observed!$C$2:$C$792,$C45),"")</f>
        <v/>
      </c>
      <c r="U45" s="29" t="str">
        <f>IF(ISNUMBER(AVERAGEIFS(Observed!Q$2:Q$792,Observed!$A$2:$A$792,$A45,Observed!$C$2:$C$792,$C45)),AVERAGEIFS(Observed!Q$2:Q$792,Observed!$A$2:$A$792,$A45,Observed!$C$2:$C$792,$C45),"")</f>
        <v/>
      </c>
      <c r="V45" s="28" t="str">
        <f>IF(ISNUMBER(AVERAGEIFS(Observed!R$2:R$792,Observed!$A$2:$A$792,$A45,Observed!$C$2:$C$792,$C45)),AVERAGEIFS(Observed!R$2:R$792,Observed!$A$2:$A$792,$A45,Observed!$C$2:$C$792,$C45),"")</f>
        <v/>
      </c>
      <c r="W45" s="30" t="str">
        <f>IF(ISNUMBER(AVERAGEIFS(Observed!S$2:S$792,Observed!$A$2:$A$792,$A45,Observed!$C$2:$C$792,$C45)),AVERAGEIFS(Observed!S$2:S$792,Observed!$A$2:$A$792,$A45,Observed!$C$2:$C$792,$C45),"")</f>
        <v/>
      </c>
      <c r="X45" s="30" t="str">
        <f>IF(ISNUMBER(AVERAGEIFS(Observed!T$2:T$792,Observed!$A$2:$A$792,$A45,Observed!$C$2:$C$792,$C45)),AVERAGEIFS(Observed!T$2:T$792,Observed!$A$2:$A$792,$A45,Observed!$C$2:$C$792,$C45),"")</f>
        <v/>
      </c>
      <c r="Y45" s="28" t="str">
        <f>IF(ISNUMBER(AVERAGEIFS(Observed!U$2:U$792,Observed!$A$2:$A$792,$A45,Observed!$C$2:$C$792,$C45)),AVERAGEIFS(Observed!U$2:U$792,Observed!$A$2:$A$792,$A45,Observed!$C$2:$C$792,$C45),"")</f>
        <v/>
      </c>
      <c r="Z45" s="28" t="str">
        <f>IF(ISNUMBER(AVERAGEIFS(Observed!V$2:V$792,Observed!$A$2:$A$792,$A45,Observed!$C$2:$C$792,$C45)),AVERAGEIFS(Observed!V$2:V$792,Observed!$A$2:$A$792,$A45,Observed!$C$2:$C$792,$C45),"")</f>
        <v/>
      </c>
      <c r="AA45" s="28" t="str">
        <f>IF(ISNUMBER(AVERAGEIFS(Observed!W$2:W$792,Observed!$A$2:$A$792,$A45,Observed!$C$2:$C$792,$C45)),AVERAGEIFS(Observed!W$2:W$792,Observed!$A$2:$A$792,$A45,Observed!$C$2:$C$792,$C45),"")</f>
        <v/>
      </c>
      <c r="AB45" s="28">
        <f>IF(ISNUMBER(AVERAGEIFS(Observed!X$2:X$792,Observed!$A$2:$A$792,$A45,Observed!$C$2:$C$792,$C45)),AVERAGEIFS(Observed!X$2:X$792,Observed!$A$2:$A$792,$A45,Observed!$C$2:$C$792,$C45),"")</f>
        <v>18.317633310953777</v>
      </c>
      <c r="AC45" s="28">
        <f>IF(ISNUMBER(AVERAGEIFS(Observed!Y$2:Y$792,Observed!$A$2:$A$792,$A45,Observed!$C$2:$C$792,$C45)),AVERAGEIFS(Observed!Y$2:Y$792,Observed!$A$2:$A$792,$A45,Observed!$C$2:$C$792,$C45),"")</f>
        <v>14.965160051981607</v>
      </c>
      <c r="AD45" s="28">
        <f>IF(ISNUMBER(AVERAGEIFS(Observed!Z$2:Z$792,Observed!$A$2:$A$792,$A45,Observed!$C$2:$C$792,$C45)),AVERAGEIFS(Observed!Z$2:Z$792,Observed!$A$2:$A$792,$A45,Observed!$C$2:$C$792,$C45),"")</f>
        <v>81.20050048828125</v>
      </c>
      <c r="AE45" s="28">
        <f>IF(ISNUMBER(AVERAGEIFS(Observed!AA$2:AA$792,Observed!$A$2:$A$792,$A45,Observed!$C$2:$C$792,$C45)),AVERAGEIFS(Observed!AA$2:AA$792,Observed!$A$2:$A$792,$A45,Observed!$C$2:$C$792,$C45),"")</f>
        <v>24.140773137410481</v>
      </c>
      <c r="AF45" s="28">
        <f>IF(ISNUMBER(AVERAGEIFS(Observed!AB$2:AB$792,Observed!$A$2:$A$792,$A45,Observed!$C$2:$C$792,$C45)),AVERAGEIFS(Observed!AB$2:AB$792,Observed!$A$2:$A$792,$A45,Observed!$C$2:$C$792,$C45),"")</f>
        <v>91.362803141276046</v>
      </c>
      <c r="AG45" s="28">
        <f>IF(ISNUMBER(AVERAGEIFS(Observed!AC$2:AC$792,Observed!$A$2:$A$792,$A45,Observed!$C$2:$C$792,$C45)),AVERAGEIFS(Observed!AC$2:AC$792,Observed!$A$2:$A$792,$A45,Observed!$C$2:$C$792,$C45),"")</f>
        <v>28.513154347737629</v>
      </c>
      <c r="AH45" s="29">
        <f>IF(ISNUMBER(AVERAGEIFS(Observed!AD$2:AD$792,Observed!$A$2:$A$792,$A45,Observed!$C$2:$C$792,$C45)),AVERAGEIFS(Observed!AD$2:AD$792,Observed!$A$2:$A$792,$A45,Observed!$C$2:$C$792,$C45),"")</f>
        <v>4.5633333333333331E-2</v>
      </c>
      <c r="AI45" s="29">
        <f>IF(ISNUMBER(AVERAGEIFS(Observed!AE$2:AE$792,Observed!$A$2:$A$792,$A45,Observed!$C$2:$C$792,$C45)),AVERAGEIFS(Observed!AE$2:AE$792,Observed!$A$2:$A$792,$A45,Observed!$C$2:$C$792,$C45),"")</f>
        <v>4.5633333333333331E-2</v>
      </c>
      <c r="AJ45" s="29" t="str">
        <f>IF(ISNUMBER(AVERAGEIFS(Observed!AF$2:AF$792,Observed!$A$2:$A$792,$A45,Observed!$C$2:$C$792,$C45)),AVERAGEIFS(Observed!AF$2:AF$792,Observed!$A$2:$A$792,$A45,Observed!$C$2:$C$792,$C45),"")</f>
        <v/>
      </c>
      <c r="AK45" s="28">
        <f>IF(ISNUMBER(AVERAGEIFS(Observed!AG$2:AG$792,Observed!$A$2:$A$792,$A45,Observed!$C$2:$C$792,$C45)),AVERAGEIFS(Observed!AG$2:AG$792,Observed!$A$2:$A$792,$A45,Observed!$C$2:$C$792,$C45),"")</f>
        <v>12.992080078125001</v>
      </c>
      <c r="AL45" s="29" t="str">
        <f>IF(ISNUMBER(AVERAGEIFS(Observed!AH$2:AH$792,Observed!$A$2:$A$792,$A45,Observed!$C$2:$C$792,$C45)),AVERAGEIFS(Observed!AH$2:AH$792,Observed!$A$2:$A$792,$A45,Observed!$C$2:$C$792,$C45),"")</f>
        <v/>
      </c>
      <c r="AM45" s="28" t="str">
        <f>IF(ISNUMBER(AVERAGEIFS(Observed!AI$2:AI$792,Observed!$A$2:$A$792,$A45,Observed!$C$2:$C$792,$C45)),AVERAGEIFS(Observed!AI$2:AI$792,Observed!$A$2:$A$792,$A45,Observed!$C$2:$C$792,$C45),"")</f>
        <v/>
      </c>
      <c r="AN45" s="28" t="str">
        <f>IF(ISNUMBER(AVERAGEIFS(Observed!AJ$2:AJ$792,Observed!$A$2:$A$792,$A45,Observed!$C$2:$C$792,$C45)),AVERAGEIFS(Observed!AJ$2:AJ$792,Observed!$A$2:$A$792,$A45,Observed!$C$2:$C$792,$C45),"")</f>
        <v/>
      </c>
      <c r="AO45" s="28" t="str">
        <f>IF(ISNUMBER(AVERAGEIFS(Observed!AK$2:AK$792,Observed!$A$2:$A$792,$A45,Observed!$C$2:$C$792,$C45)),AVERAGEIFS(Observed!AK$2:AK$792,Observed!$A$2:$A$792,$A45,Observed!$C$2:$C$792,$C45),"")</f>
        <v/>
      </c>
      <c r="AP45" s="29" t="str">
        <f>IF(ISNUMBER(AVERAGEIFS(Observed!AL$2:AL$792,Observed!$A$2:$A$792,$A45,Observed!$C$2:$C$792,$C45)),AVERAGEIFS(Observed!AL$2:AL$792,Observed!$A$2:$A$792,$A45,Observed!$C$2:$C$792,$C45),"")</f>
        <v/>
      </c>
      <c r="AQ45" s="28" t="str">
        <f>IF(ISNUMBER(AVERAGEIFS(Observed!AM$2:AM$792,Observed!$A$2:$A$792,$A45,Observed!$C$2:$C$792,$C45)),AVERAGEIFS(Observed!AM$2:AM$792,Observed!$A$2:$A$792,$A45,Observed!$C$2:$C$792,$C45),"")</f>
        <v/>
      </c>
      <c r="AR45" s="28" t="str">
        <f>IF(ISNUMBER(AVERAGEIFS(Observed!AN$2:AN$792,Observed!$A$2:$A$792,$A45,Observed!$C$2:$C$792,$C45)),AVERAGEIFS(Observed!AN$2:AN$792,Observed!$A$2:$A$792,$A45,Observed!$C$2:$C$792,$C45),"")</f>
        <v/>
      </c>
      <c r="AS45" s="2">
        <f>COUNTIFS(Observed!$A$2:$A$792,$A45,Observed!$C$2:$C$792,$C45)</f>
        <v>3</v>
      </c>
      <c r="AT45" s="2">
        <f t="shared" si="1"/>
        <v>10</v>
      </c>
    </row>
    <row r="46" spans="1:46" x14ac:dyDescent="0.25">
      <c r="A46" s="4" t="s">
        <v>28</v>
      </c>
      <c r="B46" t="s">
        <v>44</v>
      </c>
      <c r="C46" s="3">
        <v>42101</v>
      </c>
      <c r="D46">
        <v>1</v>
      </c>
      <c r="F46">
        <v>100</v>
      </c>
      <c r="J46" s="2" t="s">
        <v>82</v>
      </c>
      <c r="K46" s="2" t="s">
        <v>24</v>
      </c>
      <c r="M46" s="2" t="s">
        <v>41</v>
      </c>
      <c r="N46" s="27">
        <f>IF(ISNUMBER(AVERAGEIFS(Observed!J$2:J$792,Observed!$A$2:$A$792,$A46,Observed!$C$2:$C$792,$C46)),AVERAGEIFS(Observed!J$2:J$792,Observed!$A$2:$A$792,$A46,Observed!$C$2:$C$792,$C46),"")</f>
        <v>1069.4166666666667</v>
      </c>
      <c r="O46" s="28">
        <f>IF(ISNUMBER(AVERAGEIFS(Observed!K$2:K$792,Observed!$A$2:$A$792,$A46,Observed!$C$2:$C$792,$C46)),AVERAGEIFS(Observed!K$2:K$792,Observed!$A$2:$A$792,$A46,Observed!$C$2:$C$792,$C46),"")</f>
        <v>106.94166666666668</v>
      </c>
      <c r="P46" s="28" t="str">
        <f>IF(ISNUMBER(AVERAGEIFS(Observed!L$2:L$792,Observed!$A$2:$A$792,$A46,Observed!$C$2:$C$792,$C46)),AVERAGEIFS(Observed!L$2:L$792,Observed!$A$2:$A$792,$A46,Observed!$C$2:$C$792,$C46),"")</f>
        <v/>
      </c>
      <c r="Q46" s="28" t="str">
        <f>IF(ISNUMBER(AVERAGEIFS(Observed!M$2:M$792,Observed!$A$2:$A$792,$A46,Observed!$C$2:$C$792,$C46)),AVERAGEIFS(Observed!M$2:M$792,Observed!$A$2:$A$792,$A46,Observed!$C$2:$C$792,$C46),"")</f>
        <v/>
      </c>
      <c r="R46" s="28" t="str">
        <f>IF(ISNUMBER(AVERAGEIFS(Observed!N$2:N$792,Observed!$A$2:$A$792,$A46,Observed!$C$2:$C$792,$C46)),AVERAGEIFS(Observed!N$2:N$792,Observed!$A$2:$A$792,$A46,Observed!$C$2:$C$792,$C46),"")</f>
        <v/>
      </c>
      <c r="S46" s="29" t="str">
        <f>IF(ISNUMBER(AVERAGEIFS(Observed!O$2:O$792,Observed!$A$2:$A$792,$A46,Observed!$C$2:$C$792,$C46)),AVERAGEIFS(Observed!O$2:O$792,Observed!$A$2:$A$792,$A46,Observed!$C$2:$C$792,$C46),"")</f>
        <v/>
      </c>
      <c r="T46" s="29" t="str">
        <f>IF(ISNUMBER(AVERAGEIFS(Observed!P$2:P$792,Observed!$A$2:$A$792,$A46,Observed!$C$2:$C$792,$C46)),AVERAGEIFS(Observed!P$2:P$792,Observed!$A$2:$A$792,$A46,Observed!$C$2:$C$792,$C46),"")</f>
        <v/>
      </c>
      <c r="U46" s="29" t="str">
        <f>IF(ISNUMBER(AVERAGEIFS(Observed!Q$2:Q$792,Observed!$A$2:$A$792,$A46,Observed!$C$2:$C$792,$C46)),AVERAGEIFS(Observed!Q$2:Q$792,Observed!$A$2:$A$792,$A46,Observed!$C$2:$C$792,$C46),"")</f>
        <v/>
      </c>
      <c r="V46" s="28" t="str">
        <f>IF(ISNUMBER(AVERAGEIFS(Observed!R$2:R$792,Observed!$A$2:$A$792,$A46,Observed!$C$2:$C$792,$C46)),AVERAGEIFS(Observed!R$2:R$792,Observed!$A$2:$A$792,$A46,Observed!$C$2:$C$792,$C46),"")</f>
        <v/>
      </c>
      <c r="W46" s="30" t="str">
        <f>IF(ISNUMBER(AVERAGEIFS(Observed!S$2:S$792,Observed!$A$2:$A$792,$A46,Observed!$C$2:$C$792,$C46)),AVERAGEIFS(Observed!S$2:S$792,Observed!$A$2:$A$792,$A46,Observed!$C$2:$C$792,$C46),"")</f>
        <v/>
      </c>
      <c r="X46" s="30" t="str">
        <f>IF(ISNUMBER(AVERAGEIFS(Observed!T$2:T$792,Observed!$A$2:$A$792,$A46,Observed!$C$2:$C$792,$C46)),AVERAGEIFS(Observed!T$2:T$792,Observed!$A$2:$A$792,$A46,Observed!$C$2:$C$792,$C46),"")</f>
        <v/>
      </c>
      <c r="Y46" s="28" t="str">
        <f>IF(ISNUMBER(AVERAGEIFS(Observed!U$2:U$792,Observed!$A$2:$A$792,$A46,Observed!$C$2:$C$792,$C46)),AVERAGEIFS(Observed!U$2:U$792,Observed!$A$2:$A$792,$A46,Observed!$C$2:$C$792,$C46),"")</f>
        <v/>
      </c>
      <c r="Z46" s="28" t="str">
        <f>IF(ISNUMBER(AVERAGEIFS(Observed!V$2:V$792,Observed!$A$2:$A$792,$A46,Observed!$C$2:$C$792,$C46)),AVERAGEIFS(Observed!V$2:V$792,Observed!$A$2:$A$792,$A46,Observed!$C$2:$C$792,$C46),"")</f>
        <v/>
      </c>
      <c r="AA46" s="28" t="str">
        <f>IF(ISNUMBER(AVERAGEIFS(Observed!W$2:W$792,Observed!$A$2:$A$792,$A46,Observed!$C$2:$C$792,$C46)),AVERAGEIFS(Observed!W$2:W$792,Observed!$A$2:$A$792,$A46,Observed!$C$2:$C$792,$C46),"")</f>
        <v/>
      </c>
      <c r="AB46" s="28">
        <f>IF(ISNUMBER(AVERAGEIFS(Observed!X$2:X$792,Observed!$A$2:$A$792,$A46,Observed!$C$2:$C$792,$C46)),AVERAGEIFS(Observed!X$2:X$792,Observed!$A$2:$A$792,$A46,Observed!$C$2:$C$792,$C46),"")</f>
        <v>17.683039983113606</v>
      </c>
      <c r="AC46" s="28">
        <f>IF(ISNUMBER(AVERAGEIFS(Observed!Y$2:Y$792,Observed!$A$2:$A$792,$A46,Observed!$C$2:$C$792,$C46)),AVERAGEIFS(Observed!Y$2:Y$792,Observed!$A$2:$A$792,$A46,Observed!$C$2:$C$792,$C46),"")</f>
        <v>16.187222480773926</v>
      </c>
      <c r="AD46" s="28">
        <f>IF(ISNUMBER(AVERAGEIFS(Observed!Z$2:Z$792,Observed!$A$2:$A$792,$A46,Observed!$C$2:$C$792,$C46)),AVERAGEIFS(Observed!Z$2:Z$792,Observed!$A$2:$A$792,$A46,Observed!$C$2:$C$792,$C46),"")</f>
        <v>81.048213958740234</v>
      </c>
      <c r="AE46" s="28">
        <f>IF(ISNUMBER(AVERAGEIFS(Observed!AA$2:AA$792,Observed!$A$2:$A$792,$A46,Observed!$C$2:$C$792,$C46)),AVERAGEIFS(Observed!AA$2:AA$792,Observed!$A$2:$A$792,$A46,Observed!$C$2:$C$792,$C46),"")</f>
        <v>21.835022290547688</v>
      </c>
      <c r="AF46" s="28">
        <f>IF(ISNUMBER(AVERAGEIFS(Observed!AB$2:AB$792,Observed!$A$2:$A$792,$A46,Observed!$C$2:$C$792,$C46)),AVERAGEIFS(Observed!AB$2:AB$792,Observed!$A$2:$A$792,$A46,Observed!$C$2:$C$792,$C46),"")</f>
        <v>90.857201894124344</v>
      </c>
      <c r="AG46" s="28">
        <f>IF(ISNUMBER(AVERAGEIFS(Observed!AC$2:AC$792,Observed!$A$2:$A$792,$A46,Observed!$C$2:$C$792,$C46)),AVERAGEIFS(Observed!AC$2:AC$792,Observed!$A$2:$A$792,$A46,Observed!$C$2:$C$792,$C46),"")</f>
        <v>28.686546643575031</v>
      </c>
      <c r="AH46" s="29">
        <f>IF(ISNUMBER(AVERAGEIFS(Observed!AD$2:AD$792,Observed!$A$2:$A$792,$A46,Observed!$C$2:$C$792,$C46)),AVERAGEIFS(Observed!AD$2:AD$792,Observed!$A$2:$A$792,$A46,Observed!$C$2:$C$792,$C46),"")</f>
        <v>4.5866666666666667E-2</v>
      </c>
      <c r="AI46" s="29">
        <f>IF(ISNUMBER(AVERAGEIFS(Observed!AE$2:AE$792,Observed!$A$2:$A$792,$A46,Observed!$C$2:$C$792,$C46)),AVERAGEIFS(Observed!AE$2:AE$792,Observed!$A$2:$A$792,$A46,Observed!$C$2:$C$792,$C46),"")</f>
        <v>4.5866666666666667E-2</v>
      </c>
      <c r="AJ46" s="29" t="str">
        <f>IF(ISNUMBER(AVERAGEIFS(Observed!AF$2:AF$792,Observed!$A$2:$A$792,$A46,Observed!$C$2:$C$792,$C46)),AVERAGEIFS(Observed!AF$2:AF$792,Observed!$A$2:$A$792,$A46,Observed!$C$2:$C$792,$C46),"")</f>
        <v/>
      </c>
      <c r="AK46" s="28">
        <f>IF(ISNUMBER(AVERAGEIFS(Observed!AG$2:AG$792,Observed!$A$2:$A$792,$A46,Observed!$C$2:$C$792,$C46)),AVERAGEIFS(Observed!AG$2:AG$792,Observed!$A$2:$A$792,$A46,Observed!$C$2:$C$792,$C46),"")</f>
        <v>12.967714233398439</v>
      </c>
      <c r="AL46" s="29" t="str">
        <f>IF(ISNUMBER(AVERAGEIFS(Observed!AH$2:AH$792,Observed!$A$2:$A$792,$A46,Observed!$C$2:$C$792,$C46)),AVERAGEIFS(Observed!AH$2:AH$792,Observed!$A$2:$A$792,$A46,Observed!$C$2:$C$792,$C46),"")</f>
        <v/>
      </c>
      <c r="AM46" s="28" t="str">
        <f>IF(ISNUMBER(AVERAGEIFS(Observed!AI$2:AI$792,Observed!$A$2:$A$792,$A46,Observed!$C$2:$C$792,$C46)),AVERAGEIFS(Observed!AI$2:AI$792,Observed!$A$2:$A$792,$A46,Observed!$C$2:$C$792,$C46),"")</f>
        <v/>
      </c>
      <c r="AN46" s="28" t="str">
        <f>IF(ISNUMBER(AVERAGEIFS(Observed!AJ$2:AJ$792,Observed!$A$2:$A$792,$A46,Observed!$C$2:$C$792,$C46)),AVERAGEIFS(Observed!AJ$2:AJ$792,Observed!$A$2:$A$792,$A46,Observed!$C$2:$C$792,$C46),"")</f>
        <v/>
      </c>
      <c r="AO46" s="28" t="str">
        <f>IF(ISNUMBER(AVERAGEIFS(Observed!AK$2:AK$792,Observed!$A$2:$A$792,$A46,Observed!$C$2:$C$792,$C46)),AVERAGEIFS(Observed!AK$2:AK$792,Observed!$A$2:$A$792,$A46,Observed!$C$2:$C$792,$C46),"")</f>
        <v/>
      </c>
      <c r="AP46" s="29" t="str">
        <f>IF(ISNUMBER(AVERAGEIFS(Observed!AL$2:AL$792,Observed!$A$2:$A$792,$A46,Observed!$C$2:$C$792,$C46)),AVERAGEIFS(Observed!AL$2:AL$792,Observed!$A$2:$A$792,$A46,Observed!$C$2:$C$792,$C46),"")</f>
        <v/>
      </c>
      <c r="AQ46" s="28" t="str">
        <f>IF(ISNUMBER(AVERAGEIFS(Observed!AM$2:AM$792,Observed!$A$2:$A$792,$A46,Observed!$C$2:$C$792,$C46)),AVERAGEIFS(Observed!AM$2:AM$792,Observed!$A$2:$A$792,$A46,Observed!$C$2:$C$792,$C46),"")</f>
        <v/>
      </c>
      <c r="AR46" s="28" t="str">
        <f>IF(ISNUMBER(AVERAGEIFS(Observed!AN$2:AN$792,Observed!$A$2:$A$792,$A46,Observed!$C$2:$C$792,$C46)),AVERAGEIFS(Observed!AN$2:AN$792,Observed!$A$2:$A$792,$A46,Observed!$C$2:$C$792,$C46),"")</f>
        <v/>
      </c>
      <c r="AS46" s="2">
        <f>COUNTIFS(Observed!$A$2:$A$792,$A46,Observed!$C$2:$C$792,$C46)</f>
        <v>3</v>
      </c>
      <c r="AT46" s="2">
        <f t="shared" si="1"/>
        <v>10</v>
      </c>
    </row>
    <row r="47" spans="1:46" x14ac:dyDescent="0.25">
      <c r="A47" s="4" t="s">
        <v>25</v>
      </c>
      <c r="B47" t="s">
        <v>44</v>
      </c>
      <c r="C47" s="3">
        <v>42101</v>
      </c>
      <c r="D47">
        <v>1</v>
      </c>
      <c r="F47">
        <v>200</v>
      </c>
      <c r="J47" s="2" t="s">
        <v>82</v>
      </c>
      <c r="K47" s="2" t="s">
        <v>24</v>
      </c>
      <c r="M47" s="2" t="s">
        <v>41</v>
      </c>
      <c r="N47" s="27">
        <f>IF(ISNUMBER(AVERAGEIFS(Observed!J$2:J$792,Observed!$A$2:$A$792,$A47,Observed!$C$2:$C$792,$C47)),AVERAGEIFS(Observed!J$2:J$792,Observed!$A$2:$A$792,$A47,Observed!$C$2:$C$792,$C47),"")</f>
        <v>1264.25</v>
      </c>
      <c r="O47" s="28">
        <f>IF(ISNUMBER(AVERAGEIFS(Observed!K$2:K$792,Observed!$A$2:$A$792,$A47,Observed!$C$2:$C$792,$C47)),AVERAGEIFS(Observed!K$2:K$792,Observed!$A$2:$A$792,$A47,Observed!$C$2:$C$792,$C47),"")</f>
        <v>126.425</v>
      </c>
      <c r="P47" s="28" t="str">
        <f>IF(ISNUMBER(AVERAGEIFS(Observed!L$2:L$792,Observed!$A$2:$A$792,$A47,Observed!$C$2:$C$792,$C47)),AVERAGEIFS(Observed!L$2:L$792,Observed!$A$2:$A$792,$A47,Observed!$C$2:$C$792,$C47),"")</f>
        <v/>
      </c>
      <c r="Q47" s="28" t="str">
        <f>IF(ISNUMBER(AVERAGEIFS(Observed!M$2:M$792,Observed!$A$2:$A$792,$A47,Observed!$C$2:$C$792,$C47)),AVERAGEIFS(Observed!M$2:M$792,Observed!$A$2:$A$792,$A47,Observed!$C$2:$C$792,$C47),"")</f>
        <v/>
      </c>
      <c r="R47" s="28" t="str">
        <f>IF(ISNUMBER(AVERAGEIFS(Observed!N$2:N$792,Observed!$A$2:$A$792,$A47,Observed!$C$2:$C$792,$C47)),AVERAGEIFS(Observed!N$2:N$792,Observed!$A$2:$A$792,$A47,Observed!$C$2:$C$792,$C47),"")</f>
        <v/>
      </c>
      <c r="S47" s="29" t="str">
        <f>IF(ISNUMBER(AVERAGEIFS(Observed!O$2:O$792,Observed!$A$2:$A$792,$A47,Observed!$C$2:$C$792,$C47)),AVERAGEIFS(Observed!O$2:O$792,Observed!$A$2:$A$792,$A47,Observed!$C$2:$C$792,$C47),"")</f>
        <v/>
      </c>
      <c r="T47" s="29" t="str">
        <f>IF(ISNUMBER(AVERAGEIFS(Observed!P$2:P$792,Observed!$A$2:$A$792,$A47,Observed!$C$2:$C$792,$C47)),AVERAGEIFS(Observed!P$2:P$792,Observed!$A$2:$A$792,$A47,Observed!$C$2:$C$792,$C47),"")</f>
        <v/>
      </c>
      <c r="U47" s="29" t="str">
        <f>IF(ISNUMBER(AVERAGEIFS(Observed!Q$2:Q$792,Observed!$A$2:$A$792,$A47,Observed!$C$2:$C$792,$C47)),AVERAGEIFS(Observed!Q$2:Q$792,Observed!$A$2:$A$792,$A47,Observed!$C$2:$C$792,$C47),"")</f>
        <v/>
      </c>
      <c r="V47" s="28" t="str">
        <f>IF(ISNUMBER(AVERAGEIFS(Observed!R$2:R$792,Observed!$A$2:$A$792,$A47,Observed!$C$2:$C$792,$C47)),AVERAGEIFS(Observed!R$2:R$792,Observed!$A$2:$A$792,$A47,Observed!$C$2:$C$792,$C47),"")</f>
        <v/>
      </c>
      <c r="W47" s="30" t="str">
        <f>IF(ISNUMBER(AVERAGEIFS(Observed!S$2:S$792,Observed!$A$2:$A$792,$A47,Observed!$C$2:$C$792,$C47)),AVERAGEIFS(Observed!S$2:S$792,Observed!$A$2:$A$792,$A47,Observed!$C$2:$C$792,$C47),"")</f>
        <v/>
      </c>
      <c r="X47" s="30" t="str">
        <f>IF(ISNUMBER(AVERAGEIFS(Observed!T$2:T$792,Observed!$A$2:$A$792,$A47,Observed!$C$2:$C$792,$C47)),AVERAGEIFS(Observed!T$2:T$792,Observed!$A$2:$A$792,$A47,Observed!$C$2:$C$792,$C47),"")</f>
        <v/>
      </c>
      <c r="Y47" s="28" t="str">
        <f>IF(ISNUMBER(AVERAGEIFS(Observed!U$2:U$792,Observed!$A$2:$A$792,$A47,Observed!$C$2:$C$792,$C47)),AVERAGEIFS(Observed!U$2:U$792,Observed!$A$2:$A$792,$A47,Observed!$C$2:$C$792,$C47),"")</f>
        <v/>
      </c>
      <c r="Z47" s="28" t="str">
        <f>IF(ISNUMBER(AVERAGEIFS(Observed!V$2:V$792,Observed!$A$2:$A$792,$A47,Observed!$C$2:$C$792,$C47)),AVERAGEIFS(Observed!V$2:V$792,Observed!$A$2:$A$792,$A47,Observed!$C$2:$C$792,$C47),"")</f>
        <v/>
      </c>
      <c r="AA47" s="28" t="str">
        <f>IF(ISNUMBER(AVERAGEIFS(Observed!W$2:W$792,Observed!$A$2:$A$792,$A47,Observed!$C$2:$C$792,$C47)),AVERAGEIFS(Observed!W$2:W$792,Observed!$A$2:$A$792,$A47,Observed!$C$2:$C$792,$C47),"")</f>
        <v/>
      </c>
      <c r="AB47" s="28">
        <f>IF(ISNUMBER(AVERAGEIFS(Observed!X$2:X$792,Observed!$A$2:$A$792,$A47,Observed!$C$2:$C$792,$C47)),AVERAGEIFS(Observed!X$2:X$792,Observed!$A$2:$A$792,$A47,Observed!$C$2:$C$792,$C47),"")</f>
        <v>17.168190956115723</v>
      </c>
      <c r="AC47" s="28">
        <f>IF(ISNUMBER(AVERAGEIFS(Observed!Y$2:Y$792,Observed!$A$2:$A$792,$A47,Observed!$C$2:$C$792,$C47)),AVERAGEIFS(Observed!Y$2:Y$792,Observed!$A$2:$A$792,$A47,Observed!$C$2:$C$792,$C47),"")</f>
        <v>15.296184539794922</v>
      </c>
      <c r="AD47" s="28">
        <f>IF(ISNUMBER(AVERAGEIFS(Observed!Z$2:Z$792,Observed!$A$2:$A$792,$A47,Observed!$C$2:$C$792,$C47)),AVERAGEIFS(Observed!Z$2:Z$792,Observed!$A$2:$A$792,$A47,Observed!$C$2:$C$792,$C47),"")</f>
        <v>82.478321075439453</v>
      </c>
      <c r="AE47" s="28">
        <f>IF(ISNUMBER(AVERAGEIFS(Observed!AA$2:AA$792,Observed!$A$2:$A$792,$A47,Observed!$C$2:$C$792,$C47)),AVERAGEIFS(Observed!AA$2:AA$792,Observed!$A$2:$A$792,$A47,Observed!$C$2:$C$792,$C47),"")</f>
        <v>22.624646504720051</v>
      </c>
      <c r="AF47" s="28">
        <f>IF(ISNUMBER(AVERAGEIFS(Observed!AB$2:AB$792,Observed!$A$2:$A$792,$A47,Observed!$C$2:$C$792,$C47)),AVERAGEIFS(Observed!AB$2:AB$792,Observed!$A$2:$A$792,$A47,Observed!$C$2:$C$792,$C47),"")</f>
        <v>91.229084014892578</v>
      </c>
      <c r="AG47" s="28">
        <f>IF(ISNUMBER(AVERAGEIFS(Observed!AC$2:AC$792,Observed!$A$2:$A$792,$A47,Observed!$C$2:$C$792,$C47)),AVERAGEIFS(Observed!AC$2:AC$792,Observed!$A$2:$A$792,$A47,Observed!$C$2:$C$792,$C47),"")</f>
        <v>30.972352981567383</v>
      </c>
      <c r="AH47" s="29">
        <f>IF(ISNUMBER(AVERAGEIFS(Observed!AD$2:AD$792,Observed!$A$2:$A$792,$A47,Observed!$C$2:$C$792,$C47)),AVERAGEIFS(Observed!AD$2:AD$792,Observed!$A$2:$A$792,$A47,Observed!$C$2:$C$792,$C47),"")</f>
        <v>4.9566666666666669E-2</v>
      </c>
      <c r="AI47" s="29">
        <f>IF(ISNUMBER(AVERAGEIFS(Observed!AE$2:AE$792,Observed!$A$2:$A$792,$A47,Observed!$C$2:$C$792,$C47)),AVERAGEIFS(Observed!AE$2:AE$792,Observed!$A$2:$A$792,$A47,Observed!$C$2:$C$792,$C47),"")</f>
        <v>4.9566666666666669E-2</v>
      </c>
      <c r="AJ47" s="29" t="str">
        <f>IF(ISNUMBER(AVERAGEIFS(Observed!AF$2:AF$792,Observed!$A$2:$A$792,$A47,Observed!$C$2:$C$792,$C47)),AVERAGEIFS(Observed!AF$2:AF$792,Observed!$A$2:$A$792,$A47,Observed!$C$2:$C$792,$C47),"")</f>
        <v/>
      </c>
      <c r="AK47" s="28">
        <f>IF(ISNUMBER(AVERAGEIFS(Observed!AG$2:AG$792,Observed!$A$2:$A$792,$A47,Observed!$C$2:$C$792,$C47)),AVERAGEIFS(Observed!AG$2:AG$792,Observed!$A$2:$A$792,$A47,Observed!$C$2:$C$792,$C47),"")</f>
        <v>13.196531372070313</v>
      </c>
      <c r="AL47" s="29" t="str">
        <f>IF(ISNUMBER(AVERAGEIFS(Observed!AH$2:AH$792,Observed!$A$2:$A$792,$A47,Observed!$C$2:$C$792,$C47)),AVERAGEIFS(Observed!AH$2:AH$792,Observed!$A$2:$A$792,$A47,Observed!$C$2:$C$792,$C47),"")</f>
        <v/>
      </c>
      <c r="AM47" s="28" t="str">
        <f>IF(ISNUMBER(AVERAGEIFS(Observed!AI$2:AI$792,Observed!$A$2:$A$792,$A47,Observed!$C$2:$C$792,$C47)),AVERAGEIFS(Observed!AI$2:AI$792,Observed!$A$2:$A$792,$A47,Observed!$C$2:$C$792,$C47),"")</f>
        <v/>
      </c>
      <c r="AN47" s="28" t="str">
        <f>IF(ISNUMBER(AVERAGEIFS(Observed!AJ$2:AJ$792,Observed!$A$2:$A$792,$A47,Observed!$C$2:$C$792,$C47)),AVERAGEIFS(Observed!AJ$2:AJ$792,Observed!$A$2:$A$792,$A47,Observed!$C$2:$C$792,$C47),"")</f>
        <v/>
      </c>
      <c r="AO47" s="28" t="str">
        <f>IF(ISNUMBER(AVERAGEIFS(Observed!AK$2:AK$792,Observed!$A$2:$A$792,$A47,Observed!$C$2:$C$792,$C47)),AVERAGEIFS(Observed!AK$2:AK$792,Observed!$A$2:$A$792,$A47,Observed!$C$2:$C$792,$C47),"")</f>
        <v/>
      </c>
      <c r="AP47" s="29" t="str">
        <f>IF(ISNUMBER(AVERAGEIFS(Observed!AL$2:AL$792,Observed!$A$2:$A$792,$A47,Observed!$C$2:$C$792,$C47)),AVERAGEIFS(Observed!AL$2:AL$792,Observed!$A$2:$A$792,$A47,Observed!$C$2:$C$792,$C47),"")</f>
        <v/>
      </c>
      <c r="AQ47" s="28" t="str">
        <f>IF(ISNUMBER(AVERAGEIFS(Observed!AM$2:AM$792,Observed!$A$2:$A$792,$A47,Observed!$C$2:$C$792,$C47)),AVERAGEIFS(Observed!AM$2:AM$792,Observed!$A$2:$A$792,$A47,Observed!$C$2:$C$792,$C47),"")</f>
        <v/>
      </c>
      <c r="AR47" s="28" t="str">
        <f>IF(ISNUMBER(AVERAGEIFS(Observed!AN$2:AN$792,Observed!$A$2:$A$792,$A47,Observed!$C$2:$C$792,$C47)),AVERAGEIFS(Observed!AN$2:AN$792,Observed!$A$2:$A$792,$A47,Observed!$C$2:$C$792,$C47),"")</f>
        <v/>
      </c>
      <c r="AS47" s="2">
        <f>COUNTIFS(Observed!$A$2:$A$792,$A47,Observed!$C$2:$C$792,$C47)</f>
        <v>3</v>
      </c>
      <c r="AT47" s="2">
        <f t="shared" si="1"/>
        <v>10</v>
      </c>
    </row>
    <row r="48" spans="1:46" x14ac:dyDescent="0.25">
      <c r="A48" s="4" t="s">
        <v>29</v>
      </c>
      <c r="B48" t="s">
        <v>44</v>
      </c>
      <c r="C48" s="3">
        <v>42101</v>
      </c>
      <c r="D48">
        <v>1</v>
      </c>
      <c r="F48">
        <v>350</v>
      </c>
      <c r="J48" s="2" t="s">
        <v>82</v>
      </c>
      <c r="K48" s="2" t="s">
        <v>24</v>
      </c>
      <c r="M48" s="2" t="s">
        <v>41</v>
      </c>
      <c r="N48" s="27">
        <f>IF(ISNUMBER(AVERAGEIFS(Observed!J$2:J$792,Observed!$A$2:$A$792,$A48,Observed!$C$2:$C$792,$C48)),AVERAGEIFS(Observed!J$2:J$792,Observed!$A$2:$A$792,$A48,Observed!$C$2:$C$792,$C48),"")</f>
        <v>1166.9166666666667</v>
      </c>
      <c r="O48" s="28">
        <f>IF(ISNUMBER(AVERAGEIFS(Observed!K$2:K$792,Observed!$A$2:$A$792,$A48,Observed!$C$2:$C$792,$C48)),AVERAGEIFS(Observed!K$2:K$792,Observed!$A$2:$A$792,$A48,Observed!$C$2:$C$792,$C48),"")</f>
        <v>116.69166666666666</v>
      </c>
      <c r="P48" s="28" t="str">
        <f>IF(ISNUMBER(AVERAGEIFS(Observed!L$2:L$792,Observed!$A$2:$A$792,$A48,Observed!$C$2:$C$792,$C48)),AVERAGEIFS(Observed!L$2:L$792,Observed!$A$2:$A$792,$A48,Observed!$C$2:$C$792,$C48),"")</f>
        <v/>
      </c>
      <c r="Q48" s="28" t="str">
        <f>IF(ISNUMBER(AVERAGEIFS(Observed!M$2:M$792,Observed!$A$2:$A$792,$A48,Observed!$C$2:$C$792,$C48)),AVERAGEIFS(Observed!M$2:M$792,Observed!$A$2:$A$792,$A48,Observed!$C$2:$C$792,$C48),"")</f>
        <v/>
      </c>
      <c r="R48" s="28" t="str">
        <f>IF(ISNUMBER(AVERAGEIFS(Observed!N$2:N$792,Observed!$A$2:$A$792,$A48,Observed!$C$2:$C$792,$C48)),AVERAGEIFS(Observed!N$2:N$792,Observed!$A$2:$A$792,$A48,Observed!$C$2:$C$792,$C48),"")</f>
        <v/>
      </c>
      <c r="S48" s="29" t="str">
        <f>IF(ISNUMBER(AVERAGEIFS(Observed!O$2:O$792,Observed!$A$2:$A$792,$A48,Observed!$C$2:$C$792,$C48)),AVERAGEIFS(Observed!O$2:O$792,Observed!$A$2:$A$792,$A48,Observed!$C$2:$C$792,$C48),"")</f>
        <v/>
      </c>
      <c r="T48" s="29" t="str">
        <f>IF(ISNUMBER(AVERAGEIFS(Observed!P$2:P$792,Observed!$A$2:$A$792,$A48,Observed!$C$2:$C$792,$C48)),AVERAGEIFS(Observed!P$2:P$792,Observed!$A$2:$A$792,$A48,Observed!$C$2:$C$792,$C48),"")</f>
        <v/>
      </c>
      <c r="U48" s="29" t="str">
        <f>IF(ISNUMBER(AVERAGEIFS(Observed!Q$2:Q$792,Observed!$A$2:$A$792,$A48,Observed!$C$2:$C$792,$C48)),AVERAGEIFS(Observed!Q$2:Q$792,Observed!$A$2:$A$792,$A48,Observed!$C$2:$C$792,$C48),"")</f>
        <v/>
      </c>
      <c r="V48" s="28" t="str">
        <f>IF(ISNUMBER(AVERAGEIFS(Observed!R$2:R$792,Observed!$A$2:$A$792,$A48,Observed!$C$2:$C$792,$C48)),AVERAGEIFS(Observed!R$2:R$792,Observed!$A$2:$A$792,$A48,Observed!$C$2:$C$792,$C48),"")</f>
        <v/>
      </c>
      <c r="W48" s="30" t="str">
        <f>IF(ISNUMBER(AVERAGEIFS(Observed!S$2:S$792,Observed!$A$2:$A$792,$A48,Observed!$C$2:$C$792,$C48)),AVERAGEIFS(Observed!S$2:S$792,Observed!$A$2:$A$792,$A48,Observed!$C$2:$C$792,$C48),"")</f>
        <v/>
      </c>
      <c r="X48" s="30" t="str">
        <f>IF(ISNUMBER(AVERAGEIFS(Observed!T$2:T$792,Observed!$A$2:$A$792,$A48,Observed!$C$2:$C$792,$C48)),AVERAGEIFS(Observed!T$2:T$792,Observed!$A$2:$A$792,$A48,Observed!$C$2:$C$792,$C48),"")</f>
        <v/>
      </c>
      <c r="Y48" s="28" t="str">
        <f>IF(ISNUMBER(AVERAGEIFS(Observed!U$2:U$792,Observed!$A$2:$A$792,$A48,Observed!$C$2:$C$792,$C48)),AVERAGEIFS(Observed!U$2:U$792,Observed!$A$2:$A$792,$A48,Observed!$C$2:$C$792,$C48),"")</f>
        <v/>
      </c>
      <c r="Z48" s="28" t="str">
        <f>IF(ISNUMBER(AVERAGEIFS(Observed!V$2:V$792,Observed!$A$2:$A$792,$A48,Observed!$C$2:$C$792,$C48)),AVERAGEIFS(Observed!V$2:V$792,Observed!$A$2:$A$792,$A48,Observed!$C$2:$C$792,$C48),"")</f>
        <v/>
      </c>
      <c r="AA48" s="28" t="str">
        <f>IF(ISNUMBER(AVERAGEIFS(Observed!W$2:W$792,Observed!$A$2:$A$792,$A48,Observed!$C$2:$C$792,$C48)),AVERAGEIFS(Observed!W$2:W$792,Observed!$A$2:$A$792,$A48,Observed!$C$2:$C$792,$C48),"")</f>
        <v/>
      </c>
      <c r="AB48" s="28">
        <f>IF(ISNUMBER(AVERAGEIFS(Observed!X$2:X$792,Observed!$A$2:$A$792,$A48,Observed!$C$2:$C$792,$C48)),AVERAGEIFS(Observed!X$2:X$792,Observed!$A$2:$A$792,$A48,Observed!$C$2:$C$792,$C48),"")</f>
        <v>17.741918563842773</v>
      </c>
      <c r="AC48" s="28">
        <f>IF(ISNUMBER(AVERAGEIFS(Observed!Y$2:Y$792,Observed!$A$2:$A$792,$A48,Observed!$C$2:$C$792,$C48)),AVERAGEIFS(Observed!Y$2:Y$792,Observed!$A$2:$A$792,$A48,Observed!$C$2:$C$792,$C48),"")</f>
        <v>16.132530530293781</v>
      </c>
      <c r="AD48" s="28">
        <f>IF(ISNUMBER(AVERAGEIFS(Observed!Z$2:Z$792,Observed!$A$2:$A$792,$A48,Observed!$C$2:$C$792,$C48)),AVERAGEIFS(Observed!Z$2:Z$792,Observed!$A$2:$A$792,$A48,Observed!$C$2:$C$792,$C48),"")</f>
        <v>81.60196177164714</v>
      </c>
      <c r="AE48" s="28">
        <f>IF(ISNUMBER(AVERAGEIFS(Observed!AA$2:AA$792,Observed!$A$2:$A$792,$A48,Observed!$C$2:$C$792,$C48)),AVERAGEIFS(Observed!AA$2:AA$792,Observed!$A$2:$A$792,$A48,Observed!$C$2:$C$792,$C48),"")</f>
        <v>22.993146260579426</v>
      </c>
      <c r="AF48" s="28">
        <f>IF(ISNUMBER(AVERAGEIFS(Observed!AB$2:AB$792,Observed!$A$2:$A$792,$A48,Observed!$C$2:$C$792,$C48)),AVERAGEIFS(Observed!AB$2:AB$792,Observed!$A$2:$A$792,$A48,Observed!$C$2:$C$792,$C48),"")</f>
        <v>91.403671264648438</v>
      </c>
      <c r="AG48" s="28">
        <f>IF(ISNUMBER(AVERAGEIFS(Observed!AC$2:AC$792,Observed!$A$2:$A$792,$A48,Observed!$C$2:$C$792,$C48)),AVERAGEIFS(Observed!AC$2:AC$792,Observed!$A$2:$A$792,$A48,Observed!$C$2:$C$792,$C48),"")</f>
        <v>30.133933067321777</v>
      </c>
      <c r="AH48" s="29">
        <f>IF(ISNUMBER(AVERAGEIFS(Observed!AD$2:AD$792,Observed!$A$2:$A$792,$A48,Observed!$C$2:$C$792,$C48)),AVERAGEIFS(Observed!AD$2:AD$792,Observed!$A$2:$A$792,$A48,Observed!$C$2:$C$792,$C48),"")</f>
        <v>4.82E-2</v>
      </c>
      <c r="AI48" s="29">
        <f>IF(ISNUMBER(AVERAGEIFS(Observed!AE$2:AE$792,Observed!$A$2:$A$792,$A48,Observed!$C$2:$C$792,$C48)),AVERAGEIFS(Observed!AE$2:AE$792,Observed!$A$2:$A$792,$A48,Observed!$C$2:$C$792,$C48),"")</f>
        <v>4.82E-2</v>
      </c>
      <c r="AJ48" s="29" t="str">
        <f>IF(ISNUMBER(AVERAGEIFS(Observed!AF$2:AF$792,Observed!$A$2:$A$792,$A48,Observed!$C$2:$C$792,$C48)),AVERAGEIFS(Observed!AF$2:AF$792,Observed!$A$2:$A$792,$A48,Observed!$C$2:$C$792,$C48),"")</f>
        <v/>
      </c>
      <c r="AK48" s="28">
        <f>IF(ISNUMBER(AVERAGEIFS(Observed!AG$2:AG$792,Observed!$A$2:$A$792,$A48,Observed!$C$2:$C$792,$C48)),AVERAGEIFS(Observed!AG$2:AG$792,Observed!$A$2:$A$792,$A48,Observed!$C$2:$C$792,$C48),"")</f>
        <v>13.05631388346354</v>
      </c>
      <c r="AL48" s="29" t="str">
        <f>IF(ISNUMBER(AVERAGEIFS(Observed!AH$2:AH$792,Observed!$A$2:$A$792,$A48,Observed!$C$2:$C$792,$C48)),AVERAGEIFS(Observed!AH$2:AH$792,Observed!$A$2:$A$792,$A48,Observed!$C$2:$C$792,$C48),"")</f>
        <v/>
      </c>
      <c r="AM48" s="28" t="str">
        <f>IF(ISNUMBER(AVERAGEIFS(Observed!AI$2:AI$792,Observed!$A$2:$A$792,$A48,Observed!$C$2:$C$792,$C48)),AVERAGEIFS(Observed!AI$2:AI$792,Observed!$A$2:$A$792,$A48,Observed!$C$2:$C$792,$C48),"")</f>
        <v/>
      </c>
      <c r="AN48" s="28" t="str">
        <f>IF(ISNUMBER(AVERAGEIFS(Observed!AJ$2:AJ$792,Observed!$A$2:$A$792,$A48,Observed!$C$2:$C$792,$C48)),AVERAGEIFS(Observed!AJ$2:AJ$792,Observed!$A$2:$A$792,$A48,Observed!$C$2:$C$792,$C48),"")</f>
        <v/>
      </c>
      <c r="AO48" s="28" t="str">
        <f>IF(ISNUMBER(AVERAGEIFS(Observed!AK$2:AK$792,Observed!$A$2:$A$792,$A48,Observed!$C$2:$C$792,$C48)),AVERAGEIFS(Observed!AK$2:AK$792,Observed!$A$2:$A$792,$A48,Observed!$C$2:$C$792,$C48),"")</f>
        <v/>
      </c>
      <c r="AP48" s="29" t="str">
        <f>IF(ISNUMBER(AVERAGEIFS(Observed!AL$2:AL$792,Observed!$A$2:$A$792,$A48,Observed!$C$2:$C$792,$C48)),AVERAGEIFS(Observed!AL$2:AL$792,Observed!$A$2:$A$792,$A48,Observed!$C$2:$C$792,$C48),"")</f>
        <v/>
      </c>
      <c r="AQ48" s="28" t="str">
        <f>IF(ISNUMBER(AVERAGEIFS(Observed!AM$2:AM$792,Observed!$A$2:$A$792,$A48,Observed!$C$2:$C$792,$C48)),AVERAGEIFS(Observed!AM$2:AM$792,Observed!$A$2:$A$792,$A48,Observed!$C$2:$C$792,$C48),"")</f>
        <v/>
      </c>
      <c r="AR48" s="28" t="str">
        <f>IF(ISNUMBER(AVERAGEIFS(Observed!AN$2:AN$792,Observed!$A$2:$A$792,$A48,Observed!$C$2:$C$792,$C48)),AVERAGEIFS(Observed!AN$2:AN$792,Observed!$A$2:$A$792,$A48,Observed!$C$2:$C$792,$C48),"")</f>
        <v/>
      </c>
      <c r="AS48" s="2">
        <f>COUNTIFS(Observed!$A$2:$A$792,$A48,Observed!$C$2:$C$792,$C48)</f>
        <v>3</v>
      </c>
      <c r="AT48" s="2">
        <f t="shared" si="1"/>
        <v>10</v>
      </c>
    </row>
    <row r="49" spans="1:46" x14ac:dyDescent="0.25">
      <c r="A49" s="4" t="s">
        <v>26</v>
      </c>
      <c r="B49" t="s">
        <v>44</v>
      </c>
      <c r="C49" s="3">
        <v>42101</v>
      </c>
      <c r="D49">
        <v>1</v>
      </c>
      <c r="F49">
        <v>500</v>
      </c>
      <c r="J49" s="2" t="s">
        <v>82</v>
      </c>
      <c r="K49" s="2" t="s">
        <v>24</v>
      </c>
      <c r="M49" s="2" t="s">
        <v>41</v>
      </c>
      <c r="N49" s="27">
        <f>IF(ISNUMBER(AVERAGEIFS(Observed!J$2:J$792,Observed!$A$2:$A$792,$A49,Observed!$C$2:$C$792,$C49)),AVERAGEIFS(Observed!J$2:J$792,Observed!$A$2:$A$792,$A49,Observed!$C$2:$C$792,$C49),"")</f>
        <v>1156.4166666666667</v>
      </c>
      <c r="O49" s="28">
        <f>IF(ISNUMBER(AVERAGEIFS(Observed!K$2:K$792,Observed!$A$2:$A$792,$A49,Observed!$C$2:$C$792,$C49)),AVERAGEIFS(Observed!K$2:K$792,Observed!$A$2:$A$792,$A49,Observed!$C$2:$C$792,$C49),"")</f>
        <v>115.64166666666665</v>
      </c>
      <c r="P49" s="28" t="str">
        <f>IF(ISNUMBER(AVERAGEIFS(Observed!L$2:L$792,Observed!$A$2:$A$792,$A49,Observed!$C$2:$C$792,$C49)),AVERAGEIFS(Observed!L$2:L$792,Observed!$A$2:$A$792,$A49,Observed!$C$2:$C$792,$C49),"")</f>
        <v/>
      </c>
      <c r="Q49" s="28" t="str">
        <f>IF(ISNUMBER(AVERAGEIFS(Observed!M$2:M$792,Observed!$A$2:$A$792,$A49,Observed!$C$2:$C$792,$C49)),AVERAGEIFS(Observed!M$2:M$792,Observed!$A$2:$A$792,$A49,Observed!$C$2:$C$792,$C49),"")</f>
        <v/>
      </c>
      <c r="R49" s="28" t="str">
        <f>IF(ISNUMBER(AVERAGEIFS(Observed!N$2:N$792,Observed!$A$2:$A$792,$A49,Observed!$C$2:$C$792,$C49)),AVERAGEIFS(Observed!N$2:N$792,Observed!$A$2:$A$792,$A49,Observed!$C$2:$C$792,$C49),"")</f>
        <v/>
      </c>
      <c r="S49" s="29" t="str">
        <f>IF(ISNUMBER(AVERAGEIFS(Observed!O$2:O$792,Observed!$A$2:$A$792,$A49,Observed!$C$2:$C$792,$C49)),AVERAGEIFS(Observed!O$2:O$792,Observed!$A$2:$A$792,$A49,Observed!$C$2:$C$792,$C49),"")</f>
        <v/>
      </c>
      <c r="T49" s="29" t="str">
        <f>IF(ISNUMBER(AVERAGEIFS(Observed!P$2:P$792,Observed!$A$2:$A$792,$A49,Observed!$C$2:$C$792,$C49)),AVERAGEIFS(Observed!P$2:P$792,Observed!$A$2:$A$792,$A49,Observed!$C$2:$C$792,$C49),"")</f>
        <v/>
      </c>
      <c r="U49" s="29" t="str">
        <f>IF(ISNUMBER(AVERAGEIFS(Observed!Q$2:Q$792,Observed!$A$2:$A$792,$A49,Observed!$C$2:$C$792,$C49)),AVERAGEIFS(Observed!Q$2:Q$792,Observed!$A$2:$A$792,$A49,Observed!$C$2:$C$792,$C49),"")</f>
        <v/>
      </c>
      <c r="V49" s="28" t="str">
        <f>IF(ISNUMBER(AVERAGEIFS(Observed!R$2:R$792,Observed!$A$2:$A$792,$A49,Observed!$C$2:$C$792,$C49)),AVERAGEIFS(Observed!R$2:R$792,Observed!$A$2:$A$792,$A49,Observed!$C$2:$C$792,$C49),"")</f>
        <v/>
      </c>
      <c r="W49" s="30" t="str">
        <f>IF(ISNUMBER(AVERAGEIFS(Observed!S$2:S$792,Observed!$A$2:$A$792,$A49,Observed!$C$2:$C$792,$C49)),AVERAGEIFS(Observed!S$2:S$792,Observed!$A$2:$A$792,$A49,Observed!$C$2:$C$792,$C49),"")</f>
        <v/>
      </c>
      <c r="X49" s="30" t="str">
        <f>IF(ISNUMBER(AVERAGEIFS(Observed!T$2:T$792,Observed!$A$2:$A$792,$A49,Observed!$C$2:$C$792,$C49)),AVERAGEIFS(Observed!T$2:T$792,Observed!$A$2:$A$792,$A49,Observed!$C$2:$C$792,$C49),"")</f>
        <v/>
      </c>
      <c r="Y49" s="28" t="str">
        <f>IF(ISNUMBER(AVERAGEIFS(Observed!U$2:U$792,Observed!$A$2:$A$792,$A49,Observed!$C$2:$C$792,$C49)),AVERAGEIFS(Observed!U$2:U$792,Observed!$A$2:$A$792,$A49,Observed!$C$2:$C$792,$C49),"")</f>
        <v/>
      </c>
      <c r="Z49" s="28" t="str">
        <f>IF(ISNUMBER(AVERAGEIFS(Observed!V$2:V$792,Observed!$A$2:$A$792,$A49,Observed!$C$2:$C$792,$C49)),AVERAGEIFS(Observed!V$2:V$792,Observed!$A$2:$A$792,$A49,Observed!$C$2:$C$792,$C49),"")</f>
        <v/>
      </c>
      <c r="AA49" s="28" t="str">
        <f>IF(ISNUMBER(AVERAGEIFS(Observed!W$2:W$792,Observed!$A$2:$A$792,$A49,Observed!$C$2:$C$792,$C49)),AVERAGEIFS(Observed!W$2:W$792,Observed!$A$2:$A$792,$A49,Observed!$C$2:$C$792,$C49),"")</f>
        <v/>
      </c>
      <c r="AB49" s="28">
        <f>IF(ISNUMBER(AVERAGEIFS(Observed!X$2:X$792,Observed!$A$2:$A$792,$A49,Observed!$C$2:$C$792,$C49)),AVERAGEIFS(Observed!X$2:X$792,Observed!$A$2:$A$792,$A49,Observed!$C$2:$C$792,$C49),"")</f>
        <v>17.188540776570637</v>
      </c>
      <c r="AC49" s="28">
        <f>IF(ISNUMBER(AVERAGEIFS(Observed!Y$2:Y$792,Observed!$A$2:$A$792,$A49,Observed!$C$2:$C$792,$C49)),AVERAGEIFS(Observed!Y$2:Y$792,Observed!$A$2:$A$792,$A49,Observed!$C$2:$C$792,$C49),"")</f>
        <v>14.91609255472819</v>
      </c>
      <c r="AD49" s="28">
        <f>IF(ISNUMBER(AVERAGEIFS(Observed!Z$2:Z$792,Observed!$A$2:$A$792,$A49,Observed!$C$2:$C$792,$C49)),AVERAGEIFS(Observed!Z$2:Z$792,Observed!$A$2:$A$792,$A49,Observed!$C$2:$C$792,$C49),"")</f>
        <v>81.62637074788411</v>
      </c>
      <c r="AE49" s="28">
        <f>IF(ISNUMBER(AVERAGEIFS(Observed!AA$2:AA$792,Observed!$A$2:$A$792,$A49,Observed!$C$2:$C$792,$C49)),AVERAGEIFS(Observed!AA$2:AA$792,Observed!$A$2:$A$792,$A49,Observed!$C$2:$C$792,$C49),"")</f>
        <v>22.858861605326336</v>
      </c>
      <c r="AF49" s="28">
        <f>IF(ISNUMBER(AVERAGEIFS(Observed!AB$2:AB$792,Observed!$A$2:$A$792,$A49,Observed!$C$2:$C$792,$C49)),AVERAGEIFS(Observed!AB$2:AB$792,Observed!$A$2:$A$792,$A49,Observed!$C$2:$C$792,$C49),"")</f>
        <v>91.382342020670578</v>
      </c>
      <c r="AG49" s="28">
        <f>IF(ISNUMBER(AVERAGEIFS(Observed!AC$2:AC$792,Observed!$A$2:$A$792,$A49,Observed!$C$2:$C$792,$C49)),AVERAGEIFS(Observed!AC$2:AC$792,Observed!$A$2:$A$792,$A49,Observed!$C$2:$C$792,$C49),"")</f>
        <v>29.695245742797852</v>
      </c>
      <c r="AH49" s="29">
        <f>IF(ISNUMBER(AVERAGEIFS(Observed!AD$2:AD$792,Observed!$A$2:$A$792,$A49,Observed!$C$2:$C$792,$C49)),AVERAGEIFS(Observed!AD$2:AD$792,Observed!$A$2:$A$792,$A49,Observed!$C$2:$C$792,$C49),"")</f>
        <v>4.7500000000000007E-2</v>
      </c>
      <c r="AI49" s="29">
        <f>IF(ISNUMBER(AVERAGEIFS(Observed!AE$2:AE$792,Observed!$A$2:$A$792,$A49,Observed!$C$2:$C$792,$C49)),AVERAGEIFS(Observed!AE$2:AE$792,Observed!$A$2:$A$792,$A49,Observed!$C$2:$C$792,$C49),"")</f>
        <v>4.7500000000000007E-2</v>
      </c>
      <c r="AJ49" s="29" t="str">
        <f>IF(ISNUMBER(AVERAGEIFS(Observed!AF$2:AF$792,Observed!$A$2:$A$792,$A49,Observed!$C$2:$C$792,$C49)),AVERAGEIFS(Observed!AF$2:AF$792,Observed!$A$2:$A$792,$A49,Observed!$C$2:$C$792,$C49),"")</f>
        <v/>
      </c>
      <c r="AK49" s="28">
        <f>IF(ISNUMBER(AVERAGEIFS(Observed!AG$2:AG$792,Observed!$A$2:$A$792,$A49,Observed!$C$2:$C$792,$C49)),AVERAGEIFS(Observed!AG$2:AG$792,Observed!$A$2:$A$792,$A49,Observed!$C$2:$C$792,$C49),"")</f>
        <v>13.060219319661458</v>
      </c>
      <c r="AL49" s="29" t="str">
        <f>IF(ISNUMBER(AVERAGEIFS(Observed!AH$2:AH$792,Observed!$A$2:$A$792,$A49,Observed!$C$2:$C$792,$C49)),AVERAGEIFS(Observed!AH$2:AH$792,Observed!$A$2:$A$792,$A49,Observed!$C$2:$C$792,$C49),"")</f>
        <v/>
      </c>
      <c r="AM49" s="28" t="str">
        <f>IF(ISNUMBER(AVERAGEIFS(Observed!AI$2:AI$792,Observed!$A$2:$A$792,$A49,Observed!$C$2:$C$792,$C49)),AVERAGEIFS(Observed!AI$2:AI$792,Observed!$A$2:$A$792,$A49,Observed!$C$2:$C$792,$C49),"")</f>
        <v/>
      </c>
      <c r="AN49" s="28" t="str">
        <f>IF(ISNUMBER(AVERAGEIFS(Observed!AJ$2:AJ$792,Observed!$A$2:$A$792,$A49,Observed!$C$2:$C$792,$C49)),AVERAGEIFS(Observed!AJ$2:AJ$792,Observed!$A$2:$A$792,$A49,Observed!$C$2:$C$792,$C49),"")</f>
        <v/>
      </c>
      <c r="AO49" s="28" t="str">
        <f>IF(ISNUMBER(AVERAGEIFS(Observed!AK$2:AK$792,Observed!$A$2:$A$792,$A49,Observed!$C$2:$C$792,$C49)),AVERAGEIFS(Observed!AK$2:AK$792,Observed!$A$2:$A$792,$A49,Observed!$C$2:$C$792,$C49),"")</f>
        <v/>
      </c>
      <c r="AP49" s="29" t="str">
        <f>IF(ISNUMBER(AVERAGEIFS(Observed!AL$2:AL$792,Observed!$A$2:$A$792,$A49,Observed!$C$2:$C$792,$C49)),AVERAGEIFS(Observed!AL$2:AL$792,Observed!$A$2:$A$792,$A49,Observed!$C$2:$C$792,$C49),"")</f>
        <v/>
      </c>
      <c r="AQ49" s="28" t="str">
        <f>IF(ISNUMBER(AVERAGEIFS(Observed!AM$2:AM$792,Observed!$A$2:$A$792,$A49,Observed!$C$2:$C$792,$C49)),AVERAGEIFS(Observed!AM$2:AM$792,Observed!$A$2:$A$792,$A49,Observed!$C$2:$C$792,$C49),"")</f>
        <v/>
      </c>
      <c r="AR49" s="28" t="str">
        <f>IF(ISNUMBER(AVERAGEIFS(Observed!AN$2:AN$792,Observed!$A$2:$A$792,$A49,Observed!$C$2:$C$792,$C49)),AVERAGEIFS(Observed!AN$2:AN$792,Observed!$A$2:$A$792,$A49,Observed!$C$2:$C$792,$C49),"")</f>
        <v/>
      </c>
      <c r="AS49" s="2">
        <f>COUNTIFS(Observed!$A$2:$A$792,$A49,Observed!$C$2:$C$792,$C49)</f>
        <v>3</v>
      </c>
      <c r="AT49" s="2">
        <f t="shared" si="1"/>
        <v>10</v>
      </c>
    </row>
    <row r="50" spans="1:46" x14ac:dyDescent="0.25">
      <c r="A50" s="4" t="s">
        <v>27</v>
      </c>
      <c r="B50" t="s">
        <v>44</v>
      </c>
      <c r="C50" s="3">
        <v>42110</v>
      </c>
      <c r="D50">
        <v>1</v>
      </c>
      <c r="F50">
        <v>0</v>
      </c>
      <c r="J50" s="2" t="s">
        <v>82</v>
      </c>
      <c r="K50" s="2" t="s">
        <v>24</v>
      </c>
      <c r="L50">
        <v>1.6</v>
      </c>
      <c r="M50" s="2" t="s">
        <v>22</v>
      </c>
      <c r="N50" s="27" t="str">
        <f>IF(ISNUMBER(AVERAGEIFS(Observed!J$2:J$792,Observed!$A$2:$A$792,$A50,Observed!$C$2:$C$792,$C50)),AVERAGEIFS(Observed!J$2:J$792,Observed!$A$2:$A$792,$A50,Observed!$C$2:$C$792,$C50),"")</f>
        <v/>
      </c>
      <c r="O50" s="28" t="str">
        <f>IF(ISNUMBER(AVERAGEIFS(Observed!K$2:K$792,Observed!$A$2:$A$792,$A50,Observed!$C$2:$C$792,$C50)),AVERAGEIFS(Observed!K$2:K$792,Observed!$A$2:$A$792,$A50,Observed!$C$2:$C$792,$C50),"")</f>
        <v/>
      </c>
      <c r="P50" s="28">
        <f>IF(ISNUMBER(AVERAGEIFS(Observed!L$2:L$792,Observed!$A$2:$A$792,$A50,Observed!$C$2:$C$792,$C50)),AVERAGEIFS(Observed!L$2:L$792,Observed!$A$2:$A$792,$A50,Observed!$C$2:$C$792,$C50),"")</f>
        <v>100.9225</v>
      </c>
      <c r="Q50" s="28">
        <f>IF(ISNUMBER(AVERAGEIFS(Observed!M$2:M$792,Observed!$A$2:$A$792,$A50,Observed!$C$2:$C$792,$C50)),AVERAGEIFS(Observed!M$2:M$792,Observed!$A$2:$A$792,$A50,Observed!$C$2:$C$792,$C50),"")</f>
        <v>100.9225</v>
      </c>
      <c r="R50" s="28">
        <f>IF(ISNUMBER(AVERAGEIFS(Observed!N$2:N$792,Observed!$A$2:$A$792,$A50,Observed!$C$2:$C$792,$C50)),AVERAGEIFS(Observed!N$2:N$792,Observed!$A$2:$A$792,$A50,Observed!$C$2:$C$792,$C50),"")</f>
        <v>1066.895</v>
      </c>
      <c r="S50" s="29" t="str">
        <f>IF(ISNUMBER(AVERAGEIFS(Observed!O$2:O$792,Observed!$A$2:$A$792,$A50,Observed!$C$2:$C$792,$C50)),AVERAGEIFS(Observed!O$2:O$792,Observed!$A$2:$A$792,$A50,Observed!$C$2:$C$792,$C50),"")</f>
        <v/>
      </c>
      <c r="T50" s="29" t="str">
        <f>IF(ISNUMBER(AVERAGEIFS(Observed!P$2:P$792,Observed!$A$2:$A$792,$A50,Observed!$C$2:$C$792,$C50)),AVERAGEIFS(Observed!P$2:P$792,Observed!$A$2:$A$792,$A50,Observed!$C$2:$C$792,$C50),"")</f>
        <v/>
      </c>
      <c r="U50" s="29" t="str">
        <f>IF(ISNUMBER(AVERAGEIFS(Observed!Q$2:Q$792,Observed!$A$2:$A$792,$A50,Observed!$C$2:$C$792,$C50)),AVERAGEIFS(Observed!Q$2:Q$792,Observed!$A$2:$A$792,$A50,Observed!$C$2:$C$792,$C50),"")</f>
        <v/>
      </c>
      <c r="V50" s="28" t="str">
        <f>IF(ISNUMBER(AVERAGEIFS(Observed!R$2:R$792,Observed!$A$2:$A$792,$A50,Observed!$C$2:$C$792,$C50)),AVERAGEIFS(Observed!R$2:R$792,Observed!$A$2:$A$792,$A50,Observed!$C$2:$C$792,$C50),"")</f>
        <v/>
      </c>
      <c r="W50" s="30" t="str">
        <f>IF(ISNUMBER(AVERAGEIFS(Observed!S$2:S$792,Observed!$A$2:$A$792,$A50,Observed!$C$2:$C$792,$C50)),AVERAGEIFS(Observed!S$2:S$792,Observed!$A$2:$A$792,$A50,Observed!$C$2:$C$792,$C50),"")</f>
        <v/>
      </c>
      <c r="X50" s="30" t="str">
        <f>IF(ISNUMBER(AVERAGEIFS(Observed!T$2:T$792,Observed!$A$2:$A$792,$A50,Observed!$C$2:$C$792,$C50)),AVERAGEIFS(Observed!T$2:T$792,Observed!$A$2:$A$792,$A50,Observed!$C$2:$C$792,$C50),"")</f>
        <v/>
      </c>
      <c r="Y50" s="28" t="str">
        <f>IF(ISNUMBER(AVERAGEIFS(Observed!U$2:U$792,Observed!$A$2:$A$792,$A50,Observed!$C$2:$C$792,$C50)),AVERAGEIFS(Observed!U$2:U$792,Observed!$A$2:$A$792,$A50,Observed!$C$2:$C$792,$C50),"")</f>
        <v/>
      </c>
      <c r="Z50" s="28" t="str">
        <f>IF(ISNUMBER(AVERAGEIFS(Observed!V$2:V$792,Observed!$A$2:$A$792,$A50,Observed!$C$2:$C$792,$C50)),AVERAGEIFS(Observed!V$2:V$792,Observed!$A$2:$A$792,$A50,Observed!$C$2:$C$792,$C50),"")</f>
        <v/>
      </c>
      <c r="AA50" s="28" t="str">
        <f>IF(ISNUMBER(AVERAGEIFS(Observed!W$2:W$792,Observed!$A$2:$A$792,$A50,Observed!$C$2:$C$792,$C50)),AVERAGEIFS(Observed!W$2:W$792,Observed!$A$2:$A$792,$A50,Observed!$C$2:$C$792,$C50),"")</f>
        <v/>
      </c>
      <c r="AB50" s="28">
        <f>IF(ISNUMBER(AVERAGEIFS(Observed!X$2:X$792,Observed!$A$2:$A$792,$A50,Observed!$C$2:$C$792,$C50)),AVERAGEIFS(Observed!X$2:X$792,Observed!$A$2:$A$792,$A50,Observed!$C$2:$C$792,$C50),"")</f>
        <v>18.751217126846313</v>
      </c>
      <c r="AC50" s="28">
        <f>IF(ISNUMBER(AVERAGEIFS(Observed!Y$2:Y$792,Observed!$A$2:$A$792,$A50,Observed!$C$2:$C$792,$C50)),AVERAGEIFS(Observed!Y$2:Y$792,Observed!$A$2:$A$792,$A50,Observed!$C$2:$C$792,$C50),"")</f>
        <v>11.86725914478302</v>
      </c>
      <c r="AD50" s="28">
        <f>IF(ISNUMBER(AVERAGEIFS(Observed!Z$2:Z$792,Observed!$A$2:$A$792,$A50,Observed!$C$2:$C$792,$C50)),AVERAGEIFS(Observed!Z$2:Z$792,Observed!$A$2:$A$792,$A50,Observed!$C$2:$C$792,$C50),"")</f>
        <v>78.095821380615234</v>
      </c>
      <c r="AE50" s="28">
        <f>IF(ISNUMBER(AVERAGEIFS(Observed!AA$2:AA$792,Observed!$A$2:$A$792,$A50,Observed!$C$2:$C$792,$C50)),AVERAGEIFS(Observed!AA$2:AA$792,Observed!$A$2:$A$792,$A50,Observed!$C$2:$C$792,$C50),"")</f>
        <v>24.329859495162964</v>
      </c>
      <c r="AF50" s="28">
        <f>IF(ISNUMBER(AVERAGEIFS(Observed!AB$2:AB$792,Observed!$A$2:$A$792,$A50,Observed!$C$2:$C$792,$C50)),AVERAGEIFS(Observed!AB$2:AB$792,Observed!$A$2:$A$792,$A50,Observed!$C$2:$C$792,$C50),"")</f>
        <v>89.94422721862793</v>
      </c>
      <c r="AG50" s="28">
        <f>IF(ISNUMBER(AVERAGEIFS(Observed!AC$2:AC$792,Observed!$A$2:$A$792,$A50,Observed!$C$2:$C$792,$C50)),AVERAGEIFS(Observed!AC$2:AC$792,Observed!$A$2:$A$792,$A50,Observed!$C$2:$C$792,$C50),"")</f>
        <v>30.423563241958618</v>
      </c>
      <c r="AH50" s="29">
        <f>IF(ISNUMBER(AVERAGEIFS(Observed!AD$2:AD$792,Observed!$A$2:$A$792,$A50,Observed!$C$2:$C$792,$C50)),AVERAGEIFS(Observed!AD$2:AD$792,Observed!$A$2:$A$792,$A50,Observed!$C$2:$C$792,$C50),"")</f>
        <v>4.8649999999999999E-2</v>
      </c>
      <c r="AI50" s="29">
        <f>IF(ISNUMBER(AVERAGEIFS(Observed!AE$2:AE$792,Observed!$A$2:$A$792,$A50,Observed!$C$2:$C$792,$C50)),AVERAGEIFS(Observed!AE$2:AE$792,Observed!$A$2:$A$792,$A50,Observed!$C$2:$C$792,$C50),"")</f>
        <v>4.8649999999999999E-2</v>
      </c>
      <c r="AJ50" s="29" t="str">
        <f>IF(ISNUMBER(AVERAGEIFS(Observed!AF$2:AF$792,Observed!$A$2:$A$792,$A50,Observed!$C$2:$C$792,$C50)),AVERAGEIFS(Observed!AF$2:AF$792,Observed!$A$2:$A$792,$A50,Observed!$C$2:$C$792,$C50),"")</f>
        <v/>
      </c>
      <c r="AK50" s="28">
        <f>IF(ISNUMBER(AVERAGEIFS(Observed!AG$2:AG$792,Observed!$A$2:$A$792,$A50,Observed!$C$2:$C$792,$C50)),AVERAGEIFS(Observed!AG$2:AG$792,Observed!$A$2:$A$792,$A50,Observed!$C$2:$C$792,$C50),"")</f>
        <v>12.495331420898438</v>
      </c>
      <c r="AL50" s="29" t="str">
        <f>IF(ISNUMBER(AVERAGEIFS(Observed!AH$2:AH$792,Observed!$A$2:$A$792,$A50,Observed!$C$2:$C$792,$C50)),AVERAGEIFS(Observed!AH$2:AH$792,Observed!$A$2:$A$792,$A50,Observed!$C$2:$C$792,$C50),"")</f>
        <v/>
      </c>
      <c r="AM50" s="28" t="str">
        <f>IF(ISNUMBER(AVERAGEIFS(Observed!AI$2:AI$792,Observed!$A$2:$A$792,$A50,Observed!$C$2:$C$792,$C50)),AVERAGEIFS(Observed!AI$2:AI$792,Observed!$A$2:$A$792,$A50,Observed!$C$2:$C$792,$C50),"")</f>
        <v/>
      </c>
      <c r="AN50" s="28" t="str">
        <f>IF(ISNUMBER(AVERAGEIFS(Observed!AJ$2:AJ$792,Observed!$A$2:$A$792,$A50,Observed!$C$2:$C$792,$C50)),AVERAGEIFS(Observed!AJ$2:AJ$792,Observed!$A$2:$A$792,$A50,Observed!$C$2:$C$792,$C50),"")</f>
        <v/>
      </c>
      <c r="AO50" s="28" t="str">
        <f>IF(ISNUMBER(AVERAGEIFS(Observed!AK$2:AK$792,Observed!$A$2:$A$792,$A50,Observed!$C$2:$C$792,$C50)),AVERAGEIFS(Observed!AK$2:AK$792,Observed!$A$2:$A$792,$A50,Observed!$C$2:$C$792,$C50),"")</f>
        <v/>
      </c>
      <c r="AP50" s="29" t="str">
        <f>IF(ISNUMBER(AVERAGEIFS(Observed!AL$2:AL$792,Observed!$A$2:$A$792,$A50,Observed!$C$2:$C$792,$C50)),AVERAGEIFS(Observed!AL$2:AL$792,Observed!$A$2:$A$792,$A50,Observed!$C$2:$C$792,$C50),"")</f>
        <v/>
      </c>
      <c r="AQ50" s="28">
        <f>IF(ISNUMBER(AVERAGEIFS(Observed!AM$2:AM$792,Observed!$A$2:$A$792,$A50,Observed!$C$2:$C$792,$C50)),AVERAGEIFS(Observed!AM$2:AM$792,Observed!$A$2:$A$792,$A50,Observed!$C$2:$C$792,$C50),"")</f>
        <v>4.8859999999999992</v>
      </c>
      <c r="AR50" s="28">
        <f>IF(ISNUMBER(AVERAGEIFS(Observed!AN$2:AN$792,Observed!$A$2:$A$792,$A50,Observed!$C$2:$C$792,$C50)),AVERAGEIFS(Observed!AN$2:AN$792,Observed!$A$2:$A$792,$A50,Observed!$C$2:$C$792,$C50),"")</f>
        <v>43.785499999999999</v>
      </c>
      <c r="AS50" s="2">
        <f>COUNTIFS(Observed!$A$2:$A$792,$A50,Observed!$C$2:$C$792,$C50)</f>
        <v>4</v>
      </c>
      <c r="AT50" s="2">
        <f t="shared" si="1"/>
        <v>14</v>
      </c>
    </row>
    <row r="51" spans="1:46" x14ac:dyDescent="0.25">
      <c r="A51" s="4" t="s">
        <v>30</v>
      </c>
      <c r="B51" t="s">
        <v>44</v>
      </c>
      <c r="C51" s="3">
        <v>42110</v>
      </c>
      <c r="D51">
        <v>1</v>
      </c>
      <c r="F51">
        <v>50</v>
      </c>
      <c r="J51" s="2" t="s">
        <v>82</v>
      </c>
      <c r="K51" s="2" t="s">
        <v>24</v>
      </c>
      <c r="L51">
        <v>1.6</v>
      </c>
      <c r="M51" s="2" t="s">
        <v>22</v>
      </c>
      <c r="N51" s="27" t="str">
        <f>IF(ISNUMBER(AVERAGEIFS(Observed!J$2:J$792,Observed!$A$2:$A$792,$A51,Observed!$C$2:$C$792,$C51)),AVERAGEIFS(Observed!J$2:J$792,Observed!$A$2:$A$792,$A51,Observed!$C$2:$C$792,$C51),"")</f>
        <v/>
      </c>
      <c r="O51" s="28" t="str">
        <f>IF(ISNUMBER(AVERAGEIFS(Observed!K$2:K$792,Observed!$A$2:$A$792,$A51,Observed!$C$2:$C$792,$C51)),AVERAGEIFS(Observed!K$2:K$792,Observed!$A$2:$A$792,$A51,Observed!$C$2:$C$792,$C51),"")</f>
        <v/>
      </c>
      <c r="P51" s="28">
        <f>IF(ISNUMBER(AVERAGEIFS(Observed!L$2:L$792,Observed!$A$2:$A$792,$A51,Observed!$C$2:$C$792,$C51)),AVERAGEIFS(Observed!L$2:L$792,Observed!$A$2:$A$792,$A51,Observed!$C$2:$C$792,$C51),"")</f>
        <v>95.432500000000005</v>
      </c>
      <c r="Q51" s="28">
        <f>IF(ISNUMBER(AVERAGEIFS(Observed!M$2:M$792,Observed!$A$2:$A$792,$A51,Observed!$C$2:$C$792,$C51)),AVERAGEIFS(Observed!M$2:M$792,Observed!$A$2:$A$792,$A51,Observed!$C$2:$C$792,$C51),"")</f>
        <v>95.432500000000005</v>
      </c>
      <c r="R51" s="28">
        <f>IF(ISNUMBER(AVERAGEIFS(Observed!N$2:N$792,Observed!$A$2:$A$792,$A51,Observed!$C$2:$C$792,$C51)),AVERAGEIFS(Observed!N$2:N$792,Observed!$A$2:$A$792,$A51,Observed!$C$2:$C$792,$C51),"")</f>
        <v>1035.6824999999999</v>
      </c>
      <c r="S51" s="29" t="str">
        <f>IF(ISNUMBER(AVERAGEIFS(Observed!O$2:O$792,Observed!$A$2:$A$792,$A51,Observed!$C$2:$C$792,$C51)),AVERAGEIFS(Observed!O$2:O$792,Observed!$A$2:$A$792,$A51,Observed!$C$2:$C$792,$C51),"")</f>
        <v/>
      </c>
      <c r="T51" s="29" t="str">
        <f>IF(ISNUMBER(AVERAGEIFS(Observed!P$2:P$792,Observed!$A$2:$A$792,$A51,Observed!$C$2:$C$792,$C51)),AVERAGEIFS(Observed!P$2:P$792,Observed!$A$2:$A$792,$A51,Observed!$C$2:$C$792,$C51),"")</f>
        <v/>
      </c>
      <c r="U51" s="29" t="str">
        <f>IF(ISNUMBER(AVERAGEIFS(Observed!Q$2:Q$792,Observed!$A$2:$A$792,$A51,Observed!$C$2:$C$792,$C51)),AVERAGEIFS(Observed!Q$2:Q$792,Observed!$A$2:$A$792,$A51,Observed!$C$2:$C$792,$C51),"")</f>
        <v/>
      </c>
      <c r="V51" s="28" t="str">
        <f>IF(ISNUMBER(AVERAGEIFS(Observed!R$2:R$792,Observed!$A$2:$A$792,$A51,Observed!$C$2:$C$792,$C51)),AVERAGEIFS(Observed!R$2:R$792,Observed!$A$2:$A$792,$A51,Observed!$C$2:$C$792,$C51),"")</f>
        <v/>
      </c>
      <c r="W51" s="30" t="str">
        <f>IF(ISNUMBER(AVERAGEIFS(Observed!S$2:S$792,Observed!$A$2:$A$792,$A51,Observed!$C$2:$C$792,$C51)),AVERAGEIFS(Observed!S$2:S$792,Observed!$A$2:$A$792,$A51,Observed!$C$2:$C$792,$C51),"")</f>
        <v/>
      </c>
      <c r="X51" s="30" t="str">
        <f>IF(ISNUMBER(AVERAGEIFS(Observed!T$2:T$792,Observed!$A$2:$A$792,$A51,Observed!$C$2:$C$792,$C51)),AVERAGEIFS(Observed!T$2:T$792,Observed!$A$2:$A$792,$A51,Observed!$C$2:$C$792,$C51),"")</f>
        <v/>
      </c>
      <c r="Y51" s="28" t="str">
        <f>IF(ISNUMBER(AVERAGEIFS(Observed!U$2:U$792,Observed!$A$2:$A$792,$A51,Observed!$C$2:$C$792,$C51)),AVERAGEIFS(Observed!U$2:U$792,Observed!$A$2:$A$792,$A51,Observed!$C$2:$C$792,$C51),"")</f>
        <v/>
      </c>
      <c r="Z51" s="28" t="str">
        <f>IF(ISNUMBER(AVERAGEIFS(Observed!V$2:V$792,Observed!$A$2:$A$792,$A51,Observed!$C$2:$C$792,$C51)),AVERAGEIFS(Observed!V$2:V$792,Observed!$A$2:$A$792,$A51,Observed!$C$2:$C$792,$C51),"")</f>
        <v/>
      </c>
      <c r="AA51" s="28" t="str">
        <f>IF(ISNUMBER(AVERAGEIFS(Observed!W$2:W$792,Observed!$A$2:$A$792,$A51,Observed!$C$2:$C$792,$C51)),AVERAGEIFS(Observed!W$2:W$792,Observed!$A$2:$A$792,$A51,Observed!$C$2:$C$792,$C51),"")</f>
        <v/>
      </c>
      <c r="AB51" s="28">
        <f>IF(ISNUMBER(AVERAGEIFS(Observed!X$2:X$792,Observed!$A$2:$A$792,$A51,Observed!$C$2:$C$792,$C51)),AVERAGEIFS(Observed!X$2:X$792,Observed!$A$2:$A$792,$A51,Observed!$C$2:$C$792,$C51),"")</f>
        <v>18.350701570510864</v>
      </c>
      <c r="AC51" s="28">
        <f>IF(ISNUMBER(AVERAGEIFS(Observed!Y$2:Y$792,Observed!$A$2:$A$792,$A51,Observed!$C$2:$C$792,$C51)),AVERAGEIFS(Observed!Y$2:Y$792,Observed!$A$2:$A$792,$A51,Observed!$C$2:$C$792,$C51),"")</f>
        <v>12.303373456001282</v>
      </c>
      <c r="AD51" s="28">
        <f>IF(ISNUMBER(AVERAGEIFS(Observed!Z$2:Z$792,Observed!$A$2:$A$792,$A51,Observed!$C$2:$C$792,$C51)),AVERAGEIFS(Observed!Z$2:Z$792,Observed!$A$2:$A$792,$A51,Observed!$C$2:$C$792,$C51),"")</f>
        <v>79.91387939453125</v>
      </c>
      <c r="AE51" s="28">
        <f>IF(ISNUMBER(AVERAGEIFS(Observed!AA$2:AA$792,Observed!$A$2:$A$792,$A51,Observed!$C$2:$C$792,$C51)),AVERAGEIFS(Observed!AA$2:AA$792,Observed!$A$2:$A$792,$A51,Observed!$C$2:$C$792,$C51),"")</f>
        <v>24.474847793579102</v>
      </c>
      <c r="AF51" s="28">
        <f>IF(ISNUMBER(AVERAGEIFS(Observed!AB$2:AB$792,Observed!$A$2:$A$792,$A51,Observed!$C$2:$C$792,$C51)),AVERAGEIFS(Observed!AB$2:AB$792,Observed!$A$2:$A$792,$A51,Observed!$C$2:$C$792,$C51),"")</f>
        <v>90.815150260925293</v>
      </c>
      <c r="AG51" s="28">
        <f>IF(ISNUMBER(AVERAGEIFS(Observed!AC$2:AC$792,Observed!$A$2:$A$792,$A51,Observed!$C$2:$C$792,$C51)),AVERAGEIFS(Observed!AC$2:AC$792,Observed!$A$2:$A$792,$A51,Observed!$C$2:$C$792,$C51),"")</f>
        <v>30.676638603210449</v>
      </c>
      <c r="AH51" s="29">
        <f>IF(ISNUMBER(AVERAGEIFS(Observed!AD$2:AD$792,Observed!$A$2:$A$792,$A51,Observed!$C$2:$C$792,$C51)),AVERAGEIFS(Observed!AD$2:AD$792,Observed!$A$2:$A$792,$A51,Observed!$C$2:$C$792,$C51),"")</f>
        <v>4.9075000000000001E-2</v>
      </c>
      <c r="AI51" s="29">
        <f>IF(ISNUMBER(AVERAGEIFS(Observed!AE$2:AE$792,Observed!$A$2:$A$792,$A51,Observed!$C$2:$C$792,$C51)),AVERAGEIFS(Observed!AE$2:AE$792,Observed!$A$2:$A$792,$A51,Observed!$C$2:$C$792,$C51),"")</f>
        <v>4.9075000000000001E-2</v>
      </c>
      <c r="AJ51" s="29" t="str">
        <f>IF(ISNUMBER(AVERAGEIFS(Observed!AF$2:AF$792,Observed!$A$2:$A$792,$A51,Observed!$C$2:$C$792,$C51)),AVERAGEIFS(Observed!AF$2:AF$792,Observed!$A$2:$A$792,$A51,Observed!$C$2:$C$792,$C51),"")</f>
        <v/>
      </c>
      <c r="AK51" s="28">
        <f>IF(ISNUMBER(AVERAGEIFS(Observed!AG$2:AG$792,Observed!$A$2:$A$792,$A51,Observed!$C$2:$C$792,$C51)),AVERAGEIFS(Observed!AG$2:AG$792,Observed!$A$2:$A$792,$A51,Observed!$C$2:$C$792,$C51),"")</f>
        <v>12.786220703125</v>
      </c>
      <c r="AL51" s="29" t="str">
        <f>IF(ISNUMBER(AVERAGEIFS(Observed!AH$2:AH$792,Observed!$A$2:$A$792,$A51,Observed!$C$2:$C$792,$C51)),AVERAGEIFS(Observed!AH$2:AH$792,Observed!$A$2:$A$792,$A51,Observed!$C$2:$C$792,$C51),"")</f>
        <v/>
      </c>
      <c r="AM51" s="28" t="str">
        <f>IF(ISNUMBER(AVERAGEIFS(Observed!AI$2:AI$792,Observed!$A$2:$A$792,$A51,Observed!$C$2:$C$792,$C51)),AVERAGEIFS(Observed!AI$2:AI$792,Observed!$A$2:$A$792,$A51,Observed!$C$2:$C$792,$C51),"")</f>
        <v/>
      </c>
      <c r="AN51" s="28" t="str">
        <f>IF(ISNUMBER(AVERAGEIFS(Observed!AJ$2:AJ$792,Observed!$A$2:$A$792,$A51,Observed!$C$2:$C$792,$C51)),AVERAGEIFS(Observed!AJ$2:AJ$792,Observed!$A$2:$A$792,$A51,Observed!$C$2:$C$792,$C51),"")</f>
        <v/>
      </c>
      <c r="AO51" s="28" t="str">
        <f>IF(ISNUMBER(AVERAGEIFS(Observed!AK$2:AK$792,Observed!$A$2:$A$792,$A51,Observed!$C$2:$C$792,$C51)),AVERAGEIFS(Observed!AK$2:AK$792,Observed!$A$2:$A$792,$A51,Observed!$C$2:$C$792,$C51),"")</f>
        <v/>
      </c>
      <c r="AP51" s="29" t="str">
        <f>IF(ISNUMBER(AVERAGEIFS(Observed!AL$2:AL$792,Observed!$A$2:$A$792,$A51,Observed!$C$2:$C$792,$C51)),AVERAGEIFS(Observed!AL$2:AL$792,Observed!$A$2:$A$792,$A51,Observed!$C$2:$C$792,$C51),"")</f>
        <v/>
      </c>
      <c r="AQ51" s="28">
        <f>IF(ISNUMBER(AVERAGEIFS(Observed!AM$2:AM$792,Observed!$A$2:$A$792,$A51,Observed!$C$2:$C$792,$C51)),AVERAGEIFS(Observed!AM$2:AM$792,Observed!$A$2:$A$792,$A51,Observed!$C$2:$C$792,$C51),"")</f>
        <v>4.7014999999999993</v>
      </c>
      <c r="AR51" s="28">
        <f>IF(ISNUMBER(AVERAGEIFS(Observed!AN$2:AN$792,Observed!$A$2:$A$792,$A51,Observed!$C$2:$C$792,$C51)),AVERAGEIFS(Observed!AN$2:AN$792,Observed!$A$2:$A$792,$A51,Observed!$C$2:$C$792,$C51),"")</f>
        <v>42.450249999999997</v>
      </c>
      <c r="AS51" s="2">
        <f>COUNTIFS(Observed!$A$2:$A$792,$A51,Observed!$C$2:$C$792,$C51)</f>
        <v>4</v>
      </c>
      <c r="AT51" s="2">
        <f t="shared" si="1"/>
        <v>14</v>
      </c>
    </row>
    <row r="52" spans="1:46" x14ac:dyDescent="0.25">
      <c r="A52" s="4" t="s">
        <v>28</v>
      </c>
      <c r="B52" t="s">
        <v>44</v>
      </c>
      <c r="C52" s="3">
        <v>42110</v>
      </c>
      <c r="D52">
        <v>1</v>
      </c>
      <c r="F52">
        <v>100</v>
      </c>
      <c r="J52" s="2" t="s">
        <v>82</v>
      </c>
      <c r="K52" s="2" t="s">
        <v>24</v>
      </c>
      <c r="L52">
        <v>1.6</v>
      </c>
      <c r="M52" s="2" t="s">
        <v>22</v>
      </c>
      <c r="N52" s="27" t="str">
        <f>IF(ISNUMBER(AVERAGEIFS(Observed!J$2:J$792,Observed!$A$2:$A$792,$A52,Observed!$C$2:$C$792,$C52)),AVERAGEIFS(Observed!J$2:J$792,Observed!$A$2:$A$792,$A52,Observed!$C$2:$C$792,$C52),"")</f>
        <v/>
      </c>
      <c r="O52" s="28" t="str">
        <f>IF(ISNUMBER(AVERAGEIFS(Observed!K$2:K$792,Observed!$A$2:$A$792,$A52,Observed!$C$2:$C$792,$C52)),AVERAGEIFS(Observed!K$2:K$792,Observed!$A$2:$A$792,$A52,Observed!$C$2:$C$792,$C52),"")</f>
        <v/>
      </c>
      <c r="P52" s="28">
        <f>IF(ISNUMBER(AVERAGEIFS(Observed!L$2:L$792,Observed!$A$2:$A$792,$A52,Observed!$C$2:$C$792,$C52)),AVERAGEIFS(Observed!L$2:L$792,Observed!$A$2:$A$792,$A52,Observed!$C$2:$C$792,$C52),"")</f>
        <v>98.034999999999997</v>
      </c>
      <c r="Q52" s="28">
        <f>IF(ISNUMBER(AVERAGEIFS(Observed!M$2:M$792,Observed!$A$2:$A$792,$A52,Observed!$C$2:$C$792,$C52)),AVERAGEIFS(Observed!M$2:M$792,Observed!$A$2:$A$792,$A52,Observed!$C$2:$C$792,$C52),"")</f>
        <v>98.034999999999997</v>
      </c>
      <c r="R52" s="28">
        <f>IF(ISNUMBER(AVERAGEIFS(Observed!N$2:N$792,Observed!$A$2:$A$792,$A52,Observed!$C$2:$C$792,$C52)),AVERAGEIFS(Observed!N$2:N$792,Observed!$A$2:$A$792,$A52,Observed!$C$2:$C$792,$C52),"")</f>
        <v>1172.2825</v>
      </c>
      <c r="S52" s="29" t="str">
        <f>IF(ISNUMBER(AVERAGEIFS(Observed!O$2:O$792,Observed!$A$2:$A$792,$A52,Observed!$C$2:$C$792,$C52)),AVERAGEIFS(Observed!O$2:O$792,Observed!$A$2:$A$792,$A52,Observed!$C$2:$C$792,$C52),"")</f>
        <v/>
      </c>
      <c r="T52" s="29" t="str">
        <f>IF(ISNUMBER(AVERAGEIFS(Observed!P$2:P$792,Observed!$A$2:$A$792,$A52,Observed!$C$2:$C$792,$C52)),AVERAGEIFS(Observed!P$2:P$792,Observed!$A$2:$A$792,$A52,Observed!$C$2:$C$792,$C52),"")</f>
        <v/>
      </c>
      <c r="U52" s="29" t="str">
        <f>IF(ISNUMBER(AVERAGEIFS(Observed!Q$2:Q$792,Observed!$A$2:$A$792,$A52,Observed!$C$2:$C$792,$C52)),AVERAGEIFS(Observed!Q$2:Q$792,Observed!$A$2:$A$792,$A52,Observed!$C$2:$C$792,$C52),"")</f>
        <v/>
      </c>
      <c r="V52" s="28" t="str">
        <f>IF(ISNUMBER(AVERAGEIFS(Observed!R$2:R$792,Observed!$A$2:$A$792,$A52,Observed!$C$2:$C$792,$C52)),AVERAGEIFS(Observed!R$2:R$792,Observed!$A$2:$A$792,$A52,Observed!$C$2:$C$792,$C52),"")</f>
        <v/>
      </c>
      <c r="W52" s="30" t="str">
        <f>IF(ISNUMBER(AVERAGEIFS(Observed!S$2:S$792,Observed!$A$2:$A$792,$A52,Observed!$C$2:$C$792,$C52)),AVERAGEIFS(Observed!S$2:S$792,Observed!$A$2:$A$792,$A52,Observed!$C$2:$C$792,$C52),"")</f>
        <v/>
      </c>
      <c r="X52" s="30" t="str">
        <f>IF(ISNUMBER(AVERAGEIFS(Observed!T$2:T$792,Observed!$A$2:$A$792,$A52,Observed!$C$2:$C$792,$C52)),AVERAGEIFS(Observed!T$2:T$792,Observed!$A$2:$A$792,$A52,Observed!$C$2:$C$792,$C52),"")</f>
        <v/>
      </c>
      <c r="Y52" s="28" t="str">
        <f>IF(ISNUMBER(AVERAGEIFS(Observed!U$2:U$792,Observed!$A$2:$A$792,$A52,Observed!$C$2:$C$792,$C52)),AVERAGEIFS(Observed!U$2:U$792,Observed!$A$2:$A$792,$A52,Observed!$C$2:$C$792,$C52),"")</f>
        <v/>
      </c>
      <c r="Z52" s="28" t="str">
        <f>IF(ISNUMBER(AVERAGEIFS(Observed!V$2:V$792,Observed!$A$2:$A$792,$A52,Observed!$C$2:$C$792,$C52)),AVERAGEIFS(Observed!V$2:V$792,Observed!$A$2:$A$792,$A52,Observed!$C$2:$C$792,$C52),"")</f>
        <v/>
      </c>
      <c r="AA52" s="28" t="str">
        <f>IF(ISNUMBER(AVERAGEIFS(Observed!W$2:W$792,Observed!$A$2:$A$792,$A52,Observed!$C$2:$C$792,$C52)),AVERAGEIFS(Observed!W$2:W$792,Observed!$A$2:$A$792,$A52,Observed!$C$2:$C$792,$C52),"")</f>
        <v/>
      </c>
      <c r="AB52" s="28">
        <f>IF(ISNUMBER(AVERAGEIFS(Observed!X$2:X$792,Observed!$A$2:$A$792,$A52,Observed!$C$2:$C$792,$C52)),AVERAGEIFS(Observed!X$2:X$792,Observed!$A$2:$A$792,$A52,Observed!$C$2:$C$792,$C52),"")</f>
        <v>18.676989555358887</v>
      </c>
      <c r="AC52" s="28">
        <f>IF(ISNUMBER(AVERAGEIFS(Observed!Y$2:Y$792,Observed!$A$2:$A$792,$A52,Observed!$C$2:$C$792,$C52)),AVERAGEIFS(Observed!Y$2:Y$792,Observed!$A$2:$A$792,$A52,Observed!$C$2:$C$792,$C52),"")</f>
        <v>12.343018054962158</v>
      </c>
      <c r="AD52" s="28">
        <f>IF(ISNUMBER(AVERAGEIFS(Observed!Z$2:Z$792,Observed!$A$2:$A$792,$A52,Observed!$C$2:$C$792,$C52)),AVERAGEIFS(Observed!Z$2:Z$792,Observed!$A$2:$A$792,$A52,Observed!$C$2:$C$792,$C52),"")</f>
        <v>79.148284912109375</v>
      </c>
      <c r="AE52" s="28">
        <f>IF(ISNUMBER(AVERAGEIFS(Observed!AA$2:AA$792,Observed!$A$2:$A$792,$A52,Observed!$C$2:$C$792,$C52)),AVERAGEIFS(Observed!AA$2:AA$792,Observed!$A$2:$A$792,$A52,Observed!$C$2:$C$792,$C52),"")</f>
        <v>24.564957618713379</v>
      </c>
      <c r="AF52" s="28">
        <f>IF(ISNUMBER(AVERAGEIFS(Observed!AB$2:AB$792,Observed!$A$2:$A$792,$A52,Observed!$C$2:$C$792,$C52)),AVERAGEIFS(Observed!AB$2:AB$792,Observed!$A$2:$A$792,$A52,Observed!$C$2:$C$792,$C52),"")</f>
        <v>90.771924018859863</v>
      </c>
      <c r="AG52" s="28">
        <f>IF(ISNUMBER(AVERAGEIFS(Observed!AC$2:AC$792,Observed!$A$2:$A$792,$A52,Observed!$C$2:$C$792,$C52)),AVERAGEIFS(Observed!AC$2:AC$792,Observed!$A$2:$A$792,$A52,Observed!$C$2:$C$792,$C52),"")</f>
        <v>29.902963161468506</v>
      </c>
      <c r="AH52" s="29">
        <f>IF(ISNUMBER(AVERAGEIFS(Observed!AD$2:AD$792,Observed!$A$2:$A$792,$A52,Observed!$C$2:$C$792,$C52)),AVERAGEIFS(Observed!AD$2:AD$792,Observed!$A$2:$A$792,$A52,Observed!$C$2:$C$792,$C52),"")</f>
        <v>4.7824999999999993E-2</v>
      </c>
      <c r="AI52" s="29">
        <f>IF(ISNUMBER(AVERAGEIFS(Observed!AE$2:AE$792,Observed!$A$2:$A$792,$A52,Observed!$C$2:$C$792,$C52)),AVERAGEIFS(Observed!AE$2:AE$792,Observed!$A$2:$A$792,$A52,Observed!$C$2:$C$792,$C52),"")</f>
        <v>4.7824999999999993E-2</v>
      </c>
      <c r="AJ52" s="29" t="str">
        <f>IF(ISNUMBER(AVERAGEIFS(Observed!AF$2:AF$792,Observed!$A$2:$A$792,$A52,Observed!$C$2:$C$792,$C52)),AVERAGEIFS(Observed!AF$2:AF$792,Observed!$A$2:$A$792,$A52,Observed!$C$2:$C$792,$C52),"")</f>
        <v/>
      </c>
      <c r="AK52" s="28">
        <f>IF(ISNUMBER(AVERAGEIFS(Observed!AG$2:AG$792,Observed!$A$2:$A$792,$A52,Observed!$C$2:$C$792,$C52)),AVERAGEIFS(Observed!AG$2:AG$792,Observed!$A$2:$A$792,$A52,Observed!$C$2:$C$792,$C52),"")</f>
        <v>12.663725585937501</v>
      </c>
      <c r="AL52" s="29" t="str">
        <f>IF(ISNUMBER(AVERAGEIFS(Observed!AH$2:AH$792,Observed!$A$2:$A$792,$A52,Observed!$C$2:$C$792,$C52)),AVERAGEIFS(Observed!AH$2:AH$792,Observed!$A$2:$A$792,$A52,Observed!$C$2:$C$792,$C52),"")</f>
        <v/>
      </c>
      <c r="AM52" s="28" t="str">
        <f>IF(ISNUMBER(AVERAGEIFS(Observed!AI$2:AI$792,Observed!$A$2:$A$792,$A52,Observed!$C$2:$C$792,$C52)),AVERAGEIFS(Observed!AI$2:AI$792,Observed!$A$2:$A$792,$A52,Observed!$C$2:$C$792,$C52),"")</f>
        <v/>
      </c>
      <c r="AN52" s="28" t="str">
        <f>IF(ISNUMBER(AVERAGEIFS(Observed!AJ$2:AJ$792,Observed!$A$2:$A$792,$A52,Observed!$C$2:$C$792,$C52)),AVERAGEIFS(Observed!AJ$2:AJ$792,Observed!$A$2:$A$792,$A52,Observed!$C$2:$C$792,$C52),"")</f>
        <v/>
      </c>
      <c r="AO52" s="28" t="str">
        <f>IF(ISNUMBER(AVERAGEIFS(Observed!AK$2:AK$792,Observed!$A$2:$A$792,$A52,Observed!$C$2:$C$792,$C52)),AVERAGEIFS(Observed!AK$2:AK$792,Observed!$A$2:$A$792,$A52,Observed!$C$2:$C$792,$C52),"")</f>
        <v/>
      </c>
      <c r="AP52" s="29" t="str">
        <f>IF(ISNUMBER(AVERAGEIFS(Observed!AL$2:AL$792,Observed!$A$2:$A$792,$A52,Observed!$C$2:$C$792,$C52)),AVERAGEIFS(Observed!AL$2:AL$792,Observed!$A$2:$A$792,$A52,Observed!$C$2:$C$792,$C52),"")</f>
        <v/>
      </c>
      <c r="AQ52" s="28">
        <f>IF(ISNUMBER(AVERAGEIFS(Observed!AM$2:AM$792,Observed!$A$2:$A$792,$A52,Observed!$C$2:$C$792,$C52)),AVERAGEIFS(Observed!AM$2:AM$792,Observed!$A$2:$A$792,$A52,Observed!$C$2:$C$792,$C52),"")</f>
        <v>4.6997499999999999</v>
      </c>
      <c r="AR52" s="28">
        <f>IF(ISNUMBER(AVERAGEIFS(Observed!AN$2:AN$792,Observed!$A$2:$A$792,$A52,Observed!$C$2:$C$792,$C52)),AVERAGEIFS(Observed!AN$2:AN$792,Observed!$A$2:$A$792,$A52,Observed!$C$2:$C$792,$C52),"")</f>
        <v>47.475999999999999</v>
      </c>
      <c r="AS52" s="2">
        <f>COUNTIFS(Observed!$A$2:$A$792,$A52,Observed!$C$2:$C$792,$C52)</f>
        <v>4</v>
      </c>
      <c r="AT52" s="2">
        <f t="shared" si="1"/>
        <v>14</v>
      </c>
    </row>
    <row r="53" spans="1:46" x14ac:dyDescent="0.25">
      <c r="A53" s="4" t="s">
        <v>25</v>
      </c>
      <c r="B53" t="s">
        <v>44</v>
      </c>
      <c r="C53" s="3">
        <v>42110</v>
      </c>
      <c r="D53">
        <v>1</v>
      </c>
      <c r="F53">
        <v>200</v>
      </c>
      <c r="J53" s="2" t="s">
        <v>82</v>
      </c>
      <c r="K53" s="2" t="s">
        <v>24</v>
      </c>
      <c r="L53">
        <v>1.6</v>
      </c>
      <c r="M53" s="2" t="s">
        <v>22</v>
      </c>
      <c r="N53" s="27" t="str">
        <f>IF(ISNUMBER(AVERAGEIFS(Observed!J$2:J$792,Observed!$A$2:$A$792,$A53,Observed!$C$2:$C$792,$C53)),AVERAGEIFS(Observed!J$2:J$792,Observed!$A$2:$A$792,$A53,Observed!$C$2:$C$792,$C53),"")</f>
        <v/>
      </c>
      <c r="O53" s="28" t="str">
        <f>IF(ISNUMBER(AVERAGEIFS(Observed!K$2:K$792,Observed!$A$2:$A$792,$A53,Observed!$C$2:$C$792,$C53)),AVERAGEIFS(Observed!K$2:K$792,Observed!$A$2:$A$792,$A53,Observed!$C$2:$C$792,$C53),"")</f>
        <v/>
      </c>
      <c r="P53" s="28">
        <f>IF(ISNUMBER(AVERAGEIFS(Observed!L$2:L$792,Observed!$A$2:$A$792,$A53,Observed!$C$2:$C$792,$C53)),AVERAGEIFS(Observed!L$2:L$792,Observed!$A$2:$A$792,$A53,Observed!$C$2:$C$792,$C53),"")</f>
        <v>102.20749999999998</v>
      </c>
      <c r="Q53" s="28">
        <f>IF(ISNUMBER(AVERAGEIFS(Observed!M$2:M$792,Observed!$A$2:$A$792,$A53,Observed!$C$2:$C$792,$C53)),AVERAGEIFS(Observed!M$2:M$792,Observed!$A$2:$A$792,$A53,Observed!$C$2:$C$792,$C53),"")</f>
        <v>102.20749999999998</v>
      </c>
      <c r="R53" s="28">
        <f>IF(ISNUMBER(AVERAGEIFS(Observed!N$2:N$792,Observed!$A$2:$A$792,$A53,Observed!$C$2:$C$792,$C53)),AVERAGEIFS(Observed!N$2:N$792,Observed!$A$2:$A$792,$A53,Observed!$C$2:$C$792,$C53),"")</f>
        <v>1210.2149999999999</v>
      </c>
      <c r="S53" s="29" t="str">
        <f>IF(ISNUMBER(AVERAGEIFS(Observed!O$2:O$792,Observed!$A$2:$A$792,$A53,Observed!$C$2:$C$792,$C53)),AVERAGEIFS(Observed!O$2:O$792,Observed!$A$2:$A$792,$A53,Observed!$C$2:$C$792,$C53),"")</f>
        <v/>
      </c>
      <c r="T53" s="29" t="str">
        <f>IF(ISNUMBER(AVERAGEIFS(Observed!P$2:P$792,Observed!$A$2:$A$792,$A53,Observed!$C$2:$C$792,$C53)),AVERAGEIFS(Observed!P$2:P$792,Observed!$A$2:$A$792,$A53,Observed!$C$2:$C$792,$C53),"")</f>
        <v/>
      </c>
      <c r="U53" s="29" t="str">
        <f>IF(ISNUMBER(AVERAGEIFS(Observed!Q$2:Q$792,Observed!$A$2:$A$792,$A53,Observed!$C$2:$C$792,$C53)),AVERAGEIFS(Observed!Q$2:Q$792,Observed!$A$2:$A$792,$A53,Observed!$C$2:$C$792,$C53),"")</f>
        <v/>
      </c>
      <c r="V53" s="28" t="str">
        <f>IF(ISNUMBER(AVERAGEIFS(Observed!R$2:R$792,Observed!$A$2:$A$792,$A53,Observed!$C$2:$C$792,$C53)),AVERAGEIFS(Observed!R$2:R$792,Observed!$A$2:$A$792,$A53,Observed!$C$2:$C$792,$C53),"")</f>
        <v/>
      </c>
      <c r="W53" s="30" t="str">
        <f>IF(ISNUMBER(AVERAGEIFS(Observed!S$2:S$792,Observed!$A$2:$A$792,$A53,Observed!$C$2:$C$792,$C53)),AVERAGEIFS(Observed!S$2:S$792,Observed!$A$2:$A$792,$A53,Observed!$C$2:$C$792,$C53),"")</f>
        <v/>
      </c>
      <c r="X53" s="30" t="str">
        <f>IF(ISNUMBER(AVERAGEIFS(Observed!T$2:T$792,Observed!$A$2:$A$792,$A53,Observed!$C$2:$C$792,$C53)),AVERAGEIFS(Observed!T$2:T$792,Observed!$A$2:$A$792,$A53,Observed!$C$2:$C$792,$C53),"")</f>
        <v/>
      </c>
      <c r="Y53" s="28" t="str">
        <f>IF(ISNUMBER(AVERAGEIFS(Observed!U$2:U$792,Observed!$A$2:$A$792,$A53,Observed!$C$2:$C$792,$C53)),AVERAGEIFS(Observed!U$2:U$792,Observed!$A$2:$A$792,$A53,Observed!$C$2:$C$792,$C53),"")</f>
        <v/>
      </c>
      <c r="Z53" s="28" t="str">
        <f>IF(ISNUMBER(AVERAGEIFS(Observed!V$2:V$792,Observed!$A$2:$A$792,$A53,Observed!$C$2:$C$792,$C53)),AVERAGEIFS(Observed!V$2:V$792,Observed!$A$2:$A$792,$A53,Observed!$C$2:$C$792,$C53),"")</f>
        <v/>
      </c>
      <c r="AA53" s="28" t="str">
        <f>IF(ISNUMBER(AVERAGEIFS(Observed!W$2:W$792,Observed!$A$2:$A$792,$A53,Observed!$C$2:$C$792,$C53)),AVERAGEIFS(Observed!W$2:W$792,Observed!$A$2:$A$792,$A53,Observed!$C$2:$C$792,$C53),"")</f>
        <v/>
      </c>
      <c r="AB53" s="28">
        <f>IF(ISNUMBER(AVERAGEIFS(Observed!X$2:X$792,Observed!$A$2:$A$792,$A53,Observed!$C$2:$C$792,$C53)),AVERAGEIFS(Observed!X$2:X$792,Observed!$A$2:$A$792,$A53,Observed!$C$2:$C$792,$C53),"")</f>
        <v>18.222483396530151</v>
      </c>
      <c r="AC53" s="28">
        <f>IF(ISNUMBER(AVERAGEIFS(Observed!Y$2:Y$792,Observed!$A$2:$A$792,$A53,Observed!$C$2:$C$792,$C53)),AVERAGEIFS(Observed!Y$2:Y$792,Observed!$A$2:$A$792,$A53,Observed!$C$2:$C$792,$C53),"")</f>
        <v>12.274295806884766</v>
      </c>
      <c r="AD53" s="28">
        <f>IF(ISNUMBER(AVERAGEIFS(Observed!Z$2:Z$792,Observed!$A$2:$A$792,$A53,Observed!$C$2:$C$792,$C53)),AVERAGEIFS(Observed!Z$2:Z$792,Observed!$A$2:$A$792,$A53,Observed!$C$2:$C$792,$C53),"")</f>
        <v>79.917630195617676</v>
      </c>
      <c r="AE53" s="28">
        <f>IF(ISNUMBER(AVERAGEIFS(Observed!AA$2:AA$792,Observed!$A$2:$A$792,$A53,Observed!$C$2:$C$792,$C53)),AVERAGEIFS(Observed!AA$2:AA$792,Observed!$A$2:$A$792,$A53,Observed!$C$2:$C$792,$C53),"")</f>
        <v>24.149375915527344</v>
      </c>
      <c r="AF53" s="28">
        <f>IF(ISNUMBER(AVERAGEIFS(Observed!AB$2:AB$792,Observed!$A$2:$A$792,$A53,Observed!$C$2:$C$792,$C53)),AVERAGEIFS(Observed!AB$2:AB$792,Observed!$A$2:$A$792,$A53,Observed!$C$2:$C$792,$C53),"")</f>
        <v>90.34908390045166</v>
      </c>
      <c r="AG53" s="28">
        <f>IF(ISNUMBER(AVERAGEIFS(Observed!AC$2:AC$792,Observed!$A$2:$A$792,$A53,Observed!$C$2:$C$792,$C53)),AVERAGEIFS(Observed!AC$2:AC$792,Observed!$A$2:$A$792,$A53,Observed!$C$2:$C$792,$C53),"")</f>
        <v>30.720238208770752</v>
      </c>
      <c r="AH53" s="29">
        <f>IF(ISNUMBER(AVERAGEIFS(Observed!AD$2:AD$792,Observed!$A$2:$A$792,$A53,Observed!$C$2:$C$792,$C53)),AVERAGEIFS(Observed!AD$2:AD$792,Observed!$A$2:$A$792,$A53,Observed!$C$2:$C$792,$C53),"")</f>
        <v>4.9149999999999999E-2</v>
      </c>
      <c r="AI53" s="29">
        <f>IF(ISNUMBER(AVERAGEIFS(Observed!AE$2:AE$792,Observed!$A$2:$A$792,$A53,Observed!$C$2:$C$792,$C53)),AVERAGEIFS(Observed!AE$2:AE$792,Observed!$A$2:$A$792,$A53,Observed!$C$2:$C$792,$C53),"")</f>
        <v>4.9149999999999999E-2</v>
      </c>
      <c r="AJ53" s="29" t="str">
        <f>IF(ISNUMBER(AVERAGEIFS(Observed!AF$2:AF$792,Observed!$A$2:$A$792,$A53,Observed!$C$2:$C$792,$C53)),AVERAGEIFS(Observed!AF$2:AF$792,Observed!$A$2:$A$792,$A53,Observed!$C$2:$C$792,$C53),"")</f>
        <v/>
      </c>
      <c r="AK53" s="28">
        <f>IF(ISNUMBER(AVERAGEIFS(Observed!AG$2:AG$792,Observed!$A$2:$A$792,$A53,Observed!$C$2:$C$792,$C53)),AVERAGEIFS(Observed!AG$2:AG$792,Observed!$A$2:$A$792,$A53,Observed!$C$2:$C$792,$C53),"")</f>
        <v>12.786820831298828</v>
      </c>
      <c r="AL53" s="29" t="str">
        <f>IF(ISNUMBER(AVERAGEIFS(Observed!AH$2:AH$792,Observed!$A$2:$A$792,$A53,Observed!$C$2:$C$792,$C53)),AVERAGEIFS(Observed!AH$2:AH$792,Observed!$A$2:$A$792,$A53,Observed!$C$2:$C$792,$C53),"")</f>
        <v/>
      </c>
      <c r="AM53" s="28" t="str">
        <f>IF(ISNUMBER(AVERAGEIFS(Observed!AI$2:AI$792,Observed!$A$2:$A$792,$A53,Observed!$C$2:$C$792,$C53)),AVERAGEIFS(Observed!AI$2:AI$792,Observed!$A$2:$A$792,$A53,Observed!$C$2:$C$792,$C53),"")</f>
        <v/>
      </c>
      <c r="AN53" s="28" t="str">
        <f>IF(ISNUMBER(AVERAGEIFS(Observed!AJ$2:AJ$792,Observed!$A$2:$A$792,$A53,Observed!$C$2:$C$792,$C53)),AVERAGEIFS(Observed!AJ$2:AJ$792,Observed!$A$2:$A$792,$A53,Observed!$C$2:$C$792,$C53),"")</f>
        <v/>
      </c>
      <c r="AO53" s="28" t="str">
        <f>IF(ISNUMBER(AVERAGEIFS(Observed!AK$2:AK$792,Observed!$A$2:$A$792,$A53,Observed!$C$2:$C$792,$C53)),AVERAGEIFS(Observed!AK$2:AK$792,Observed!$A$2:$A$792,$A53,Observed!$C$2:$C$792,$C53),"")</f>
        <v/>
      </c>
      <c r="AP53" s="29" t="str">
        <f>IF(ISNUMBER(AVERAGEIFS(Observed!AL$2:AL$792,Observed!$A$2:$A$792,$A53,Observed!$C$2:$C$792,$C53)),AVERAGEIFS(Observed!AL$2:AL$792,Observed!$A$2:$A$792,$A53,Observed!$C$2:$C$792,$C53),"")</f>
        <v/>
      </c>
      <c r="AQ53" s="28">
        <f>IF(ISNUMBER(AVERAGEIFS(Observed!AM$2:AM$792,Observed!$A$2:$A$792,$A53,Observed!$C$2:$C$792,$C53)),AVERAGEIFS(Observed!AM$2:AM$792,Observed!$A$2:$A$792,$A53,Observed!$C$2:$C$792,$C53),"")</f>
        <v>5.0327500000000001</v>
      </c>
      <c r="AR53" s="28">
        <f>IF(ISNUMBER(AVERAGEIFS(Observed!AN$2:AN$792,Observed!$A$2:$A$792,$A53,Observed!$C$2:$C$792,$C53)),AVERAGEIFS(Observed!AN$2:AN$792,Observed!$A$2:$A$792,$A53,Observed!$C$2:$C$792,$C53),"")</f>
        <v>50.325499999999991</v>
      </c>
      <c r="AS53" s="2">
        <f>COUNTIFS(Observed!$A$2:$A$792,$A53,Observed!$C$2:$C$792,$C53)</f>
        <v>4</v>
      </c>
      <c r="AT53" s="2">
        <f t="shared" si="1"/>
        <v>14</v>
      </c>
    </row>
    <row r="54" spans="1:46" x14ac:dyDescent="0.25">
      <c r="A54" s="4" t="s">
        <v>29</v>
      </c>
      <c r="B54" t="s">
        <v>44</v>
      </c>
      <c r="C54" s="3">
        <v>42110</v>
      </c>
      <c r="D54">
        <v>1</v>
      </c>
      <c r="F54">
        <v>350</v>
      </c>
      <c r="J54" s="2" t="s">
        <v>82</v>
      </c>
      <c r="K54" s="2" t="s">
        <v>24</v>
      </c>
      <c r="L54">
        <v>1.6</v>
      </c>
      <c r="M54" s="2" t="s">
        <v>22</v>
      </c>
      <c r="N54" s="27" t="str">
        <f>IF(ISNUMBER(AVERAGEIFS(Observed!J$2:J$792,Observed!$A$2:$A$792,$A54,Observed!$C$2:$C$792,$C54)),AVERAGEIFS(Observed!J$2:J$792,Observed!$A$2:$A$792,$A54,Observed!$C$2:$C$792,$C54),"")</f>
        <v/>
      </c>
      <c r="O54" s="28" t="str">
        <f>IF(ISNUMBER(AVERAGEIFS(Observed!K$2:K$792,Observed!$A$2:$A$792,$A54,Observed!$C$2:$C$792,$C54)),AVERAGEIFS(Observed!K$2:K$792,Observed!$A$2:$A$792,$A54,Observed!$C$2:$C$792,$C54),"")</f>
        <v/>
      </c>
      <c r="P54" s="28">
        <f>IF(ISNUMBER(AVERAGEIFS(Observed!L$2:L$792,Observed!$A$2:$A$792,$A54,Observed!$C$2:$C$792,$C54)),AVERAGEIFS(Observed!L$2:L$792,Observed!$A$2:$A$792,$A54,Observed!$C$2:$C$792,$C54),"")</f>
        <v>99.79249999999999</v>
      </c>
      <c r="Q54" s="28">
        <f>IF(ISNUMBER(AVERAGEIFS(Observed!M$2:M$792,Observed!$A$2:$A$792,$A54,Observed!$C$2:$C$792,$C54)),AVERAGEIFS(Observed!M$2:M$792,Observed!$A$2:$A$792,$A54,Observed!$C$2:$C$792,$C54),"")</f>
        <v>99.79249999999999</v>
      </c>
      <c r="R54" s="28">
        <f>IF(ISNUMBER(AVERAGEIFS(Observed!N$2:N$792,Observed!$A$2:$A$792,$A54,Observed!$C$2:$C$792,$C54)),AVERAGEIFS(Observed!N$2:N$792,Observed!$A$2:$A$792,$A54,Observed!$C$2:$C$792,$C54),"")</f>
        <v>1178.78</v>
      </c>
      <c r="S54" s="29" t="str">
        <f>IF(ISNUMBER(AVERAGEIFS(Observed!O$2:O$792,Observed!$A$2:$A$792,$A54,Observed!$C$2:$C$792,$C54)),AVERAGEIFS(Observed!O$2:O$792,Observed!$A$2:$A$792,$A54,Observed!$C$2:$C$792,$C54),"")</f>
        <v/>
      </c>
      <c r="T54" s="29" t="str">
        <f>IF(ISNUMBER(AVERAGEIFS(Observed!P$2:P$792,Observed!$A$2:$A$792,$A54,Observed!$C$2:$C$792,$C54)),AVERAGEIFS(Observed!P$2:P$792,Observed!$A$2:$A$792,$A54,Observed!$C$2:$C$792,$C54),"")</f>
        <v/>
      </c>
      <c r="U54" s="29" t="str">
        <f>IF(ISNUMBER(AVERAGEIFS(Observed!Q$2:Q$792,Observed!$A$2:$A$792,$A54,Observed!$C$2:$C$792,$C54)),AVERAGEIFS(Observed!Q$2:Q$792,Observed!$A$2:$A$792,$A54,Observed!$C$2:$C$792,$C54),"")</f>
        <v/>
      </c>
      <c r="V54" s="28" t="str">
        <f>IF(ISNUMBER(AVERAGEIFS(Observed!R$2:R$792,Observed!$A$2:$A$792,$A54,Observed!$C$2:$C$792,$C54)),AVERAGEIFS(Observed!R$2:R$792,Observed!$A$2:$A$792,$A54,Observed!$C$2:$C$792,$C54),"")</f>
        <v/>
      </c>
      <c r="W54" s="30" t="str">
        <f>IF(ISNUMBER(AVERAGEIFS(Observed!S$2:S$792,Observed!$A$2:$A$792,$A54,Observed!$C$2:$C$792,$C54)),AVERAGEIFS(Observed!S$2:S$792,Observed!$A$2:$A$792,$A54,Observed!$C$2:$C$792,$C54),"")</f>
        <v/>
      </c>
      <c r="X54" s="30" t="str">
        <f>IF(ISNUMBER(AVERAGEIFS(Observed!T$2:T$792,Observed!$A$2:$A$792,$A54,Observed!$C$2:$C$792,$C54)),AVERAGEIFS(Observed!T$2:T$792,Observed!$A$2:$A$792,$A54,Observed!$C$2:$C$792,$C54),"")</f>
        <v/>
      </c>
      <c r="Y54" s="28" t="str">
        <f>IF(ISNUMBER(AVERAGEIFS(Observed!U$2:U$792,Observed!$A$2:$A$792,$A54,Observed!$C$2:$C$792,$C54)),AVERAGEIFS(Observed!U$2:U$792,Observed!$A$2:$A$792,$A54,Observed!$C$2:$C$792,$C54),"")</f>
        <v/>
      </c>
      <c r="Z54" s="28" t="str">
        <f>IF(ISNUMBER(AVERAGEIFS(Observed!V$2:V$792,Observed!$A$2:$A$792,$A54,Observed!$C$2:$C$792,$C54)),AVERAGEIFS(Observed!V$2:V$792,Observed!$A$2:$A$792,$A54,Observed!$C$2:$C$792,$C54),"")</f>
        <v/>
      </c>
      <c r="AA54" s="28" t="str">
        <f>IF(ISNUMBER(AVERAGEIFS(Observed!W$2:W$792,Observed!$A$2:$A$792,$A54,Observed!$C$2:$C$792,$C54)),AVERAGEIFS(Observed!W$2:W$792,Observed!$A$2:$A$792,$A54,Observed!$C$2:$C$792,$C54),"")</f>
        <v/>
      </c>
      <c r="AB54" s="28">
        <f>IF(ISNUMBER(AVERAGEIFS(Observed!X$2:X$792,Observed!$A$2:$A$792,$A54,Observed!$C$2:$C$792,$C54)),AVERAGEIFS(Observed!X$2:X$792,Observed!$A$2:$A$792,$A54,Observed!$C$2:$C$792,$C54),"")</f>
        <v>18.137107610702515</v>
      </c>
      <c r="AC54" s="28">
        <f>IF(ISNUMBER(AVERAGEIFS(Observed!Y$2:Y$792,Observed!$A$2:$A$792,$A54,Observed!$C$2:$C$792,$C54)),AVERAGEIFS(Observed!Y$2:Y$792,Observed!$A$2:$A$792,$A54,Observed!$C$2:$C$792,$C54),"")</f>
        <v>13.128813028335571</v>
      </c>
      <c r="AD54" s="28">
        <f>IF(ISNUMBER(AVERAGEIFS(Observed!Z$2:Z$792,Observed!$A$2:$A$792,$A54,Observed!$C$2:$C$792,$C54)),AVERAGEIFS(Observed!Z$2:Z$792,Observed!$A$2:$A$792,$A54,Observed!$C$2:$C$792,$C54),"")</f>
        <v>80.105536460876465</v>
      </c>
      <c r="AE54" s="28">
        <f>IF(ISNUMBER(AVERAGEIFS(Observed!AA$2:AA$792,Observed!$A$2:$A$792,$A54,Observed!$C$2:$C$792,$C54)),AVERAGEIFS(Observed!AA$2:AA$792,Observed!$A$2:$A$792,$A54,Observed!$C$2:$C$792,$C54),"")</f>
        <v>22.668307542800903</v>
      </c>
      <c r="AF54" s="28">
        <f>IF(ISNUMBER(AVERAGEIFS(Observed!AB$2:AB$792,Observed!$A$2:$A$792,$A54,Observed!$C$2:$C$792,$C54)),AVERAGEIFS(Observed!AB$2:AB$792,Observed!$A$2:$A$792,$A54,Observed!$C$2:$C$792,$C54),"")</f>
        <v>90.901275634765625</v>
      </c>
      <c r="AG54" s="28">
        <f>IF(ISNUMBER(AVERAGEIFS(Observed!AC$2:AC$792,Observed!$A$2:$A$792,$A54,Observed!$C$2:$C$792,$C54)),AVERAGEIFS(Observed!AC$2:AC$792,Observed!$A$2:$A$792,$A54,Observed!$C$2:$C$792,$C54),"")</f>
        <v>30.775822639465332</v>
      </c>
      <c r="AH54" s="29">
        <f>IF(ISNUMBER(AVERAGEIFS(Observed!AD$2:AD$792,Observed!$A$2:$A$792,$A54,Observed!$C$2:$C$792,$C54)),AVERAGEIFS(Observed!AD$2:AD$792,Observed!$A$2:$A$792,$A54,Observed!$C$2:$C$792,$C54),"")</f>
        <v>4.9224999999999998E-2</v>
      </c>
      <c r="AI54" s="29">
        <f>IF(ISNUMBER(AVERAGEIFS(Observed!AE$2:AE$792,Observed!$A$2:$A$792,$A54,Observed!$C$2:$C$792,$C54)),AVERAGEIFS(Observed!AE$2:AE$792,Observed!$A$2:$A$792,$A54,Observed!$C$2:$C$792,$C54),"")</f>
        <v>4.9224999999999998E-2</v>
      </c>
      <c r="AJ54" s="29" t="str">
        <f>IF(ISNUMBER(AVERAGEIFS(Observed!AF$2:AF$792,Observed!$A$2:$A$792,$A54,Observed!$C$2:$C$792,$C54)),AVERAGEIFS(Observed!AF$2:AF$792,Observed!$A$2:$A$792,$A54,Observed!$C$2:$C$792,$C54),"")</f>
        <v/>
      </c>
      <c r="AK54" s="28">
        <f>IF(ISNUMBER(AVERAGEIFS(Observed!AG$2:AG$792,Observed!$A$2:$A$792,$A54,Observed!$C$2:$C$792,$C54)),AVERAGEIFS(Observed!AG$2:AG$792,Observed!$A$2:$A$792,$A54,Observed!$C$2:$C$792,$C54),"")</f>
        <v>12.816885833740235</v>
      </c>
      <c r="AL54" s="29" t="str">
        <f>IF(ISNUMBER(AVERAGEIFS(Observed!AH$2:AH$792,Observed!$A$2:$A$792,$A54,Observed!$C$2:$C$792,$C54)),AVERAGEIFS(Observed!AH$2:AH$792,Observed!$A$2:$A$792,$A54,Observed!$C$2:$C$792,$C54),"")</f>
        <v/>
      </c>
      <c r="AM54" s="28" t="str">
        <f>IF(ISNUMBER(AVERAGEIFS(Observed!AI$2:AI$792,Observed!$A$2:$A$792,$A54,Observed!$C$2:$C$792,$C54)),AVERAGEIFS(Observed!AI$2:AI$792,Observed!$A$2:$A$792,$A54,Observed!$C$2:$C$792,$C54),"")</f>
        <v/>
      </c>
      <c r="AN54" s="28" t="str">
        <f>IF(ISNUMBER(AVERAGEIFS(Observed!AJ$2:AJ$792,Observed!$A$2:$A$792,$A54,Observed!$C$2:$C$792,$C54)),AVERAGEIFS(Observed!AJ$2:AJ$792,Observed!$A$2:$A$792,$A54,Observed!$C$2:$C$792,$C54),"")</f>
        <v/>
      </c>
      <c r="AO54" s="28" t="str">
        <f>IF(ISNUMBER(AVERAGEIFS(Observed!AK$2:AK$792,Observed!$A$2:$A$792,$A54,Observed!$C$2:$C$792,$C54)),AVERAGEIFS(Observed!AK$2:AK$792,Observed!$A$2:$A$792,$A54,Observed!$C$2:$C$792,$C54),"")</f>
        <v/>
      </c>
      <c r="AP54" s="29" t="str">
        <f>IF(ISNUMBER(AVERAGEIFS(Observed!AL$2:AL$792,Observed!$A$2:$A$792,$A54,Observed!$C$2:$C$792,$C54)),AVERAGEIFS(Observed!AL$2:AL$792,Observed!$A$2:$A$792,$A54,Observed!$C$2:$C$792,$C54),"")</f>
        <v/>
      </c>
      <c r="AQ54" s="28">
        <f>IF(ISNUMBER(AVERAGEIFS(Observed!AM$2:AM$792,Observed!$A$2:$A$792,$A54,Observed!$C$2:$C$792,$C54)),AVERAGEIFS(Observed!AM$2:AM$792,Observed!$A$2:$A$792,$A54,Observed!$C$2:$C$792,$C54),"")</f>
        <v>4.9205000000000005</v>
      </c>
      <c r="AR54" s="28">
        <f>IF(ISNUMBER(AVERAGEIFS(Observed!AN$2:AN$792,Observed!$A$2:$A$792,$A54,Observed!$C$2:$C$792,$C54)),AVERAGEIFS(Observed!AN$2:AN$792,Observed!$A$2:$A$792,$A54,Observed!$C$2:$C$792,$C54),"")</f>
        <v>49.599249999999998</v>
      </c>
      <c r="AS54" s="2">
        <f>COUNTIFS(Observed!$A$2:$A$792,$A54,Observed!$C$2:$C$792,$C54)</f>
        <v>4</v>
      </c>
      <c r="AT54" s="2">
        <f t="shared" si="1"/>
        <v>14</v>
      </c>
    </row>
    <row r="55" spans="1:46" x14ac:dyDescent="0.25">
      <c r="A55" s="4" t="s">
        <v>26</v>
      </c>
      <c r="B55" t="s">
        <v>44</v>
      </c>
      <c r="C55" s="3">
        <v>42110</v>
      </c>
      <c r="D55">
        <v>1</v>
      </c>
      <c r="F55">
        <v>500</v>
      </c>
      <c r="J55" s="2" t="s">
        <v>82</v>
      </c>
      <c r="K55" s="2" t="s">
        <v>24</v>
      </c>
      <c r="L55">
        <v>1.6</v>
      </c>
      <c r="M55" s="2" t="s">
        <v>22</v>
      </c>
      <c r="N55" s="27" t="str">
        <f>IF(ISNUMBER(AVERAGEIFS(Observed!J$2:J$792,Observed!$A$2:$A$792,$A55,Observed!$C$2:$C$792,$C55)),AVERAGEIFS(Observed!J$2:J$792,Observed!$A$2:$A$792,$A55,Observed!$C$2:$C$792,$C55),"")</f>
        <v/>
      </c>
      <c r="O55" s="28" t="str">
        <f>IF(ISNUMBER(AVERAGEIFS(Observed!K$2:K$792,Observed!$A$2:$A$792,$A55,Observed!$C$2:$C$792,$C55)),AVERAGEIFS(Observed!K$2:K$792,Observed!$A$2:$A$792,$A55,Observed!$C$2:$C$792,$C55),"")</f>
        <v/>
      </c>
      <c r="P55" s="28">
        <f>IF(ISNUMBER(AVERAGEIFS(Observed!L$2:L$792,Observed!$A$2:$A$792,$A55,Observed!$C$2:$C$792,$C55)),AVERAGEIFS(Observed!L$2:L$792,Observed!$A$2:$A$792,$A55,Observed!$C$2:$C$792,$C55),"")</f>
        <v>99.252499999999998</v>
      </c>
      <c r="Q55" s="28">
        <f>IF(ISNUMBER(AVERAGEIFS(Observed!M$2:M$792,Observed!$A$2:$A$792,$A55,Observed!$C$2:$C$792,$C55)),AVERAGEIFS(Observed!M$2:M$792,Observed!$A$2:$A$792,$A55,Observed!$C$2:$C$792,$C55),"")</f>
        <v>99.252499999999998</v>
      </c>
      <c r="R55" s="28">
        <f>IF(ISNUMBER(AVERAGEIFS(Observed!N$2:N$792,Observed!$A$2:$A$792,$A55,Observed!$C$2:$C$792,$C55)),AVERAGEIFS(Observed!N$2:N$792,Observed!$A$2:$A$792,$A55,Observed!$C$2:$C$792,$C55),"")</f>
        <v>1095.99</v>
      </c>
      <c r="S55" s="29" t="str">
        <f>IF(ISNUMBER(AVERAGEIFS(Observed!O$2:O$792,Observed!$A$2:$A$792,$A55,Observed!$C$2:$C$792,$C55)),AVERAGEIFS(Observed!O$2:O$792,Observed!$A$2:$A$792,$A55,Observed!$C$2:$C$792,$C55),"")</f>
        <v/>
      </c>
      <c r="T55" s="29" t="str">
        <f>IF(ISNUMBER(AVERAGEIFS(Observed!P$2:P$792,Observed!$A$2:$A$792,$A55,Observed!$C$2:$C$792,$C55)),AVERAGEIFS(Observed!P$2:P$792,Observed!$A$2:$A$792,$A55,Observed!$C$2:$C$792,$C55),"")</f>
        <v/>
      </c>
      <c r="U55" s="29" t="str">
        <f>IF(ISNUMBER(AVERAGEIFS(Observed!Q$2:Q$792,Observed!$A$2:$A$792,$A55,Observed!$C$2:$C$792,$C55)),AVERAGEIFS(Observed!Q$2:Q$792,Observed!$A$2:$A$792,$A55,Observed!$C$2:$C$792,$C55),"")</f>
        <v/>
      </c>
      <c r="V55" s="28" t="str">
        <f>IF(ISNUMBER(AVERAGEIFS(Observed!R$2:R$792,Observed!$A$2:$A$792,$A55,Observed!$C$2:$C$792,$C55)),AVERAGEIFS(Observed!R$2:R$792,Observed!$A$2:$A$792,$A55,Observed!$C$2:$C$792,$C55),"")</f>
        <v/>
      </c>
      <c r="W55" s="30" t="str">
        <f>IF(ISNUMBER(AVERAGEIFS(Observed!S$2:S$792,Observed!$A$2:$A$792,$A55,Observed!$C$2:$C$792,$C55)),AVERAGEIFS(Observed!S$2:S$792,Observed!$A$2:$A$792,$A55,Observed!$C$2:$C$792,$C55),"")</f>
        <v/>
      </c>
      <c r="X55" s="30" t="str">
        <f>IF(ISNUMBER(AVERAGEIFS(Observed!T$2:T$792,Observed!$A$2:$A$792,$A55,Observed!$C$2:$C$792,$C55)),AVERAGEIFS(Observed!T$2:T$792,Observed!$A$2:$A$792,$A55,Observed!$C$2:$C$792,$C55),"")</f>
        <v/>
      </c>
      <c r="Y55" s="28" t="str">
        <f>IF(ISNUMBER(AVERAGEIFS(Observed!U$2:U$792,Observed!$A$2:$A$792,$A55,Observed!$C$2:$C$792,$C55)),AVERAGEIFS(Observed!U$2:U$792,Observed!$A$2:$A$792,$A55,Observed!$C$2:$C$792,$C55),"")</f>
        <v/>
      </c>
      <c r="Z55" s="28" t="str">
        <f>IF(ISNUMBER(AVERAGEIFS(Observed!V$2:V$792,Observed!$A$2:$A$792,$A55,Observed!$C$2:$C$792,$C55)),AVERAGEIFS(Observed!V$2:V$792,Observed!$A$2:$A$792,$A55,Observed!$C$2:$C$792,$C55),"")</f>
        <v/>
      </c>
      <c r="AA55" s="28" t="str">
        <f>IF(ISNUMBER(AVERAGEIFS(Observed!W$2:W$792,Observed!$A$2:$A$792,$A55,Observed!$C$2:$C$792,$C55)),AVERAGEIFS(Observed!W$2:W$792,Observed!$A$2:$A$792,$A55,Observed!$C$2:$C$792,$C55),"")</f>
        <v/>
      </c>
      <c r="AB55" s="28">
        <f>IF(ISNUMBER(AVERAGEIFS(Observed!X$2:X$792,Observed!$A$2:$A$792,$A55,Observed!$C$2:$C$792,$C55)),AVERAGEIFS(Observed!X$2:X$792,Observed!$A$2:$A$792,$A55,Observed!$C$2:$C$792,$C55),"")</f>
        <v>18.309128046035767</v>
      </c>
      <c r="AC55" s="28">
        <f>IF(ISNUMBER(AVERAGEIFS(Observed!Y$2:Y$792,Observed!$A$2:$A$792,$A55,Observed!$C$2:$C$792,$C55)),AVERAGEIFS(Observed!Y$2:Y$792,Observed!$A$2:$A$792,$A55,Observed!$C$2:$C$792,$C55),"")</f>
        <v>11.963627099990845</v>
      </c>
      <c r="AD55" s="28">
        <f>IF(ISNUMBER(AVERAGEIFS(Observed!Z$2:Z$792,Observed!$A$2:$A$792,$A55,Observed!$C$2:$C$792,$C55)),AVERAGEIFS(Observed!Z$2:Z$792,Observed!$A$2:$A$792,$A55,Observed!$C$2:$C$792,$C55),"")</f>
        <v>79.720969200134277</v>
      </c>
      <c r="AE55" s="28">
        <f>IF(ISNUMBER(AVERAGEIFS(Observed!AA$2:AA$792,Observed!$A$2:$A$792,$A55,Observed!$C$2:$C$792,$C55)),AVERAGEIFS(Observed!AA$2:AA$792,Observed!$A$2:$A$792,$A55,Observed!$C$2:$C$792,$C55),"")</f>
        <v>25.29545783996582</v>
      </c>
      <c r="AF55" s="28">
        <f>IF(ISNUMBER(AVERAGEIFS(Observed!AB$2:AB$792,Observed!$A$2:$A$792,$A55,Observed!$C$2:$C$792,$C55)),AVERAGEIFS(Observed!AB$2:AB$792,Observed!$A$2:$A$792,$A55,Observed!$C$2:$C$792,$C55),"")</f>
        <v>91.136951446533203</v>
      </c>
      <c r="AG55" s="28">
        <f>IF(ISNUMBER(AVERAGEIFS(Observed!AC$2:AC$792,Observed!$A$2:$A$792,$A55,Observed!$C$2:$C$792,$C55)),AVERAGEIFS(Observed!AC$2:AC$792,Observed!$A$2:$A$792,$A55,Observed!$C$2:$C$792,$C55),"")</f>
        <v>31.557832002639771</v>
      </c>
      <c r="AH55" s="29">
        <f>IF(ISNUMBER(AVERAGEIFS(Observed!AD$2:AD$792,Observed!$A$2:$A$792,$A55,Observed!$C$2:$C$792,$C55)),AVERAGEIFS(Observed!AD$2:AD$792,Observed!$A$2:$A$792,$A55,Observed!$C$2:$C$792,$C55),"")</f>
        <v>5.0499999999999996E-2</v>
      </c>
      <c r="AI55" s="29">
        <f>IF(ISNUMBER(AVERAGEIFS(Observed!AE$2:AE$792,Observed!$A$2:$A$792,$A55,Observed!$C$2:$C$792,$C55)),AVERAGEIFS(Observed!AE$2:AE$792,Observed!$A$2:$A$792,$A55,Observed!$C$2:$C$792,$C55),"")</f>
        <v>5.0499999999999996E-2</v>
      </c>
      <c r="AJ55" s="29" t="str">
        <f>IF(ISNUMBER(AVERAGEIFS(Observed!AF$2:AF$792,Observed!$A$2:$A$792,$A55,Observed!$C$2:$C$792,$C55)),AVERAGEIFS(Observed!AF$2:AF$792,Observed!$A$2:$A$792,$A55,Observed!$C$2:$C$792,$C55),"")</f>
        <v/>
      </c>
      <c r="AK55" s="28">
        <f>IF(ISNUMBER(AVERAGEIFS(Observed!AG$2:AG$792,Observed!$A$2:$A$792,$A55,Observed!$C$2:$C$792,$C55)),AVERAGEIFS(Observed!AG$2:AG$792,Observed!$A$2:$A$792,$A55,Observed!$C$2:$C$792,$C55),"")</f>
        <v>12.755355072021484</v>
      </c>
      <c r="AL55" s="29" t="str">
        <f>IF(ISNUMBER(AVERAGEIFS(Observed!AH$2:AH$792,Observed!$A$2:$A$792,$A55,Observed!$C$2:$C$792,$C55)),AVERAGEIFS(Observed!AH$2:AH$792,Observed!$A$2:$A$792,$A55,Observed!$C$2:$C$792,$C55),"")</f>
        <v/>
      </c>
      <c r="AM55" s="28" t="str">
        <f>IF(ISNUMBER(AVERAGEIFS(Observed!AI$2:AI$792,Observed!$A$2:$A$792,$A55,Observed!$C$2:$C$792,$C55)),AVERAGEIFS(Observed!AI$2:AI$792,Observed!$A$2:$A$792,$A55,Observed!$C$2:$C$792,$C55),"")</f>
        <v/>
      </c>
      <c r="AN55" s="28" t="str">
        <f>IF(ISNUMBER(AVERAGEIFS(Observed!AJ$2:AJ$792,Observed!$A$2:$A$792,$A55,Observed!$C$2:$C$792,$C55)),AVERAGEIFS(Observed!AJ$2:AJ$792,Observed!$A$2:$A$792,$A55,Observed!$C$2:$C$792,$C55),"")</f>
        <v/>
      </c>
      <c r="AO55" s="28" t="str">
        <f>IF(ISNUMBER(AVERAGEIFS(Observed!AK$2:AK$792,Observed!$A$2:$A$792,$A55,Observed!$C$2:$C$792,$C55)),AVERAGEIFS(Observed!AK$2:AK$792,Observed!$A$2:$A$792,$A55,Observed!$C$2:$C$792,$C55),"")</f>
        <v/>
      </c>
      <c r="AP55" s="29" t="str">
        <f>IF(ISNUMBER(AVERAGEIFS(Observed!AL$2:AL$792,Observed!$A$2:$A$792,$A55,Observed!$C$2:$C$792,$C55)),AVERAGEIFS(Observed!AL$2:AL$792,Observed!$A$2:$A$792,$A55,Observed!$C$2:$C$792,$C55),"")</f>
        <v/>
      </c>
      <c r="AQ55" s="28">
        <f>IF(ISNUMBER(AVERAGEIFS(Observed!AM$2:AM$792,Observed!$A$2:$A$792,$A55,Observed!$C$2:$C$792,$C55)),AVERAGEIFS(Observed!AM$2:AM$792,Observed!$A$2:$A$792,$A55,Observed!$C$2:$C$792,$C55),"")</f>
        <v>4.9907500000000002</v>
      </c>
      <c r="AR55" s="28">
        <f>IF(ISNUMBER(AVERAGEIFS(Observed!AN$2:AN$792,Observed!$A$2:$A$792,$A55,Observed!$C$2:$C$792,$C55)),AVERAGEIFS(Observed!AN$2:AN$792,Observed!$A$2:$A$792,$A55,Observed!$C$2:$C$792,$C55),"")</f>
        <v>45.755749999999999</v>
      </c>
      <c r="AS55" s="2">
        <f>COUNTIFS(Observed!$A$2:$A$792,$A55,Observed!$C$2:$C$792,$C55)</f>
        <v>4</v>
      </c>
      <c r="AT55" s="2">
        <f t="shared" si="1"/>
        <v>14</v>
      </c>
    </row>
    <row r="56" spans="1:46" x14ac:dyDescent="0.25">
      <c r="A56" s="4" t="s">
        <v>27</v>
      </c>
      <c r="B56" t="s">
        <v>44</v>
      </c>
      <c r="C56" s="3">
        <v>42164</v>
      </c>
      <c r="D56">
        <v>1</v>
      </c>
      <c r="F56">
        <v>0</v>
      </c>
      <c r="J56" s="2" t="s">
        <v>82</v>
      </c>
      <c r="K56" s="2" t="s">
        <v>42</v>
      </c>
      <c r="L56">
        <v>1.7</v>
      </c>
      <c r="M56" s="2" t="s">
        <v>22</v>
      </c>
      <c r="N56" s="27" t="str">
        <f>IF(ISNUMBER(AVERAGEIFS(Observed!J$2:J$792,Observed!$A$2:$A$792,$A56,Observed!$C$2:$C$792,$C56)),AVERAGEIFS(Observed!J$2:J$792,Observed!$A$2:$A$792,$A56,Observed!$C$2:$C$792,$C56),"")</f>
        <v/>
      </c>
      <c r="O56" s="28" t="str">
        <f>IF(ISNUMBER(AVERAGEIFS(Observed!K$2:K$792,Observed!$A$2:$A$792,$A56,Observed!$C$2:$C$792,$C56)),AVERAGEIFS(Observed!K$2:K$792,Observed!$A$2:$A$792,$A56,Observed!$C$2:$C$792,$C56),"")</f>
        <v/>
      </c>
      <c r="P56" s="28">
        <f>IF(ISNUMBER(AVERAGEIFS(Observed!L$2:L$792,Observed!$A$2:$A$792,$A56,Observed!$C$2:$C$792,$C56)),AVERAGEIFS(Observed!L$2:L$792,Observed!$A$2:$A$792,$A56,Observed!$C$2:$C$792,$C56),"")</f>
        <v>38.997500000000002</v>
      </c>
      <c r="Q56" s="28">
        <f>IF(ISNUMBER(AVERAGEIFS(Observed!M$2:M$792,Observed!$A$2:$A$792,$A56,Observed!$C$2:$C$792,$C56)),AVERAGEIFS(Observed!M$2:M$792,Observed!$A$2:$A$792,$A56,Observed!$C$2:$C$792,$C56),"")</f>
        <v>38.997500000000002</v>
      </c>
      <c r="R56" s="28">
        <f>IF(ISNUMBER(AVERAGEIFS(Observed!N$2:N$792,Observed!$A$2:$A$792,$A56,Observed!$C$2:$C$792,$C56)),AVERAGEIFS(Observed!N$2:N$792,Observed!$A$2:$A$792,$A56,Observed!$C$2:$C$792,$C56),"")</f>
        <v>1105.8925000000002</v>
      </c>
      <c r="S56" s="29" t="str">
        <f>IF(ISNUMBER(AVERAGEIFS(Observed!O$2:O$792,Observed!$A$2:$A$792,$A56,Observed!$C$2:$C$792,$C56)),AVERAGEIFS(Observed!O$2:O$792,Observed!$A$2:$A$792,$A56,Observed!$C$2:$C$792,$C56),"")</f>
        <v/>
      </c>
      <c r="T56" s="29" t="str">
        <f>IF(ISNUMBER(AVERAGEIFS(Observed!P$2:P$792,Observed!$A$2:$A$792,$A56,Observed!$C$2:$C$792,$C56)),AVERAGEIFS(Observed!P$2:P$792,Observed!$A$2:$A$792,$A56,Observed!$C$2:$C$792,$C56),"")</f>
        <v/>
      </c>
      <c r="U56" s="29" t="str">
        <f>IF(ISNUMBER(AVERAGEIFS(Observed!Q$2:Q$792,Observed!$A$2:$A$792,$A56,Observed!$C$2:$C$792,$C56)),AVERAGEIFS(Observed!Q$2:Q$792,Observed!$A$2:$A$792,$A56,Observed!$C$2:$C$792,$C56),"")</f>
        <v/>
      </c>
      <c r="V56" s="28" t="str">
        <f>IF(ISNUMBER(AVERAGEIFS(Observed!R$2:R$792,Observed!$A$2:$A$792,$A56,Observed!$C$2:$C$792,$C56)),AVERAGEIFS(Observed!R$2:R$792,Observed!$A$2:$A$792,$A56,Observed!$C$2:$C$792,$C56),"")</f>
        <v/>
      </c>
      <c r="W56" s="30" t="str">
        <f>IF(ISNUMBER(AVERAGEIFS(Observed!S$2:S$792,Observed!$A$2:$A$792,$A56,Observed!$C$2:$C$792,$C56)),AVERAGEIFS(Observed!S$2:S$792,Observed!$A$2:$A$792,$A56,Observed!$C$2:$C$792,$C56),"")</f>
        <v/>
      </c>
      <c r="X56" s="30" t="str">
        <f>IF(ISNUMBER(AVERAGEIFS(Observed!T$2:T$792,Observed!$A$2:$A$792,$A56,Observed!$C$2:$C$792,$C56)),AVERAGEIFS(Observed!T$2:T$792,Observed!$A$2:$A$792,$A56,Observed!$C$2:$C$792,$C56),"")</f>
        <v/>
      </c>
      <c r="Y56" s="28" t="str">
        <f>IF(ISNUMBER(AVERAGEIFS(Observed!U$2:U$792,Observed!$A$2:$A$792,$A56,Observed!$C$2:$C$792,$C56)),AVERAGEIFS(Observed!U$2:U$792,Observed!$A$2:$A$792,$A56,Observed!$C$2:$C$792,$C56),"")</f>
        <v/>
      </c>
      <c r="Z56" s="28" t="str">
        <f>IF(ISNUMBER(AVERAGEIFS(Observed!V$2:V$792,Observed!$A$2:$A$792,$A56,Observed!$C$2:$C$792,$C56)),AVERAGEIFS(Observed!V$2:V$792,Observed!$A$2:$A$792,$A56,Observed!$C$2:$C$792,$C56),"")</f>
        <v/>
      </c>
      <c r="AA56" s="28" t="str">
        <f>IF(ISNUMBER(AVERAGEIFS(Observed!W$2:W$792,Observed!$A$2:$A$792,$A56,Observed!$C$2:$C$792,$C56)),AVERAGEIFS(Observed!W$2:W$792,Observed!$A$2:$A$792,$A56,Observed!$C$2:$C$792,$C56),"")</f>
        <v/>
      </c>
      <c r="AB56" s="28">
        <f>IF(ISNUMBER(AVERAGEIFS(Observed!X$2:X$792,Observed!$A$2:$A$792,$A56,Observed!$C$2:$C$792,$C56)),AVERAGEIFS(Observed!X$2:X$792,Observed!$A$2:$A$792,$A56,Observed!$C$2:$C$792,$C56),"")</f>
        <v>15.091250658035278</v>
      </c>
      <c r="AC56" s="28">
        <f>IF(ISNUMBER(AVERAGEIFS(Observed!Y$2:Y$792,Observed!$A$2:$A$792,$A56,Observed!$C$2:$C$792,$C56)),AVERAGEIFS(Observed!Y$2:Y$792,Observed!$A$2:$A$792,$A56,Observed!$C$2:$C$792,$C56),"")</f>
        <v>19.990298986434937</v>
      </c>
      <c r="AD56" s="28">
        <f>IF(ISNUMBER(AVERAGEIFS(Observed!Z$2:Z$792,Observed!$A$2:$A$792,$A56,Observed!$C$2:$C$792,$C56)),AVERAGEIFS(Observed!Z$2:Z$792,Observed!$A$2:$A$792,$A56,Observed!$C$2:$C$792,$C56),"")</f>
        <v>82.363085746765137</v>
      </c>
      <c r="AE56" s="28">
        <f>IF(ISNUMBER(AVERAGEIFS(Observed!AA$2:AA$792,Observed!$A$2:$A$792,$A56,Observed!$C$2:$C$792,$C56)),AVERAGEIFS(Observed!AA$2:AA$792,Observed!$A$2:$A$792,$A56,Observed!$C$2:$C$792,$C56),"")</f>
        <v>20.619994878768921</v>
      </c>
      <c r="AF56" s="28">
        <f>IF(ISNUMBER(AVERAGEIFS(Observed!AB$2:AB$792,Observed!$A$2:$A$792,$A56,Observed!$C$2:$C$792,$C56)),AVERAGEIFS(Observed!AB$2:AB$792,Observed!$A$2:$A$792,$A56,Observed!$C$2:$C$792,$C56),"")</f>
        <v>91.087857246398926</v>
      </c>
      <c r="AG56" s="28">
        <f>IF(ISNUMBER(AVERAGEIFS(Observed!AC$2:AC$792,Observed!$A$2:$A$792,$A56,Observed!$C$2:$C$792,$C56)),AVERAGEIFS(Observed!AC$2:AC$792,Observed!$A$2:$A$792,$A56,Observed!$C$2:$C$792,$C56),"")</f>
        <v>28.517050743103027</v>
      </c>
      <c r="AH56" s="29">
        <f>IF(ISNUMBER(AVERAGEIFS(Observed!AD$2:AD$792,Observed!$A$2:$A$792,$A56,Observed!$C$2:$C$792,$C56)),AVERAGEIFS(Observed!AD$2:AD$792,Observed!$A$2:$A$792,$A56,Observed!$C$2:$C$792,$C56),"")</f>
        <v>4.5624999999999999E-2</v>
      </c>
      <c r="AI56" s="29">
        <f>IF(ISNUMBER(AVERAGEIFS(Observed!AE$2:AE$792,Observed!$A$2:$A$792,$A56,Observed!$C$2:$C$792,$C56)),AVERAGEIFS(Observed!AE$2:AE$792,Observed!$A$2:$A$792,$A56,Observed!$C$2:$C$792,$C56),"")</f>
        <v>4.5624999999999999E-2</v>
      </c>
      <c r="AJ56" s="29" t="str">
        <f>IF(ISNUMBER(AVERAGEIFS(Observed!AF$2:AF$792,Observed!$A$2:$A$792,$A56,Observed!$C$2:$C$792,$C56)),AVERAGEIFS(Observed!AF$2:AF$792,Observed!$A$2:$A$792,$A56,Observed!$C$2:$C$792,$C56),"")</f>
        <v/>
      </c>
      <c r="AK56" s="28">
        <f>IF(ISNUMBER(AVERAGEIFS(Observed!AG$2:AG$792,Observed!$A$2:$A$792,$A56,Observed!$C$2:$C$792,$C56)),AVERAGEIFS(Observed!AG$2:AG$792,Observed!$A$2:$A$792,$A56,Observed!$C$2:$C$792,$C56),"")</f>
        <v>13.178093719482423</v>
      </c>
      <c r="AL56" s="29" t="str">
        <f>IF(ISNUMBER(AVERAGEIFS(Observed!AH$2:AH$792,Observed!$A$2:$A$792,$A56,Observed!$C$2:$C$792,$C56)),AVERAGEIFS(Observed!AH$2:AH$792,Observed!$A$2:$A$792,$A56,Observed!$C$2:$C$792,$C56),"")</f>
        <v/>
      </c>
      <c r="AM56" s="28" t="str">
        <f>IF(ISNUMBER(AVERAGEIFS(Observed!AI$2:AI$792,Observed!$A$2:$A$792,$A56,Observed!$C$2:$C$792,$C56)),AVERAGEIFS(Observed!AI$2:AI$792,Observed!$A$2:$A$792,$A56,Observed!$C$2:$C$792,$C56),"")</f>
        <v/>
      </c>
      <c r="AN56" s="28" t="str">
        <f>IF(ISNUMBER(AVERAGEIFS(Observed!AJ$2:AJ$792,Observed!$A$2:$A$792,$A56,Observed!$C$2:$C$792,$C56)),AVERAGEIFS(Observed!AJ$2:AJ$792,Observed!$A$2:$A$792,$A56,Observed!$C$2:$C$792,$C56),"")</f>
        <v/>
      </c>
      <c r="AO56" s="28" t="str">
        <f>IF(ISNUMBER(AVERAGEIFS(Observed!AK$2:AK$792,Observed!$A$2:$A$792,$A56,Observed!$C$2:$C$792,$C56)),AVERAGEIFS(Observed!AK$2:AK$792,Observed!$A$2:$A$792,$A56,Observed!$C$2:$C$792,$C56),"")</f>
        <v/>
      </c>
      <c r="AP56" s="29" t="str">
        <f>IF(ISNUMBER(AVERAGEIFS(Observed!AL$2:AL$792,Observed!$A$2:$A$792,$A56,Observed!$C$2:$C$792,$C56)),AVERAGEIFS(Observed!AL$2:AL$792,Observed!$A$2:$A$792,$A56,Observed!$C$2:$C$792,$C56),"")</f>
        <v/>
      </c>
      <c r="AQ56" s="28">
        <f>IF(ISNUMBER(AVERAGEIFS(Observed!AM$2:AM$792,Observed!$A$2:$A$792,$A56,Observed!$C$2:$C$792,$C56)),AVERAGEIFS(Observed!AM$2:AM$792,Observed!$A$2:$A$792,$A56,Observed!$C$2:$C$792,$C56),"")</f>
        <v>1.7797499999999999</v>
      </c>
      <c r="AR56" s="28">
        <f>IF(ISNUMBER(AVERAGEIFS(Observed!AN$2:AN$792,Observed!$A$2:$A$792,$A56,Observed!$C$2:$C$792,$C56)),AVERAGEIFS(Observed!AN$2:AN$792,Observed!$A$2:$A$792,$A56,Observed!$C$2:$C$792,$C56),"")</f>
        <v>45.565250000000006</v>
      </c>
      <c r="AS56" s="2">
        <f>COUNTIFS(Observed!$A$2:$A$792,$A56,Observed!$C$2:$C$792,$C56)</f>
        <v>4</v>
      </c>
      <c r="AT56" s="2">
        <f t="shared" si="1"/>
        <v>14</v>
      </c>
    </row>
    <row r="57" spans="1:46" x14ac:dyDescent="0.25">
      <c r="A57" s="4" t="s">
        <v>30</v>
      </c>
      <c r="B57" t="s">
        <v>44</v>
      </c>
      <c r="C57" s="3">
        <v>42164</v>
      </c>
      <c r="D57">
        <v>1</v>
      </c>
      <c r="F57">
        <v>50</v>
      </c>
      <c r="J57" s="2" t="s">
        <v>82</v>
      </c>
      <c r="K57" s="2" t="s">
        <v>42</v>
      </c>
      <c r="L57">
        <v>1.7</v>
      </c>
      <c r="M57" s="2" t="s">
        <v>22</v>
      </c>
      <c r="N57" s="27" t="str">
        <f>IF(ISNUMBER(AVERAGEIFS(Observed!J$2:J$792,Observed!$A$2:$A$792,$A57,Observed!$C$2:$C$792,$C57)),AVERAGEIFS(Observed!J$2:J$792,Observed!$A$2:$A$792,$A57,Observed!$C$2:$C$792,$C57),"")</f>
        <v/>
      </c>
      <c r="O57" s="28" t="str">
        <f>IF(ISNUMBER(AVERAGEIFS(Observed!K$2:K$792,Observed!$A$2:$A$792,$A57,Observed!$C$2:$C$792,$C57)),AVERAGEIFS(Observed!K$2:K$792,Observed!$A$2:$A$792,$A57,Observed!$C$2:$C$792,$C57),"")</f>
        <v/>
      </c>
      <c r="P57" s="28">
        <f>IF(ISNUMBER(AVERAGEIFS(Observed!L$2:L$792,Observed!$A$2:$A$792,$A57,Observed!$C$2:$C$792,$C57)),AVERAGEIFS(Observed!L$2:L$792,Observed!$A$2:$A$792,$A57,Observed!$C$2:$C$792,$C57),"")</f>
        <v>40.957499999999996</v>
      </c>
      <c r="Q57" s="28">
        <f>IF(ISNUMBER(AVERAGEIFS(Observed!M$2:M$792,Observed!$A$2:$A$792,$A57,Observed!$C$2:$C$792,$C57)),AVERAGEIFS(Observed!M$2:M$792,Observed!$A$2:$A$792,$A57,Observed!$C$2:$C$792,$C57),"")</f>
        <v>40.957499999999996</v>
      </c>
      <c r="R57" s="28">
        <f>IF(ISNUMBER(AVERAGEIFS(Observed!N$2:N$792,Observed!$A$2:$A$792,$A57,Observed!$C$2:$C$792,$C57)),AVERAGEIFS(Observed!N$2:N$792,Observed!$A$2:$A$792,$A57,Observed!$C$2:$C$792,$C57),"")</f>
        <v>1076.6399999999999</v>
      </c>
      <c r="S57" s="29" t="str">
        <f>IF(ISNUMBER(AVERAGEIFS(Observed!O$2:O$792,Observed!$A$2:$A$792,$A57,Observed!$C$2:$C$792,$C57)),AVERAGEIFS(Observed!O$2:O$792,Observed!$A$2:$A$792,$A57,Observed!$C$2:$C$792,$C57),"")</f>
        <v/>
      </c>
      <c r="T57" s="29" t="str">
        <f>IF(ISNUMBER(AVERAGEIFS(Observed!P$2:P$792,Observed!$A$2:$A$792,$A57,Observed!$C$2:$C$792,$C57)),AVERAGEIFS(Observed!P$2:P$792,Observed!$A$2:$A$792,$A57,Observed!$C$2:$C$792,$C57),"")</f>
        <v/>
      </c>
      <c r="U57" s="29" t="str">
        <f>IF(ISNUMBER(AVERAGEIFS(Observed!Q$2:Q$792,Observed!$A$2:$A$792,$A57,Observed!$C$2:$C$792,$C57)),AVERAGEIFS(Observed!Q$2:Q$792,Observed!$A$2:$A$792,$A57,Observed!$C$2:$C$792,$C57),"")</f>
        <v/>
      </c>
      <c r="V57" s="28" t="str">
        <f>IF(ISNUMBER(AVERAGEIFS(Observed!R$2:R$792,Observed!$A$2:$A$792,$A57,Observed!$C$2:$C$792,$C57)),AVERAGEIFS(Observed!R$2:R$792,Observed!$A$2:$A$792,$A57,Observed!$C$2:$C$792,$C57),"")</f>
        <v/>
      </c>
      <c r="W57" s="30" t="str">
        <f>IF(ISNUMBER(AVERAGEIFS(Observed!S$2:S$792,Observed!$A$2:$A$792,$A57,Observed!$C$2:$C$792,$C57)),AVERAGEIFS(Observed!S$2:S$792,Observed!$A$2:$A$792,$A57,Observed!$C$2:$C$792,$C57),"")</f>
        <v/>
      </c>
      <c r="X57" s="30" t="str">
        <f>IF(ISNUMBER(AVERAGEIFS(Observed!T$2:T$792,Observed!$A$2:$A$792,$A57,Observed!$C$2:$C$792,$C57)),AVERAGEIFS(Observed!T$2:T$792,Observed!$A$2:$A$792,$A57,Observed!$C$2:$C$792,$C57),"")</f>
        <v/>
      </c>
      <c r="Y57" s="28" t="str">
        <f>IF(ISNUMBER(AVERAGEIFS(Observed!U$2:U$792,Observed!$A$2:$A$792,$A57,Observed!$C$2:$C$792,$C57)),AVERAGEIFS(Observed!U$2:U$792,Observed!$A$2:$A$792,$A57,Observed!$C$2:$C$792,$C57),"")</f>
        <v/>
      </c>
      <c r="Z57" s="28" t="str">
        <f>IF(ISNUMBER(AVERAGEIFS(Observed!V$2:V$792,Observed!$A$2:$A$792,$A57,Observed!$C$2:$C$792,$C57)),AVERAGEIFS(Observed!V$2:V$792,Observed!$A$2:$A$792,$A57,Observed!$C$2:$C$792,$C57),"")</f>
        <v/>
      </c>
      <c r="AA57" s="28" t="str">
        <f>IF(ISNUMBER(AVERAGEIFS(Observed!W$2:W$792,Observed!$A$2:$A$792,$A57,Observed!$C$2:$C$792,$C57)),AVERAGEIFS(Observed!W$2:W$792,Observed!$A$2:$A$792,$A57,Observed!$C$2:$C$792,$C57),"")</f>
        <v/>
      </c>
      <c r="AB57" s="28">
        <f>IF(ISNUMBER(AVERAGEIFS(Observed!X$2:X$792,Observed!$A$2:$A$792,$A57,Observed!$C$2:$C$792,$C57)),AVERAGEIFS(Observed!X$2:X$792,Observed!$A$2:$A$792,$A57,Observed!$C$2:$C$792,$C57),"")</f>
        <v>15.236278176307678</v>
      </c>
      <c r="AC57" s="28">
        <f>IF(ISNUMBER(AVERAGEIFS(Observed!Y$2:Y$792,Observed!$A$2:$A$792,$A57,Observed!$C$2:$C$792,$C57)),AVERAGEIFS(Observed!Y$2:Y$792,Observed!$A$2:$A$792,$A57,Observed!$C$2:$C$792,$C57),"")</f>
        <v>19.755063772201538</v>
      </c>
      <c r="AD57" s="28">
        <f>IF(ISNUMBER(AVERAGEIFS(Observed!Z$2:Z$792,Observed!$A$2:$A$792,$A57,Observed!$C$2:$C$792,$C57)),AVERAGEIFS(Observed!Z$2:Z$792,Observed!$A$2:$A$792,$A57,Observed!$C$2:$C$792,$C57),"")</f>
        <v>82.76815128326416</v>
      </c>
      <c r="AE57" s="28">
        <f>IF(ISNUMBER(AVERAGEIFS(Observed!AA$2:AA$792,Observed!$A$2:$A$792,$A57,Observed!$C$2:$C$792,$C57)),AVERAGEIFS(Observed!AA$2:AA$792,Observed!$A$2:$A$792,$A57,Observed!$C$2:$C$792,$C57),"")</f>
        <v>21.258086681365967</v>
      </c>
      <c r="AF57" s="28">
        <f>IF(ISNUMBER(AVERAGEIFS(Observed!AB$2:AB$792,Observed!$A$2:$A$792,$A57,Observed!$C$2:$C$792,$C57)),AVERAGEIFS(Observed!AB$2:AB$792,Observed!$A$2:$A$792,$A57,Observed!$C$2:$C$792,$C57),"")</f>
        <v>91.883580207824707</v>
      </c>
      <c r="AG57" s="28">
        <f>IF(ISNUMBER(AVERAGEIFS(Observed!AC$2:AC$792,Observed!$A$2:$A$792,$A57,Observed!$C$2:$C$792,$C57)),AVERAGEIFS(Observed!AC$2:AC$792,Observed!$A$2:$A$792,$A57,Observed!$C$2:$C$792,$C57),"")</f>
        <v>29.546180248260498</v>
      </c>
      <c r="AH57" s="29">
        <f>IF(ISNUMBER(AVERAGEIFS(Observed!AD$2:AD$792,Observed!$A$2:$A$792,$A57,Observed!$C$2:$C$792,$C57)),AVERAGEIFS(Observed!AD$2:AD$792,Observed!$A$2:$A$792,$A57,Observed!$C$2:$C$792,$C57),"")</f>
        <v>4.7274999999999998E-2</v>
      </c>
      <c r="AI57" s="29">
        <f>IF(ISNUMBER(AVERAGEIFS(Observed!AE$2:AE$792,Observed!$A$2:$A$792,$A57,Observed!$C$2:$C$792,$C57)),AVERAGEIFS(Observed!AE$2:AE$792,Observed!$A$2:$A$792,$A57,Observed!$C$2:$C$792,$C57),"")</f>
        <v>4.7274999999999998E-2</v>
      </c>
      <c r="AJ57" s="29" t="str">
        <f>IF(ISNUMBER(AVERAGEIFS(Observed!AF$2:AF$792,Observed!$A$2:$A$792,$A57,Observed!$C$2:$C$792,$C57)),AVERAGEIFS(Observed!AF$2:AF$792,Observed!$A$2:$A$792,$A57,Observed!$C$2:$C$792,$C57),"")</f>
        <v/>
      </c>
      <c r="AK57" s="28">
        <f>IF(ISNUMBER(AVERAGEIFS(Observed!AG$2:AG$792,Observed!$A$2:$A$792,$A57,Observed!$C$2:$C$792,$C57)),AVERAGEIFS(Observed!AG$2:AG$792,Observed!$A$2:$A$792,$A57,Observed!$C$2:$C$792,$C57),"")</f>
        <v>13.242904205322265</v>
      </c>
      <c r="AL57" s="29" t="str">
        <f>IF(ISNUMBER(AVERAGEIFS(Observed!AH$2:AH$792,Observed!$A$2:$A$792,$A57,Observed!$C$2:$C$792,$C57)),AVERAGEIFS(Observed!AH$2:AH$792,Observed!$A$2:$A$792,$A57,Observed!$C$2:$C$792,$C57),"")</f>
        <v/>
      </c>
      <c r="AM57" s="28" t="str">
        <f>IF(ISNUMBER(AVERAGEIFS(Observed!AI$2:AI$792,Observed!$A$2:$A$792,$A57,Observed!$C$2:$C$792,$C57)),AVERAGEIFS(Observed!AI$2:AI$792,Observed!$A$2:$A$792,$A57,Observed!$C$2:$C$792,$C57),"")</f>
        <v/>
      </c>
      <c r="AN57" s="28" t="str">
        <f>IF(ISNUMBER(AVERAGEIFS(Observed!AJ$2:AJ$792,Observed!$A$2:$A$792,$A57,Observed!$C$2:$C$792,$C57)),AVERAGEIFS(Observed!AJ$2:AJ$792,Observed!$A$2:$A$792,$A57,Observed!$C$2:$C$792,$C57),"")</f>
        <v/>
      </c>
      <c r="AO57" s="28" t="str">
        <f>IF(ISNUMBER(AVERAGEIFS(Observed!AK$2:AK$792,Observed!$A$2:$A$792,$A57,Observed!$C$2:$C$792,$C57)),AVERAGEIFS(Observed!AK$2:AK$792,Observed!$A$2:$A$792,$A57,Observed!$C$2:$C$792,$C57),"")</f>
        <v/>
      </c>
      <c r="AP57" s="29" t="str">
        <f>IF(ISNUMBER(AVERAGEIFS(Observed!AL$2:AL$792,Observed!$A$2:$A$792,$A57,Observed!$C$2:$C$792,$C57)),AVERAGEIFS(Observed!AL$2:AL$792,Observed!$A$2:$A$792,$A57,Observed!$C$2:$C$792,$C57),"")</f>
        <v/>
      </c>
      <c r="AQ57" s="28">
        <f>IF(ISNUMBER(AVERAGEIFS(Observed!AM$2:AM$792,Observed!$A$2:$A$792,$A57,Observed!$C$2:$C$792,$C57)),AVERAGEIFS(Observed!AM$2:AM$792,Observed!$A$2:$A$792,$A57,Observed!$C$2:$C$792,$C57),"")</f>
        <v>1.9394999999999998</v>
      </c>
      <c r="AR57" s="28">
        <f>IF(ISNUMBER(AVERAGEIFS(Observed!AN$2:AN$792,Observed!$A$2:$A$792,$A57,Observed!$C$2:$C$792,$C57)),AVERAGEIFS(Observed!AN$2:AN$792,Observed!$A$2:$A$792,$A57,Observed!$C$2:$C$792,$C57),"")</f>
        <v>44.389749999999992</v>
      </c>
      <c r="AS57" s="2">
        <f>COUNTIFS(Observed!$A$2:$A$792,$A57,Observed!$C$2:$C$792,$C57)</f>
        <v>4</v>
      </c>
      <c r="AT57" s="2">
        <f t="shared" si="1"/>
        <v>14</v>
      </c>
    </row>
    <row r="58" spans="1:46" x14ac:dyDescent="0.25">
      <c r="A58" s="4" t="s">
        <v>28</v>
      </c>
      <c r="B58" t="s">
        <v>44</v>
      </c>
      <c r="C58" s="3">
        <v>42164</v>
      </c>
      <c r="D58">
        <v>1</v>
      </c>
      <c r="F58">
        <v>100</v>
      </c>
      <c r="J58" s="2" t="s">
        <v>82</v>
      </c>
      <c r="K58" s="2" t="s">
        <v>42</v>
      </c>
      <c r="L58">
        <v>1.7</v>
      </c>
      <c r="M58" s="2" t="s">
        <v>22</v>
      </c>
      <c r="N58" s="27" t="str">
        <f>IF(ISNUMBER(AVERAGEIFS(Observed!J$2:J$792,Observed!$A$2:$A$792,$A58,Observed!$C$2:$C$792,$C58)),AVERAGEIFS(Observed!J$2:J$792,Observed!$A$2:$A$792,$A58,Observed!$C$2:$C$792,$C58),"")</f>
        <v/>
      </c>
      <c r="O58" s="28" t="str">
        <f>IF(ISNUMBER(AVERAGEIFS(Observed!K$2:K$792,Observed!$A$2:$A$792,$A58,Observed!$C$2:$C$792,$C58)),AVERAGEIFS(Observed!K$2:K$792,Observed!$A$2:$A$792,$A58,Observed!$C$2:$C$792,$C58),"")</f>
        <v/>
      </c>
      <c r="P58" s="28">
        <f>IF(ISNUMBER(AVERAGEIFS(Observed!L$2:L$792,Observed!$A$2:$A$792,$A58,Observed!$C$2:$C$792,$C58)),AVERAGEIFS(Observed!L$2:L$792,Observed!$A$2:$A$792,$A58,Observed!$C$2:$C$792,$C58),"")</f>
        <v>32.78</v>
      </c>
      <c r="Q58" s="28">
        <f>IF(ISNUMBER(AVERAGEIFS(Observed!M$2:M$792,Observed!$A$2:$A$792,$A58,Observed!$C$2:$C$792,$C58)),AVERAGEIFS(Observed!M$2:M$792,Observed!$A$2:$A$792,$A58,Observed!$C$2:$C$792,$C58),"")</f>
        <v>32.78</v>
      </c>
      <c r="R58" s="28">
        <f>IF(ISNUMBER(AVERAGEIFS(Observed!N$2:N$792,Observed!$A$2:$A$792,$A58,Observed!$C$2:$C$792,$C58)),AVERAGEIFS(Observed!N$2:N$792,Observed!$A$2:$A$792,$A58,Observed!$C$2:$C$792,$C58),"")</f>
        <v>1205.0625</v>
      </c>
      <c r="S58" s="29" t="str">
        <f>IF(ISNUMBER(AVERAGEIFS(Observed!O$2:O$792,Observed!$A$2:$A$792,$A58,Observed!$C$2:$C$792,$C58)),AVERAGEIFS(Observed!O$2:O$792,Observed!$A$2:$A$792,$A58,Observed!$C$2:$C$792,$C58),"")</f>
        <v/>
      </c>
      <c r="T58" s="29" t="str">
        <f>IF(ISNUMBER(AVERAGEIFS(Observed!P$2:P$792,Observed!$A$2:$A$792,$A58,Observed!$C$2:$C$792,$C58)),AVERAGEIFS(Observed!P$2:P$792,Observed!$A$2:$A$792,$A58,Observed!$C$2:$C$792,$C58),"")</f>
        <v/>
      </c>
      <c r="U58" s="29" t="str">
        <f>IF(ISNUMBER(AVERAGEIFS(Observed!Q$2:Q$792,Observed!$A$2:$A$792,$A58,Observed!$C$2:$C$792,$C58)),AVERAGEIFS(Observed!Q$2:Q$792,Observed!$A$2:$A$792,$A58,Observed!$C$2:$C$792,$C58),"")</f>
        <v/>
      </c>
      <c r="V58" s="28" t="str">
        <f>IF(ISNUMBER(AVERAGEIFS(Observed!R$2:R$792,Observed!$A$2:$A$792,$A58,Observed!$C$2:$C$792,$C58)),AVERAGEIFS(Observed!R$2:R$792,Observed!$A$2:$A$792,$A58,Observed!$C$2:$C$792,$C58),"")</f>
        <v/>
      </c>
      <c r="W58" s="30" t="str">
        <f>IF(ISNUMBER(AVERAGEIFS(Observed!S$2:S$792,Observed!$A$2:$A$792,$A58,Observed!$C$2:$C$792,$C58)),AVERAGEIFS(Observed!S$2:S$792,Observed!$A$2:$A$792,$A58,Observed!$C$2:$C$792,$C58),"")</f>
        <v/>
      </c>
      <c r="X58" s="30" t="str">
        <f>IF(ISNUMBER(AVERAGEIFS(Observed!T$2:T$792,Observed!$A$2:$A$792,$A58,Observed!$C$2:$C$792,$C58)),AVERAGEIFS(Observed!T$2:T$792,Observed!$A$2:$A$792,$A58,Observed!$C$2:$C$792,$C58),"")</f>
        <v/>
      </c>
      <c r="Y58" s="28" t="str">
        <f>IF(ISNUMBER(AVERAGEIFS(Observed!U$2:U$792,Observed!$A$2:$A$792,$A58,Observed!$C$2:$C$792,$C58)),AVERAGEIFS(Observed!U$2:U$792,Observed!$A$2:$A$792,$A58,Observed!$C$2:$C$792,$C58),"")</f>
        <v/>
      </c>
      <c r="Z58" s="28" t="str">
        <f>IF(ISNUMBER(AVERAGEIFS(Observed!V$2:V$792,Observed!$A$2:$A$792,$A58,Observed!$C$2:$C$792,$C58)),AVERAGEIFS(Observed!V$2:V$792,Observed!$A$2:$A$792,$A58,Observed!$C$2:$C$792,$C58),"")</f>
        <v/>
      </c>
      <c r="AA58" s="28" t="str">
        <f>IF(ISNUMBER(AVERAGEIFS(Observed!W$2:W$792,Observed!$A$2:$A$792,$A58,Observed!$C$2:$C$792,$C58)),AVERAGEIFS(Observed!W$2:W$792,Observed!$A$2:$A$792,$A58,Observed!$C$2:$C$792,$C58),"")</f>
        <v/>
      </c>
      <c r="AB58" s="28">
        <f>IF(ISNUMBER(AVERAGEIFS(Observed!X$2:X$792,Observed!$A$2:$A$792,$A58,Observed!$C$2:$C$792,$C58)),AVERAGEIFS(Observed!X$2:X$792,Observed!$A$2:$A$792,$A58,Observed!$C$2:$C$792,$C58),"")</f>
        <v>15.188210248947144</v>
      </c>
      <c r="AC58" s="28">
        <f>IF(ISNUMBER(AVERAGEIFS(Observed!Y$2:Y$792,Observed!$A$2:$A$792,$A58,Observed!$C$2:$C$792,$C58)),AVERAGEIFS(Observed!Y$2:Y$792,Observed!$A$2:$A$792,$A58,Observed!$C$2:$C$792,$C58),"")</f>
        <v>19.917098522186279</v>
      </c>
      <c r="AD58" s="28">
        <f>IF(ISNUMBER(AVERAGEIFS(Observed!Z$2:Z$792,Observed!$A$2:$A$792,$A58,Observed!$C$2:$C$792,$C58)),AVERAGEIFS(Observed!Z$2:Z$792,Observed!$A$2:$A$792,$A58,Observed!$C$2:$C$792,$C58),"")</f>
        <v>81.223589897155762</v>
      </c>
      <c r="AE58" s="28">
        <f>IF(ISNUMBER(AVERAGEIFS(Observed!AA$2:AA$792,Observed!$A$2:$A$792,$A58,Observed!$C$2:$C$792,$C58)),AVERAGEIFS(Observed!AA$2:AA$792,Observed!$A$2:$A$792,$A58,Observed!$C$2:$C$792,$C58),"")</f>
        <v>20.543415307998657</v>
      </c>
      <c r="AF58" s="28">
        <f>IF(ISNUMBER(AVERAGEIFS(Observed!AB$2:AB$792,Observed!$A$2:$A$792,$A58,Observed!$C$2:$C$792,$C58)),AVERAGEIFS(Observed!AB$2:AB$792,Observed!$A$2:$A$792,$A58,Observed!$C$2:$C$792,$C58),"")</f>
        <v>91.193588256835938</v>
      </c>
      <c r="AG58" s="28">
        <f>IF(ISNUMBER(AVERAGEIFS(Observed!AC$2:AC$792,Observed!$A$2:$A$792,$A58,Observed!$C$2:$C$792,$C58)),AVERAGEIFS(Observed!AC$2:AC$792,Observed!$A$2:$A$792,$A58,Observed!$C$2:$C$792,$C58),"")</f>
        <v>28.667120695114136</v>
      </c>
      <c r="AH58" s="29">
        <f>IF(ISNUMBER(AVERAGEIFS(Observed!AD$2:AD$792,Observed!$A$2:$A$792,$A58,Observed!$C$2:$C$792,$C58)),AVERAGEIFS(Observed!AD$2:AD$792,Observed!$A$2:$A$792,$A58,Observed!$C$2:$C$792,$C58),"")</f>
        <v>4.5874999999999999E-2</v>
      </c>
      <c r="AI58" s="29">
        <f>IF(ISNUMBER(AVERAGEIFS(Observed!AE$2:AE$792,Observed!$A$2:$A$792,$A58,Observed!$C$2:$C$792,$C58)),AVERAGEIFS(Observed!AE$2:AE$792,Observed!$A$2:$A$792,$A58,Observed!$C$2:$C$792,$C58),"")</f>
        <v>4.5874999999999999E-2</v>
      </c>
      <c r="AJ58" s="29" t="str">
        <f>IF(ISNUMBER(AVERAGEIFS(Observed!AF$2:AF$792,Observed!$A$2:$A$792,$A58,Observed!$C$2:$C$792,$C58)),AVERAGEIFS(Observed!AF$2:AF$792,Observed!$A$2:$A$792,$A58,Observed!$C$2:$C$792,$C58),"")</f>
        <v/>
      </c>
      <c r="AK58" s="28">
        <f>IF(ISNUMBER(AVERAGEIFS(Observed!AG$2:AG$792,Observed!$A$2:$A$792,$A58,Observed!$C$2:$C$792,$C58)),AVERAGEIFS(Observed!AG$2:AG$792,Observed!$A$2:$A$792,$A58,Observed!$C$2:$C$792,$C58),"")</f>
        <v>12.995774383544923</v>
      </c>
      <c r="AL58" s="29" t="str">
        <f>IF(ISNUMBER(AVERAGEIFS(Observed!AH$2:AH$792,Observed!$A$2:$A$792,$A58,Observed!$C$2:$C$792,$C58)),AVERAGEIFS(Observed!AH$2:AH$792,Observed!$A$2:$A$792,$A58,Observed!$C$2:$C$792,$C58),"")</f>
        <v/>
      </c>
      <c r="AM58" s="28" t="str">
        <f>IF(ISNUMBER(AVERAGEIFS(Observed!AI$2:AI$792,Observed!$A$2:$A$792,$A58,Observed!$C$2:$C$792,$C58)),AVERAGEIFS(Observed!AI$2:AI$792,Observed!$A$2:$A$792,$A58,Observed!$C$2:$C$792,$C58),"")</f>
        <v/>
      </c>
      <c r="AN58" s="28" t="str">
        <f>IF(ISNUMBER(AVERAGEIFS(Observed!AJ$2:AJ$792,Observed!$A$2:$A$792,$A58,Observed!$C$2:$C$792,$C58)),AVERAGEIFS(Observed!AJ$2:AJ$792,Observed!$A$2:$A$792,$A58,Observed!$C$2:$C$792,$C58),"")</f>
        <v/>
      </c>
      <c r="AO58" s="28" t="str">
        <f>IF(ISNUMBER(AVERAGEIFS(Observed!AK$2:AK$792,Observed!$A$2:$A$792,$A58,Observed!$C$2:$C$792,$C58)),AVERAGEIFS(Observed!AK$2:AK$792,Observed!$A$2:$A$792,$A58,Observed!$C$2:$C$792,$C58),"")</f>
        <v/>
      </c>
      <c r="AP58" s="29" t="str">
        <f>IF(ISNUMBER(AVERAGEIFS(Observed!AL$2:AL$792,Observed!$A$2:$A$792,$A58,Observed!$C$2:$C$792,$C58)),AVERAGEIFS(Observed!AL$2:AL$792,Observed!$A$2:$A$792,$A58,Observed!$C$2:$C$792,$C58),"")</f>
        <v/>
      </c>
      <c r="AQ58" s="28">
        <f>IF(ISNUMBER(AVERAGEIFS(Observed!AM$2:AM$792,Observed!$A$2:$A$792,$A58,Observed!$C$2:$C$792,$C58)),AVERAGEIFS(Observed!AM$2:AM$792,Observed!$A$2:$A$792,$A58,Observed!$C$2:$C$792,$C58),"")</f>
        <v>1.5042500000000001</v>
      </c>
      <c r="AR58" s="28">
        <f>IF(ISNUMBER(AVERAGEIFS(Observed!AN$2:AN$792,Observed!$A$2:$A$792,$A58,Observed!$C$2:$C$792,$C58)),AVERAGEIFS(Observed!AN$2:AN$792,Observed!$A$2:$A$792,$A58,Observed!$C$2:$C$792,$C58),"")</f>
        <v>48.980250000000005</v>
      </c>
      <c r="AS58" s="2">
        <f>COUNTIFS(Observed!$A$2:$A$792,$A58,Observed!$C$2:$C$792,$C58)</f>
        <v>4</v>
      </c>
      <c r="AT58" s="2">
        <f t="shared" si="1"/>
        <v>14</v>
      </c>
    </row>
    <row r="59" spans="1:46" x14ac:dyDescent="0.25">
      <c r="A59" s="4" t="s">
        <v>25</v>
      </c>
      <c r="B59" t="s">
        <v>44</v>
      </c>
      <c r="C59" s="3">
        <v>42164</v>
      </c>
      <c r="D59">
        <v>1</v>
      </c>
      <c r="F59">
        <v>200</v>
      </c>
      <c r="J59" s="2" t="s">
        <v>82</v>
      </c>
      <c r="K59" s="2" t="s">
        <v>42</v>
      </c>
      <c r="L59">
        <v>1.7</v>
      </c>
      <c r="M59" s="2" t="s">
        <v>22</v>
      </c>
      <c r="N59" s="27" t="str">
        <f>IF(ISNUMBER(AVERAGEIFS(Observed!J$2:J$792,Observed!$A$2:$A$792,$A59,Observed!$C$2:$C$792,$C59)),AVERAGEIFS(Observed!J$2:J$792,Observed!$A$2:$A$792,$A59,Observed!$C$2:$C$792,$C59),"")</f>
        <v/>
      </c>
      <c r="O59" s="28" t="str">
        <f>IF(ISNUMBER(AVERAGEIFS(Observed!K$2:K$792,Observed!$A$2:$A$792,$A59,Observed!$C$2:$C$792,$C59)),AVERAGEIFS(Observed!K$2:K$792,Observed!$A$2:$A$792,$A59,Observed!$C$2:$C$792,$C59),"")</f>
        <v/>
      </c>
      <c r="P59" s="28">
        <f>IF(ISNUMBER(AVERAGEIFS(Observed!L$2:L$792,Observed!$A$2:$A$792,$A59,Observed!$C$2:$C$792,$C59)),AVERAGEIFS(Observed!L$2:L$792,Observed!$A$2:$A$792,$A59,Observed!$C$2:$C$792,$C59),"")</f>
        <v>32.597499999999997</v>
      </c>
      <c r="Q59" s="28">
        <f>IF(ISNUMBER(AVERAGEIFS(Observed!M$2:M$792,Observed!$A$2:$A$792,$A59,Observed!$C$2:$C$792,$C59)),AVERAGEIFS(Observed!M$2:M$792,Observed!$A$2:$A$792,$A59,Observed!$C$2:$C$792,$C59),"")</f>
        <v>32.597499999999997</v>
      </c>
      <c r="R59" s="28">
        <f>IF(ISNUMBER(AVERAGEIFS(Observed!N$2:N$792,Observed!$A$2:$A$792,$A59,Observed!$C$2:$C$792,$C59)),AVERAGEIFS(Observed!N$2:N$792,Observed!$A$2:$A$792,$A59,Observed!$C$2:$C$792,$C59),"")</f>
        <v>1242.8125</v>
      </c>
      <c r="S59" s="29" t="str">
        <f>IF(ISNUMBER(AVERAGEIFS(Observed!O$2:O$792,Observed!$A$2:$A$792,$A59,Observed!$C$2:$C$792,$C59)),AVERAGEIFS(Observed!O$2:O$792,Observed!$A$2:$A$792,$A59,Observed!$C$2:$C$792,$C59),"")</f>
        <v/>
      </c>
      <c r="T59" s="29" t="str">
        <f>IF(ISNUMBER(AVERAGEIFS(Observed!P$2:P$792,Observed!$A$2:$A$792,$A59,Observed!$C$2:$C$792,$C59)),AVERAGEIFS(Observed!P$2:P$792,Observed!$A$2:$A$792,$A59,Observed!$C$2:$C$792,$C59),"")</f>
        <v/>
      </c>
      <c r="U59" s="29" t="str">
        <f>IF(ISNUMBER(AVERAGEIFS(Observed!Q$2:Q$792,Observed!$A$2:$A$792,$A59,Observed!$C$2:$C$792,$C59)),AVERAGEIFS(Observed!Q$2:Q$792,Observed!$A$2:$A$792,$A59,Observed!$C$2:$C$792,$C59),"")</f>
        <v/>
      </c>
      <c r="V59" s="28" t="str">
        <f>IF(ISNUMBER(AVERAGEIFS(Observed!R$2:R$792,Observed!$A$2:$A$792,$A59,Observed!$C$2:$C$792,$C59)),AVERAGEIFS(Observed!R$2:R$792,Observed!$A$2:$A$792,$A59,Observed!$C$2:$C$792,$C59),"")</f>
        <v/>
      </c>
      <c r="W59" s="30" t="str">
        <f>IF(ISNUMBER(AVERAGEIFS(Observed!S$2:S$792,Observed!$A$2:$A$792,$A59,Observed!$C$2:$C$792,$C59)),AVERAGEIFS(Observed!S$2:S$792,Observed!$A$2:$A$792,$A59,Observed!$C$2:$C$792,$C59),"")</f>
        <v/>
      </c>
      <c r="X59" s="30" t="str">
        <f>IF(ISNUMBER(AVERAGEIFS(Observed!T$2:T$792,Observed!$A$2:$A$792,$A59,Observed!$C$2:$C$792,$C59)),AVERAGEIFS(Observed!T$2:T$792,Observed!$A$2:$A$792,$A59,Observed!$C$2:$C$792,$C59),"")</f>
        <v/>
      </c>
      <c r="Y59" s="28" t="str">
        <f>IF(ISNUMBER(AVERAGEIFS(Observed!U$2:U$792,Observed!$A$2:$A$792,$A59,Observed!$C$2:$C$792,$C59)),AVERAGEIFS(Observed!U$2:U$792,Observed!$A$2:$A$792,$A59,Observed!$C$2:$C$792,$C59),"")</f>
        <v/>
      </c>
      <c r="Z59" s="28" t="str">
        <f>IF(ISNUMBER(AVERAGEIFS(Observed!V$2:V$792,Observed!$A$2:$A$792,$A59,Observed!$C$2:$C$792,$C59)),AVERAGEIFS(Observed!V$2:V$792,Observed!$A$2:$A$792,$A59,Observed!$C$2:$C$792,$C59),"")</f>
        <v/>
      </c>
      <c r="AA59" s="28" t="str">
        <f>IF(ISNUMBER(AVERAGEIFS(Observed!W$2:W$792,Observed!$A$2:$A$792,$A59,Observed!$C$2:$C$792,$C59)),AVERAGEIFS(Observed!W$2:W$792,Observed!$A$2:$A$792,$A59,Observed!$C$2:$C$792,$C59),"")</f>
        <v/>
      </c>
      <c r="AB59" s="28">
        <f>IF(ISNUMBER(AVERAGEIFS(Observed!X$2:X$792,Observed!$A$2:$A$792,$A59,Observed!$C$2:$C$792,$C59)),AVERAGEIFS(Observed!X$2:X$792,Observed!$A$2:$A$792,$A59,Observed!$C$2:$C$792,$C59),"")</f>
        <v>14.954338550567627</v>
      </c>
      <c r="AC59" s="28">
        <f>IF(ISNUMBER(AVERAGEIFS(Observed!Y$2:Y$792,Observed!$A$2:$A$792,$A59,Observed!$C$2:$C$792,$C59)),AVERAGEIFS(Observed!Y$2:Y$792,Observed!$A$2:$A$792,$A59,Observed!$C$2:$C$792,$C59),"")</f>
        <v>20.468315839767456</v>
      </c>
      <c r="AD59" s="28">
        <f>IF(ISNUMBER(AVERAGEIFS(Observed!Z$2:Z$792,Observed!$A$2:$A$792,$A59,Observed!$C$2:$C$792,$C59)),AVERAGEIFS(Observed!Z$2:Z$792,Observed!$A$2:$A$792,$A59,Observed!$C$2:$C$792,$C59),"")</f>
        <v>82.835561752319336</v>
      </c>
      <c r="AE59" s="28">
        <f>IF(ISNUMBER(AVERAGEIFS(Observed!AA$2:AA$792,Observed!$A$2:$A$792,$A59,Observed!$C$2:$C$792,$C59)),AVERAGEIFS(Observed!AA$2:AA$792,Observed!$A$2:$A$792,$A59,Observed!$C$2:$C$792,$C59),"")</f>
        <v>20.428620338439941</v>
      </c>
      <c r="AF59" s="28">
        <f>IF(ISNUMBER(AVERAGEIFS(Observed!AB$2:AB$792,Observed!$A$2:$A$792,$A59,Observed!$C$2:$C$792,$C59)),AVERAGEIFS(Observed!AB$2:AB$792,Observed!$A$2:$A$792,$A59,Observed!$C$2:$C$792,$C59),"")</f>
        <v>91.45794677734375</v>
      </c>
      <c r="AG59" s="28">
        <f>IF(ISNUMBER(AVERAGEIFS(Observed!AC$2:AC$792,Observed!$A$2:$A$792,$A59,Observed!$C$2:$C$792,$C59)),AVERAGEIFS(Observed!AC$2:AC$792,Observed!$A$2:$A$792,$A59,Observed!$C$2:$C$792,$C59),"")</f>
        <v>29.119129419326782</v>
      </c>
      <c r="AH59" s="29">
        <f>IF(ISNUMBER(AVERAGEIFS(Observed!AD$2:AD$792,Observed!$A$2:$A$792,$A59,Observed!$C$2:$C$792,$C59)),AVERAGEIFS(Observed!AD$2:AD$792,Observed!$A$2:$A$792,$A59,Observed!$C$2:$C$792,$C59),"")</f>
        <v>4.6574999999999998E-2</v>
      </c>
      <c r="AI59" s="29">
        <f>IF(ISNUMBER(AVERAGEIFS(Observed!AE$2:AE$792,Observed!$A$2:$A$792,$A59,Observed!$C$2:$C$792,$C59)),AVERAGEIFS(Observed!AE$2:AE$792,Observed!$A$2:$A$792,$A59,Observed!$C$2:$C$792,$C59),"")</f>
        <v>4.6574999999999998E-2</v>
      </c>
      <c r="AJ59" s="29" t="str">
        <f>IF(ISNUMBER(AVERAGEIFS(Observed!AF$2:AF$792,Observed!$A$2:$A$792,$A59,Observed!$C$2:$C$792,$C59)),AVERAGEIFS(Observed!AF$2:AF$792,Observed!$A$2:$A$792,$A59,Observed!$C$2:$C$792,$C59),"")</f>
        <v/>
      </c>
      <c r="AK59" s="28">
        <f>IF(ISNUMBER(AVERAGEIFS(Observed!AG$2:AG$792,Observed!$A$2:$A$792,$A59,Observed!$C$2:$C$792,$C59)),AVERAGEIFS(Observed!AG$2:AG$792,Observed!$A$2:$A$792,$A59,Observed!$C$2:$C$792,$C59),"")</f>
        <v>13.253689880371095</v>
      </c>
      <c r="AL59" s="29" t="str">
        <f>IF(ISNUMBER(AVERAGEIFS(Observed!AH$2:AH$792,Observed!$A$2:$A$792,$A59,Observed!$C$2:$C$792,$C59)),AVERAGEIFS(Observed!AH$2:AH$792,Observed!$A$2:$A$792,$A59,Observed!$C$2:$C$792,$C59),"")</f>
        <v/>
      </c>
      <c r="AM59" s="28" t="str">
        <f>IF(ISNUMBER(AVERAGEIFS(Observed!AI$2:AI$792,Observed!$A$2:$A$792,$A59,Observed!$C$2:$C$792,$C59)),AVERAGEIFS(Observed!AI$2:AI$792,Observed!$A$2:$A$792,$A59,Observed!$C$2:$C$792,$C59),"")</f>
        <v/>
      </c>
      <c r="AN59" s="28" t="str">
        <f>IF(ISNUMBER(AVERAGEIFS(Observed!AJ$2:AJ$792,Observed!$A$2:$A$792,$A59,Observed!$C$2:$C$792,$C59)),AVERAGEIFS(Observed!AJ$2:AJ$792,Observed!$A$2:$A$792,$A59,Observed!$C$2:$C$792,$C59),"")</f>
        <v/>
      </c>
      <c r="AO59" s="28" t="str">
        <f>IF(ISNUMBER(AVERAGEIFS(Observed!AK$2:AK$792,Observed!$A$2:$A$792,$A59,Observed!$C$2:$C$792,$C59)),AVERAGEIFS(Observed!AK$2:AK$792,Observed!$A$2:$A$792,$A59,Observed!$C$2:$C$792,$C59),"")</f>
        <v/>
      </c>
      <c r="AP59" s="29" t="str">
        <f>IF(ISNUMBER(AVERAGEIFS(Observed!AL$2:AL$792,Observed!$A$2:$A$792,$A59,Observed!$C$2:$C$792,$C59)),AVERAGEIFS(Observed!AL$2:AL$792,Observed!$A$2:$A$792,$A59,Observed!$C$2:$C$792,$C59),"")</f>
        <v/>
      </c>
      <c r="AQ59" s="28">
        <f>IF(ISNUMBER(AVERAGEIFS(Observed!AM$2:AM$792,Observed!$A$2:$A$792,$A59,Observed!$C$2:$C$792,$C59)),AVERAGEIFS(Observed!AM$2:AM$792,Observed!$A$2:$A$792,$A59,Observed!$C$2:$C$792,$C59),"")</f>
        <v>1.5209999999999999</v>
      </c>
      <c r="AR59" s="28">
        <f>IF(ISNUMBER(AVERAGEIFS(Observed!AN$2:AN$792,Observed!$A$2:$A$792,$A59,Observed!$C$2:$C$792,$C59)),AVERAGEIFS(Observed!AN$2:AN$792,Observed!$A$2:$A$792,$A59,Observed!$C$2:$C$792,$C59),"")</f>
        <v>51.846499999999999</v>
      </c>
      <c r="AS59" s="2">
        <f>COUNTIFS(Observed!$A$2:$A$792,$A59,Observed!$C$2:$C$792,$C59)</f>
        <v>4</v>
      </c>
      <c r="AT59" s="2">
        <f t="shared" si="1"/>
        <v>14</v>
      </c>
    </row>
    <row r="60" spans="1:46" x14ac:dyDescent="0.25">
      <c r="A60" s="4" t="s">
        <v>29</v>
      </c>
      <c r="B60" t="s">
        <v>44</v>
      </c>
      <c r="C60" s="3">
        <v>42164</v>
      </c>
      <c r="D60">
        <v>1</v>
      </c>
      <c r="F60">
        <v>350</v>
      </c>
      <c r="J60" s="2" t="s">
        <v>82</v>
      </c>
      <c r="K60" s="2" t="s">
        <v>42</v>
      </c>
      <c r="L60">
        <v>1.7</v>
      </c>
      <c r="M60" s="2" t="s">
        <v>22</v>
      </c>
      <c r="N60" s="27" t="str">
        <f>IF(ISNUMBER(AVERAGEIFS(Observed!J$2:J$792,Observed!$A$2:$A$792,$A60,Observed!$C$2:$C$792,$C60)),AVERAGEIFS(Observed!J$2:J$792,Observed!$A$2:$A$792,$A60,Observed!$C$2:$C$792,$C60),"")</f>
        <v/>
      </c>
      <c r="O60" s="28" t="str">
        <f>IF(ISNUMBER(AVERAGEIFS(Observed!K$2:K$792,Observed!$A$2:$A$792,$A60,Observed!$C$2:$C$792,$C60)),AVERAGEIFS(Observed!K$2:K$792,Observed!$A$2:$A$792,$A60,Observed!$C$2:$C$792,$C60),"")</f>
        <v/>
      </c>
      <c r="P60" s="28">
        <f>IF(ISNUMBER(AVERAGEIFS(Observed!L$2:L$792,Observed!$A$2:$A$792,$A60,Observed!$C$2:$C$792,$C60)),AVERAGEIFS(Observed!L$2:L$792,Observed!$A$2:$A$792,$A60,Observed!$C$2:$C$792,$C60),"")</f>
        <v>48.234999999999999</v>
      </c>
      <c r="Q60" s="28">
        <f>IF(ISNUMBER(AVERAGEIFS(Observed!M$2:M$792,Observed!$A$2:$A$792,$A60,Observed!$C$2:$C$792,$C60)),AVERAGEIFS(Observed!M$2:M$792,Observed!$A$2:$A$792,$A60,Observed!$C$2:$C$792,$C60),"")</f>
        <v>48.234999999999999</v>
      </c>
      <c r="R60" s="28">
        <f>IF(ISNUMBER(AVERAGEIFS(Observed!N$2:N$792,Observed!$A$2:$A$792,$A60,Observed!$C$2:$C$792,$C60)),AVERAGEIFS(Observed!N$2:N$792,Observed!$A$2:$A$792,$A60,Observed!$C$2:$C$792,$C60),"")</f>
        <v>1227.0149999999999</v>
      </c>
      <c r="S60" s="29" t="str">
        <f>IF(ISNUMBER(AVERAGEIFS(Observed!O$2:O$792,Observed!$A$2:$A$792,$A60,Observed!$C$2:$C$792,$C60)),AVERAGEIFS(Observed!O$2:O$792,Observed!$A$2:$A$792,$A60,Observed!$C$2:$C$792,$C60),"")</f>
        <v/>
      </c>
      <c r="T60" s="29" t="str">
        <f>IF(ISNUMBER(AVERAGEIFS(Observed!P$2:P$792,Observed!$A$2:$A$792,$A60,Observed!$C$2:$C$792,$C60)),AVERAGEIFS(Observed!P$2:P$792,Observed!$A$2:$A$792,$A60,Observed!$C$2:$C$792,$C60),"")</f>
        <v/>
      </c>
      <c r="U60" s="29" t="str">
        <f>IF(ISNUMBER(AVERAGEIFS(Observed!Q$2:Q$792,Observed!$A$2:$A$792,$A60,Observed!$C$2:$C$792,$C60)),AVERAGEIFS(Observed!Q$2:Q$792,Observed!$A$2:$A$792,$A60,Observed!$C$2:$C$792,$C60),"")</f>
        <v/>
      </c>
      <c r="V60" s="28" t="str">
        <f>IF(ISNUMBER(AVERAGEIFS(Observed!R$2:R$792,Observed!$A$2:$A$792,$A60,Observed!$C$2:$C$792,$C60)),AVERAGEIFS(Observed!R$2:R$792,Observed!$A$2:$A$792,$A60,Observed!$C$2:$C$792,$C60),"")</f>
        <v/>
      </c>
      <c r="W60" s="30" t="str">
        <f>IF(ISNUMBER(AVERAGEIFS(Observed!S$2:S$792,Observed!$A$2:$A$792,$A60,Observed!$C$2:$C$792,$C60)),AVERAGEIFS(Observed!S$2:S$792,Observed!$A$2:$A$792,$A60,Observed!$C$2:$C$792,$C60),"")</f>
        <v/>
      </c>
      <c r="X60" s="30" t="str">
        <f>IF(ISNUMBER(AVERAGEIFS(Observed!T$2:T$792,Observed!$A$2:$A$792,$A60,Observed!$C$2:$C$792,$C60)),AVERAGEIFS(Observed!T$2:T$792,Observed!$A$2:$A$792,$A60,Observed!$C$2:$C$792,$C60),"")</f>
        <v/>
      </c>
      <c r="Y60" s="28" t="str">
        <f>IF(ISNUMBER(AVERAGEIFS(Observed!U$2:U$792,Observed!$A$2:$A$792,$A60,Observed!$C$2:$C$792,$C60)),AVERAGEIFS(Observed!U$2:U$792,Observed!$A$2:$A$792,$A60,Observed!$C$2:$C$792,$C60),"")</f>
        <v/>
      </c>
      <c r="Z60" s="28" t="str">
        <f>IF(ISNUMBER(AVERAGEIFS(Observed!V$2:V$792,Observed!$A$2:$A$792,$A60,Observed!$C$2:$C$792,$C60)),AVERAGEIFS(Observed!V$2:V$792,Observed!$A$2:$A$792,$A60,Observed!$C$2:$C$792,$C60),"")</f>
        <v/>
      </c>
      <c r="AA60" s="28" t="str">
        <f>IF(ISNUMBER(AVERAGEIFS(Observed!W$2:W$792,Observed!$A$2:$A$792,$A60,Observed!$C$2:$C$792,$C60)),AVERAGEIFS(Observed!W$2:W$792,Observed!$A$2:$A$792,$A60,Observed!$C$2:$C$792,$C60),"")</f>
        <v/>
      </c>
      <c r="AB60" s="28">
        <f>IF(ISNUMBER(AVERAGEIFS(Observed!X$2:X$792,Observed!$A$2:$A$792,$A60,Observed!$C$2:$C$792,$C60)),AVERAGEIFS(Observed!X$2:X$792,Observed!$A$2:$A$792,$A60,Observed!$C$2:$C$792,$C60),"")</f>
        <v>14.764418959617615</v>
      </c>
      <c r="AC60" s="28">
        <f>IF(ISNUMBER(AVERAGEIFS(Observed!Y$2:Y$792,Observed!$A$2:$A$792,$A60,Observed!$C$2:$C$792,$C60)),AVERAGEIFS(Observed!Y$2:Y$792,Observed!$A$2:$A$792,$A60,Observed!$C$2:$C$792,$C60),"")</f>
        <v>20.434362888336182</v>
      </c>
      <c r="AD60" s="28">
        <f>IF(ISNUMBER(AVERAGEIFS(Observed!Z$2:Z$792,Observed!$A$2:$A$792,$A60,Observed!$C$2:$C$792,$C60)),AVERAGEIFS(Observed!Z$2:Z$792,Observed!$A$2:$A$792,$A60,Observed!$C$2:$C$792,$C60),"")</f>
        <v>82.826909065246582</v>
      </c>
      <c r="AE60" s="28">
        <f>IF(ISNUMBER(AVERAGEIFS(Observed!AA$2:AA$792,Observed!$A$2:$A$792,$A60,Observed!$C$2:$C$792,$C60)),AVERAGEIFS(Observed!AA$2:AA$792,Observed!$A$2:$A$792,$A60,Observed!$C$2:$C$792,$C60),"")</f>
        <v>20.132342338562012</v>
      </c>
      <c r="AF60" s="28">
        <f>IF(ISNUMBER(AVERAGEIFS(Observed!AB$2:AB$792,Observed!$A$2:$A$792,$A60,Observed!$C$2:$C$792,$C60)),AVERAGEIFS(Observed!AB$2:AB$792,Observed!$A$2:$A$792,$A60,Observed!$C$2:$C$792,$C60),"")</f>
        <v>91.533472061157227</v>
      </c>
      <c r="AG60" s="28">
        <f>IF(ISNUMBER(AVERAGEIFS(Observed!AC$2:AC$792,Observed!$A$2:$A$792,$A60,Observed!$C$2:$C$792,$C60)),AVERAGEIFS(Observed!AC$2:AC$792,Observed!$A$2:$A$792,$A60,Observed!$C$2:$C$792,$C60),"")</f>
        <v>29.133931875228882</v>
      </c>
      <c r="AH60" s="29">
        <f>IF(ISNUMBER(AVERAGEIFS(Observed!AD$2:AD$792,Observed!$A$2:$A$792,$A60,Observed!$C$2:$C$792,$C60)),AVERAGEIFS(Observed!AD$2:AD$792,Observed!$A$2:$A$792,$A60,Observed!$C$2:$C$792,$C60),"")</f>
        <v>4.6625E-2</v>
      </c>
      <c r="AI60" s="29">
        <f>IF(ISNUMBER(AVERAGEIFS(Observed!AE$2:AE$792,Observed!$A$2:$A$792,$A60,Observed!$C$2:$C$792,$C60)),AVERAGEIFS(Observed!AE$2:AE$792,Observed!$A$2:$A$792,$A60,Observed!$C$2:$C$792,$C60),"")</f>
        <v>4.6625E-2</v>
      </c>
      <c r="AJ60" s="29" t="str">
        <f>IF(ISNUMBER(AVERAGEIFS(Observed!AF$2:AF$792,Observed!$A$2:$A$792,$A60,Observed!$C$2:$C$792,$C60)),AVERAGEIFS(Observed!AF$2:AF$792,Observed!$A$2:$A$792,$A60,Observed!$C$2:$C$792,$C60),"")</f>
        <v/>
      </c>
      <c r="AK60" s="28">
        <f>IF(ISNUMBER(AVERAGEIFS(Observed!AG$2:AG$792,Observed!$A$2:$A$792,$A60,Observed!$C$2:$C$792,$C60)),AVERAGEIFS(Observed!AG$2:AG$792,Observed!$A$2:$A$792,$A60,Observed!$C$2:$C$792,$C60),"")</f>
        <v>13.252305450439454</v>
      </c>
      <c r="AL60" s="29" t="str">
        <f>IF(ISNUMBER(AVERAGEIFS(Observed!AH$2:AH$792,Observed!$A$2:$A$792,$A60,Observed!$C$2:$C$792,$C60)),AVERAGEIFS(Observed!AH$2:AH$792,Observed!$A$2:$A$792,$A60,Observed!$C$2:$C$792,$C60),"")</f>
        <v/>
      </c>
      <c r="AM60" s="28" t="str">
        <f>IF(ISNUMBER(AVERAGEIFS(Observed!AI$2:AI$792,Observed!$A$2:$A$792,$A60,Observed!$C$2:$C$792,$C60)),AVERAGEIFS(Observed!AI$2:AI$792,Observed!$A$2:$A$792,$A60,Observed!$C$2:$C$792,$C60),"")</f>
        <v/>
      </c>
      <c r="AN60" s="28" t="str">
        <f>IF(ISNUMBER(AVERAGEIFS(Observed!AJ$2:AJ$792,Observed!$A$2:$A$792,$A60,Observed!$C$2:$C$792,$C60)),AVERAGEIFS(Observed!AJ$2:AJ$792,Observed!$A$2:$A$792,$A60,Observed!$C$2:$C$792,$C60),"")</f>
        <v/>
      </c>
      <c r="AO60" s="28" t="str">
        <f>IF(ISNUMBER(AVERAGEIFS(Observed!AK$2:AK$792,Observed!$A$2:$A$792,$A60,Observed!$C$2:$C$792,$C60)),AVERAGEIFS(Observed!AK$2:AK$792,Observed!$A$2:$A$792,$A60,Observed!$C$2:$C$792,$C60),"")</f>
        <v/>
      </c>
      <c r="AP60" s="29" t="str">
        <f>IF(ISNUMBER(AVERAGEIFS(Observed!AL$2:AL$792,Observed!$A$2:$A$792,$A60,Observed!$C$2:$C$792,$C60)),AVERAGEIFS(Observed!AL$2:AL$792,Observed!$A$2:$A$792,$A60,Observed!$C$2:$C$792,$C60),"")</f>
        <v/>
      </c>
      <c r="AQ60" s="28">
        <f>IF(ISNUMBER(AVERAGEIFS(Observed!AM$2:AM$792,Observed!$A$2:$A$792,$A60,Observed!$C$2:$C$792,$C60)),AVERAGEIFS(Observed!AM$2:AM$792,Observed!$A$2:$A$792,$A60,Observed!$C$2:$C$792,$C60),"")</f>
        <v>2.2527499999999998</v>
      </c>
      <c r="AR60" s="28">
        <f>IF(ISNUMBER(AVERAGEIFS(Observed!AN$2:AN$792,Observed!$A$2:$A$792,$A60,Observed!$C$2:$C$792,$C60)),AVERAGEIFS(Observed!AN$2:AN$792,Observed!$A$2:$A$792,$A60,Observed!$C$2:$C$792,$C60),"")</f>
        <v>51.852000000000004</v>
      </c>
      <c r="AS60" s="2">
        <f>COUNTIFS(Observed!$A$2:$A$792,$A60,Observed!$C$2:$C$792,$C60)</f>
        <v>4</v>
      </c>
      <c r="AT60" s="2">
        <f t="shared" si="1"/>
        <v>14</v>
      </c>
    </row>
    <row r="61" spans="1:46" x14ac:dyDescent="0.25">
      <c r="A61" s="4" t="s">
        <v>26</v>
      </c>
      <c r="B61" t="s">
        <v>44</v>
      </c>
      <c r="C61" s="3">
        <v>42164</v>
      </c>
      <c r="D61">
        <v>1</v>
      </c>
      <c r="F61">
        <v>500</v>
      </c>
      <c r="J61" s="2" t="s">
        <v>82</v>
      </c>
      <c r="K61" s="2" t="s">
        <v>42</v>
      </c>
      <c r="L61">
        <v>1.7</v>
      </c>
      <c r="M61" s="2" t="s">
        <v>22</v>
      </c>
      <c r="N61" s="27" t="str">
        <f>IF(ISNUMBER(AVERAGEIFS(Observed!J$2:J$792,Observed!$A$2:$A$792,$A61,Observed!$C$2:$C$792,$C61)),AVERAGEIFS(Observed!J$2:J$792,Observed!$A$2:$A$792,$A61,Observed!$C$2:$C$792,$C61),"")</f>
        <v/>
      </c>
      <c r="O61" s="28" t="str">
        <f>IF(ISNUMBER(AVERAGEIFS(Observed!K$2:K$792,Observed!$A$2:$A$792,$A61,Observed!$C$2:$C$792,$C61)),AVERAGEIFS(Observed!K$2:K$792,Observed!$A$2:$A$792,$A61,Observed!$C$2:$C$792,$C61),"")</f>
        <v/>
      </c>
      <c r="P61" s="28">
        <f>IF(ISNUMBER(AVERAGEIFS(Observed!L$2:L$792,Observed!$A$2:$A$792,$A61,Observed!$C$2:$C$792,$C61)),AVERAGEIFS(Observed!L$2:L$792,Observed!$A$2:$A$792,$A61,Observed!$C$2:$C$792,$C61),"")</f>
        <v>40.592500000000001</v>
      </c>
      <c r="Q61" s="28">
        <f>IF(ISNUMBER(AVERAGEIFS(Observed!M$2:M$792,Observed!$A$2:$A$792,$A61,Observed!$C$2:$C$792,$C61)),AVERAGEIFS(Observed!M$2:M$792,Observed!$A$2:$A$792,$A61,Observed!$C$2:$C$792,$C61),"")</f>
        <v>40.592500000000001</v>
      </c>
      <c r="R61" s="28">
        <f>IF(ISNUMBER(AVERAGEIFS(Observed!N$2:N$792,Observed!$A$2:$A$792,$A61,Observed!$C$2:$C$792,$C61)),AVERAGEIFS(Observed!N$2:N$792,Observed!$A$2:$A$792,$A61,Observed!$C$2:$C$792,$C61),"")</f>
        <v>1136.5825</v>
      </c>
      <c r="S61" s="29" t="str">
        <f>IF(ISNUMBER(AVERAGEIFS(Observed!O$2:O$792,Observed!$A$2:$A$792,$A61,Observed!$C$2:$C$792,$C61)),AVERAGEIFS(Observed!O$2:O$792,Observed!$A$2:$A$792,$A61,Observed!$C$2:$C$792,$C61),"")</f>
        <v/>
      </c>
      <c r="T61" s="29" t="str">
        <f>IF(ISNUMBER(AVERAGEIFS(Observed!P$2:P$792,Observed!$A$2:$A$792,$A61,Observed!$C$2:$C$792,$C61)),AVERAGEIFS(Observed!P$2:P$792,Observed!$A$2:$A$792,$A61,Observed!$C$2:$C$792,$C61),"")</f>
        <v/>
      </c>
      <c r="U61" s="29" t="str">
        <f>IF(ISNUMBER(AVERAGEIFS(Observed!Q$2:Q$792,Observed!$A$2:$A$792,$A61,Observed!$C$2:$C$792,$C61)),AVERAGEIFS(Observed!Q$2:Q$792,Observed!$A$2:$A$792,$A61,Observed!$C$2:$C$792,$C61),"")</f>
        <v/>
      </c>
      <c r="V61" s="28" t="str">
        <f>IF(ISNUMBER(AVERAGEIFS(Observed!R$2:R$792,Observed!$A$2:$A$792,$A61,Observed!$C$2:$C$792,$C61)),AVERAGEIFS(Observed!R$2:R$792,Observed!$A$2:$A$792,$A61,Observed!$C$2:$C$792,$C61),"")</f>
        <v/>
      </c>
      <c r="W61" s="30" t="str">
        <f>IF(ISNUMBER(AVERAGEIFS(Observed!S$2:S$792,Observed!$A$2:$A$792,$A61,Observed!$C$2:$C$792,$C61)),AVERAGEIFS(Observed!S$2:S$792,Observed!$A$2:$A$792,$A61,Observed!$C$2:$C$792,$C61),"")</f>
        <v/>
      </c>
      <c r="X61" s="30" t="str">
        <f>IF(ISNUMBER(AVERAGEIFS(Observed!T$2:T$792,Observed!$A$2:$A$792,$A61,Observed!$C$2:$C$792,$C61)),AVERAGEIFS(Observed!T$2:T$792,Observed!$A$2:$A$792,$A61,Observed!$C$2:$C$792,$C61),"")</f>
        <v/>
      </c>
      <c r="Y61" s="28" t="str">
        <f>IF(ISNUMBER(AVERAGEIFS(Observed!U$2:U$792,Observed!$A$2:$A$792,$A61,Observed!$C$2:$C$792,$C61)),AVERAGEIFS(Observed!U$2:U$792,Observed!$A$2:$A$792,$A61,Observed!$C$2:$C$792,$C61),"")</f>
        <v/>
      </c>
      <c r="Z61" s="28" t="str">
        <f>IF(ISNUMBER(AVERAGEIFS(Observed!V$2:V$792,Observed!$A$2:$A$792,$A61,Observed!$C$2:$C$792,$C61)),AVERAGEIFS(Observed!V$2:V$792,Observed!$A$2:$A$792,$A61,Observed!$C$2:$C$792,$C61),"")</f>
        <v/>
      </c>
      <c r="AA61" s="28" t="str">
        <f>IF(ISNUMBER(AVERAGEIFS(Observed!W$2:W$792,Observed!$A$2:$A$792,$A61,Observed!$C$2:$C$792,$C61)),AVERAGEIFS(Observed!W$2:W$792,Observed!$A$2:$A$792,$A61,Observed!$C$2:$C$792,$C61),"")</f>
        <v/>
      </c>
      <c r="AB61" s="28">
        <f>IF(ISNUMBER(AVERAGEIFS(Observed!X$2:X$792,Observed!$A$2:$A$792,$A61,Observed!$C$2:$C$792,$C61)),AVERAGEIFS(Observed!X$2:X$792,Observed!$A$2:$A$792,$A61,Observed!$C$2:$C$792,$C61),"")</f>
        <v>14.908027529716492</v>
      </c>
      <c r="AC61" s="28">
        <f>IF(ISNUMBER(AVERAGEIFS(Observed!Y$2:Y$792,Observed!$A$2:$A$792,$A61,Observed!$C$2:$C$792,$C61)),AVERAGEIFS(Observed!Y$2:Y$792,Observed!$A$2:$A$792,$A61,Observed!$C$2:$C$792,$C61),"")</f>
        <v>20.621342182159424</v>
      </c>
      <c r="AD61" s="28">
        <f>IF(ISNUMBER(AVERAGEIFS(Observed!Z$2:Z$792,Observed!$A$2:$A$792,$A61,Observed!$C$2:$C$792,$C61)),AVERAGEIFS(Observed!Z$2:Z$792,Observed!$A$2:$A$792,$A61,Observed!$C$2:$C$792,$C61),"")</f>
        <v>83.146693229675293</v>
      </c>
      <c r="AE61" s="28">
        <f>IF(ISNUMBER(AVERAGEIFS(Observed!AA$2:AA$792,Observed!$A$2:$A$792,$A61,Observed!$C$2:$C$792,$C61)),AVERAGEIFS(Observed!AA$2:AA$792,Observed!$A$2:$A$792,$A61,Observed!$C$2:$C$792,$C61),"")</f>
        <v>20.690666913986206</v>
      </c>
      <c r="AF61" s="28">
        <f>IF(ISNUMBER(AVERAGEIFS(Observed!AB$2:AB$792,Observed!$A$2:$A$792,$A61,Observed!$C$2:$C$792,$C61)),AVERAGEIFS(Observed!AB$2:AB$792,Observed!$A$2:$A$792,$A61,Observed!$C$2:$C$792,$C61),"")</f>
        <v>91.434140205383301</v>
      </c>
      <c r="AG61" s="28">
        <f>IF(ISNUMBER(AVERAGEIFS(Observed!AC$2:AC$792,Observed!$A$2:$A$792,$A61,Observed!$C$2:$C$792,$C61)),AVERAGEIFS(Observed!AC$2:AC$792,Observed!$A$2:$A$792,$A61,Observed!$C$2:$C$792,$C61),"")</f>
        <v>29.238219499588013</v>
      </c>
      <c r="AH61" s="29">
        <f>IF(ISNUMBER(AVERAGEIFS(Observed!AD$2:AD$792,Observed!$A$2:$A$792,$A61,Observed!$C$2:$C$792,$C61)),AVERAGEIFS(Observed!AD$2:AD$792,Observed!$A$2:$A$792,$A61,Observed!$C$2:$C$792,$C61),"")</f>
        <v>4.6774999999999997E-2</v>
      </c>
      <c r="AI61" s="29">
        <f>IF(ISNUMBER(AVERAGEIFS(Observed!AE$2:AE$792,Observed!$A$2:$A$792,$A61,Observed!$C$2:$C$792,$C61)),AVERAGEIFS(Observed!AE$2:AE$792,Observed!$A$2:$A$792,$A61,Observed!$C$2:$C$792,$C61),"")</f>
        <v>4.6774999999999997E-2</v>
      </c>
      <c r="AJ61" s="29" t="str">
        <f>IF(ISNUMBER(AVERAGEIFS(Observed!AF$2:AF$792,Observed!$A$2:$A$792,$A61,Observed!$C$2:$C$792,$C61)),AVERAGEIFS(Observed!AF$2:AF$792,Observed!$A$2:$A$792,$A61,Observed!$C$2:$C$792,$C61),"")</f>
        <v/>
      </c>
      <c r="AK61" s="28">
        <f>IF(ISNUMBER(AVERAGEIFS(Observed!AG$2:AG$792,Observed!$A$2:$A$792,$A61,Observed!$C$2:$C$792,$C61)),AVERAGEIFS(Observed!AG$2:AG$792,Observed!$A$2:$A$792,$A61,Observed!$C$2:$C$792,$C61),"")</f>
        <v>13.303470916748047</v>
      </c>
      <c r="AL61" s="29" t="str">
        <f>IF(ISNUMBER(AVERAGEIFS(Observed!AH$2:AH$792,Observed!$A$2:$A$792,$A61,Observed!$C$2:$C$792,$C61)),AVERAGEIFS(Observed!AH$2:AH$792,Observed!$A$2:$A$792,$A61,Observed!$C$2:$C$792,$C61),"")</f>
        <v/>
      </c>
      <c r="AM61" s="28" t="str">
        <f>IF(ISNUMBER(AVERAGEIFS(Observed!AI$2:AI$792,Observed!$A$2:$A$792,$A61,Observed!$C$2:$C$792,$C61)),AVERAGEIFS(Observed!AI$2:AI$792,Observed!$A$2:$A$792,$A61,Observed!$C$2:$C$792,$C61),"")</f>
        <v/>
      </c>
      <c r="AN61" s="28" t="str">
        <f>IF(ISNUMBER(AVERAGEIFS(Observed!AJ$2:AJ$792,Observed!$A$2:$A$792,$A61,Observed!$C$2:$C$792,$C61)),AVERAGEIFS(Observed!AJ$2:AJ$792,Observed!$A$2:$A$792,$A61,Observed!$C$2:$C$792,$C61),"")</f>
        <v/>
      </c>
      <c r="AO61" s="28" t="str">
        <f>IF(ISNUMBER(AVERAGEIFS(Observed!AK$2:AK$792,Observed!$A$2:$A$792,$A61,Observed!$C$2:$C$792,$C61)),AVERAGEIFS(Observed!AK$2:AK$792,Observed!$A$2:$A$792,$A61,Observed!$C$2:$C$792,$C61),"")</f>
        <v/>
      </c>
      <c r="AP61" s="29" t="str">
        <f>IF(ISNUMBER(AVERAGEIFS(Observed!AL$2:AL$792,Observed!$A$2:$A$792,$A61,Observed!$C$2:$C$792,$C61)),AVERAGEIFS(Observed!AL$2:AL$792,Observed!$A$2:$A$792,$A61,Observed!$C$2:$C$792,$C61),"")</f>
        <v/>
      </c>
      <c r="AQ61" s="28">
        <f>IF(ISNUMBER(AVERAGEIFS(Observed!AM$2:AM$792,Observed!$A$2:$A$792,$A61,Observed!$C$2:$C$792,$C61)),AVERAGEIFS(Observed!AM$2:AM$792,Observed!$A$2:$A$792,$A61,Observed!$C$2:$C$792,$C61),"")</f>
        <v>1.8922499999999998</v>
      </c>
      <c r="AR61" s="28">
        <f>IF(ISNUMBER(AVERAGEIFS(Observed!AN$2:AN$792,Observed!$A$2:$A$792,$A61,Observed!$C$2:$C$792,$C61)),AVERAGEIFS(Observed!AN$2:AN$792,Observed!$A$2:$A$792,$A61,Observed!$C$2:$C$792,$C61),"")</f>
        <v>47.648000000000003</v>
      </c>
      <c r="AS61" s="2">
        <f>COUNTIFS(Observed!$A$2:$A$792,$A61,Observed!$C$2:$C$792,$C61)</f>
        <v>4</v>
      </c>
      <c r="AT61" s="2">
        <f t="shared" si="1"/>
        <v>14</v>
      </c>
    </row>
    <row r="62" spans="1:46" x14ac:dyDescent="0.25">
      <c r="A62" s="4" t="s">
        <v>27</v>
      </c>
      <c r="B62" t="s">
        <v>44</v>
      </c>
      <c r="C62" s="3">
        <v>42283</v>
      </c>
      <c r="D62">
        <v>1</v>
      </c>
      <c r="F62">
        <v>0</v>
      </c>
      <c r="J62" s="2" t="s">
        <v>83</v>
      </c>
      <c r="K62" s="2" t="s">
        <v>43</v>
      </c>
      <c r="L62">
        <v>2.1</v>
      </c>
      <c r="M62" s="2" t="s">
        <v>22</v>
      </c>
      <c r="N62" s="27" t="str">
        <f>IF(ISNUMBER(AVERAGEIFS(Observed!J$2:J$792,Observed!$A$2:$A$792,$A62,Observed!$C$2:$C$792,$C62)),AVERAGEIFS(Observed!J$2:J$792,Observed!$A$2:$A$792,$A62,Observed!$C$2:$C$792,$C62),"")</f>
        <v/>
      </c>
      <c r="O62" s="28" t="str">
        <f>IF(ISNUMBER(AVERAGEIFS(Observed!K$2:K$792,Observed!$A$2:$A$792,$A62,Observed!$C$2:$C$792,$C62)),AVERAGEIFS(Observed!K$2:K$792,Observed!$A$2:$A$792,$A62,Observed!$C$2:$C$792,$C62),"")</f>
        <v/>
      </c>
      <c r="P62" s="28">
        <f>IF(ISNUMBER(AVERAGEIFS(Observed!L$2:L$792,Observed!$A$2:$A$792,$A62,Observed!$C$2:$C$792,$C62)),AVERAGEIFS(Observed!L$2:L$792,Observed!$A$2:$A$792,$A62,Observed!$C$2:$C$792,$C62),"")</f>
        <v>128.73500000000001</v>
      </c>
      <c r="Q62" s="28">
        <f>IF(ISNUMBER(AVERAGEIFS(Observed!M$2:M$792,Observed!$A$2:$A$792,$A62,Observed!$C$2:$C$792,$C62)),AVERAGEIFS(Observed!M$2:M$792,Observed!$A$2:$A$792,$A62,Observed!$C$2:$C$792,$C62),"")</f>
        <v>128.73500000000001</v>
      </c>
      <c r="R62" s="28">
        <f>IF(ISNUMBER(AVERAGEIFS(Observed!N$2:N$792,Observed!$A$2:$A$792,$A62,Observed!$C$2:$C$792,$C62)),AVERAGEIFS(Observed!N$2:N$792,Observed!$A$2:$A$792,$A62,Observed!$C$2:$C$792,$C62),"")</f>
        <v>128.73500000000001</v>
      </c>
      <c r="S62" s="29" t="str">
        <f>IF(ISNUMBER(AVERAGEIFS(Observed!O$2:O$792,Observed!$A$2:$A$792,$A62,Observed!$C$2:$C$792,$C62)),AVERAGEIFS(Observed!O$2:O$792,Observed!$A$2:$A$792,$A62,Observed!$C$2:$C$792,$C62),"")</f>
        <v/>
      </c>
      <c r="T62" s="29" t="str">
        <f>IF(ISNUMBER(AVERAGEIFS(Observed!P$2:P$792,Observed!$A$2:$A$792,$A62,Observed!$C$2:$C$792,$C62)),AVERAGEIFS(Observed!P$2:P$792,Observed!$A$2:$A$792,$A62,Observed!$C$2:$C$792,$C62),"")</f>
        <v/>
      </c>
      <c r="U62" s="29" t="str">
        <f>IF(ISNUMBER(AVERAGEIFS(Observed!Q$2:Q$792,Observed!$A$2:$A$792,$A62,Observed!$C$2:$C$792,$C62)),AVERAGEIFS(Observed!Q$2:Q$792,Observed!$A$2:$A$792,$A62,Observed!$C$2:$C$792,$C62),"")</f>
        <v/>
      </c>
      <c r="V62" s="28" t="str">
        <f>IF(ISNUMBER(AVERAGEIFS(Observed!R$2:R$792,Observed!$A$2:$A$792,$A62,Observed!$C$2:$C$792,$C62)),AVERAGEIFS(Observed!R$2:R$792,Observed!$A$2:$A$792,$A62,Observed!$C$2:$C$792,$C62),"")</f>
        <v/>
      </c>
      <c r="W62" s="30" t="str">
        <f>IF(ISNUMBER(AVERAGEIFS(Observed!S$2:S$792,Observed!$A$2:$A$792,$A62,Observed!$C$2:$C$792,$C62)),AVERAGEIFS(Observed!S$2:S$792,Observed!$A$2:$A$792,$A62,Observed!$C$2:$C$792,$C62),"")</f>
        <v/>
      </c>
      <c r="X62" s="30" t="str">
        <f>IF(ISNUMBER(AVERAGEIFS(Observed!T$2:T$792,Observed!$A$2:$A$792,$A62,Observed!$C$2:$C$792,$C62)),AVERAGEIFS(Observed!T$2:T$792,Observed!$A$2:$A$792,$A62,Observed!$C$2:$C$792,$C62),"")</f>
        <v/>
      </c>
      <c r="Y62" s="28" t="str">
        <f>IF(ISNUMBER(AVERAGEIFS(Observed!U$2:U$792,Observed!$A$2:$A$792,$A62,Observed!$C$2:$C$792,$C62)),AVERAGEIFS(Observed!U$2:U$792,Observed!$A$2:$A$792,$A62,Observed!$C$2:$C$792,$C62),"")</f>
        <v/>
      </c>
      <c r="Z62" s="28" t="str">
        <f>IF(ISNUMBER(AVERAGEIFS(Observed!V$2:V$792,Observed!$A$2:$A$792,$A62,Observed!$C$2:$C$792,$C62)),AVERAGEIFS(Observed!V$2:V$792,Observed!$A$2:$A$792,$A62,Observed!$C$2:$C$792,$C62),"")</f>
        <v/>
      </c>
      <c r="AA62" s="28" t="str">
        <f>IF(ISNUMBER(AVERAGEIFS(Observed!W$2:W$792,Observed!$A$2:$A$792,$A62,Observed!$C$2:$C$792,$C62)),AVERAGEIFS(Observed!W$2:W$792,Observed!$A$2:$A$792,$A62,Observed!$C$2:$C$792,$C62),"")</f>
        <v/>
      </c>
      <c r="AB62" s="28">
        <f>IF(ISNUMBER(AVERAGEIFS(Observed!X$2:X$792,Observed!$A$2:$A$792,$A62,Observed!$C$2:$C$792,$C62)),AVERAGEIFS(Observed!X$2:X$792,Observed!$A$2:$A$792,$A62,Observed!$C$2:$C$792,$C62),"")</f>
        <v>17.895080327987671</v>
      </c>
      <c r="AC62" s="28">
        <f>IF(ISNUMBER(AVERAGEIFS(Observed!Y$2:Y$792,Observed!$A$2:$A$792,$A62,Observed!$C$2:$C$792,$C62)),AVERAGEIFS(Observed!Y$2:Y$792,Observed!$A$2:$A$792,$A62,Observed!$C$2:$C$792,$C62),"")</f>
        <v>12.709901571273804</v>
      </c>
      <c r="AD62" s="28">
        <f>IF(ISNUMBER(AVERAGEIFS(Observed!Z$2:Z$792,Observed!$A$2:$A$792,$A62,Observed!$C$2:$C$792,$C62)),AVERAGEIFS(Observed!Z$2:Z$792,Observed!$A$2:$A$792,$A62,Observed!$C$2:$C$792,$C62),"")</f>
        <v>80.234845161437988</v>
      </c>
      <c r="AE62" s="28">
        <f>IF(ISNUMBER(AVERAGEIFS(Observed!AA$2:AA$792,Observed!$A$2:$A$792,$A62,Observed!$C$2:$C$792,$C62)),AVERAGEIFS(Observed!AA$2:AA$792,Observed!$A$2:$A$792,$A62,Observed!$C$2:$C$792,$C62),"")</f>
        <v>22.144196510314941</v>
      </c>
      <c r="AF62" s="28">
        <f>IF(ISNUMBER(AVERAGEIFS(Observed!AB$2:AB$792,Observed!$A$2:$A$792,$A62,Observed!$C$2:$C$792,$C62)),AVERAGEIFS(Observed!AB$2:AB$792,Observed!$A$2:$A$792,$A62,Observed!$C$2:$C$792,$C62),"")</f>
        <v>90.079301834106445</v>
      </c>
      <c r="AG62" s="28">
        <f>IF(ISNUMBER(AVERAGEIFS(Observed!AC$2:AC$792,Observed!$A$2:$A$792,$A62,Observed!$C$2:$C$792,$C62)),AVERAGEIFS(Observed!AC$2:AC$792,Observed!$A$2:$A$792,$A62,Observed!$C$2:$C$792,$C62),"")</f>
        <v>29.229023694992065</v>
      </c>
      <c r="AH62" s="29">
        <f>IF(ISNUMBER(AVERAGEIFS(Observed!AD$2:AD$792,Observed!$A$2:$A$792,$A62,Observed!$C$2:$C$792,$C62)),AVERAGEIFS(Observed!AD$2:AD$792,Observed!$A$2:$A$792,$A62,Observed!$C$2:$C$792,$C62),"")</f>
        <v>4.6775000000000004E-2</v>
      </c>
      <c r="AI62" s="29">
        <f>IF(ISNUMBER(AVERAGEIFS(Observed!AE$2:AE$792,Observed!$A$2:$A$792,$A62,Observed!$C$2:$C$792,$C62)),AVERAGEIFS(Observed!AE$2:AE$792,Observed!$A$2:$A$792,$A62,Observed!$C$2:$C$792,$C62),"")</f>
        <v>4.6775000000000004E-2</v>
      </c>
      <c r="AJ62" s="29" t="str">
        <f>IF(ISNUMBER(AVERAGEIFS(Observed!AF$2:AF$792,Observed!$A$2:$A$792,$A62,Observed!$C$2:$C$792,$C62)),AVERAGEIFS(Observed!AF$2:AF$792,Observed!$A$2:$A$792,$A62,Observed!$C$2:$C$792,$C62),"")</f>
        <v/>
      </c>
      <c r="AK62" s="28">
        <f>IF(ISNUMBER(AVERAGEIFS(Observed!AG$2:AG$792,Observed!$A$2:$A$792,$A62,Observed!$C$2:$C$792,$C62)),AVERAGEIFS(Observed!AG$2:AG$792,Observed!$A$2:$A$792,$A62,Observed!$C$2:$C$792,$C62),"")</f>
        <v>12.837575225830077</v>
      </c>
      <c r="AL62" s="29" t="str">
        <f>IF(ISNUMBER(AVERAGEIFS(Observed!AH$2:AH$792,Observed!$A$2:$A$792,$A62,Observed!$C$2:$C$792,$C62)),AVERAGEIFS(Observed!AH$2:AH$792,Observed!$A$2:$A$792,$A62,Observed!$C$2:$C$792,$C62),"")</f>
        <v/>
      </c>
      <c r="AM62" s="28" t="str">
        <f>IF(ISNUMBER(AVERAGEIFS(Observed!AI$2:AI$792,Observed!$A$2:$A$792,$A62,Observed!$C$2:$C$792,$C62)),AVERAGEIFS(Observed!AI$2:AI$792,Observed!$A$2:$A$792,$A62,Observed!$C$2:$C$792,$C62),"")</f>
        <v/>
      </c>
      <c r="AN62" s="28" t="str">
        <f>IF(ISNUMBER(AVERAGEIFS(Observed!AJ$2:AJ$792,Observed!$A$2:$A$792,$A62,Observed!$C$2:$C$792,$C62)),AVERAGEIFS(Observed!AJ$2:AJ$792,Observed!$A$2:$A$792,$A62,Observed!$C$2:$C$792,$C62),"")</f>
        <v/>
      </c>
      <c r="AO62" s="28" t="str">
        <f>IF(ISNUMBER(AVERAGEIFS(Observed!AK$2:AK$792,Observed!$A$2:$A$792,$A62,Observed!$C$2:$C$792,$C62)),AVERAGEIFS(Observed!AK$2:AK$792,Observed!$A$2:$A$792,$A62,Observed!$C$2:$C$792,$C62),"")</f>
        <v/>
      </c>
      <c r="AP62" s="29" t="str">
        <f>IF(ISNUMBER(AVERAGEIFS(Observed!AL$2:AL$792,Observed!$A$2:$A$792,$A62,Observed!$C$2:$C$792,$C62)),AVERAGEIFS(Observed!AL$2:AL$792,Observed!$A$2:$A$792,$A62,Observed!$C$2:$C$792,$C62),"")</f>
        <v/>
      </c>
      <c r="AQ62" s="28">
        <f>IF(ISNUMBER(AVERAGEIFS(Observed!AM$2:AM$792,Observed!$A$2:$A$792,$A62,Observed!$C$2:$C$792,$C62)),AVERAGEIFS(Observed!AM$2:AM$792,Observed!$A$2:$A$792,$A62,Observed!$C$2:$C$792,$C62),"")</f>
        <v>6.0452500000000002</v>
      </c>
      <c r="AR62" s="28">
        <f>IF(ISNUMBER(AVERAGEIFS(Observed!AN$2:AN$792,Observed!$A$2:$A$792,$A62,Observed!$C$2:$C$792,$C62)),AVERAGEIFS(Observed!AN$2:AN$792,Observed!$A$2:$A$792,$A62,Observed!$C$2:$C$792,$C62),"")</f>
        <v>6.0452500000000002</v>
      </c>
      <c r="AS62" s="2">
        <f>COUNTIFS(Observed!$A$2:$A$792,$A62,Observed!$C$2:$C$792,$C62)</f>
        <v>4</v>
      </c>
      <c r="AT62" s="2">
        <f t="shared" si="1"/>
        <v>14</v>
      </c>
    </row>
    <row r="63" spans="1:46" x14ac:dyDescent="0.25">
      <c r="A63" s="4" t="s">
        <v>30</v>
      </c>
      <c r="B63" t="s">
        <v>44</v>
      </c>
      <c r="C63" s="3">
        <v>42283</v>
      </c>
      <c r="D63">
        <v>1</v>
      </c>
      <c r="F63">
        <v>50</v>
      </c>
      <c r="J63" s="2" t="s">
        <v>83</v>
      </c>
      <c r="K63" s="2" t="s">
        <v>43</v>
      </c>
      <c r="L63">
        <v>2.1</v>
      </c>
      <c r="M63" s="2" t="s">
        <v>22</v>
      </c>
      <c r="N63" s="27" t="str">
        <f>IF(ISNUMBER(AVERAGEIFS(Observed!J$2:J$792,Observed!$A$2:$A$792,$A63,Observed!$C$2:$C$792,$C63)),AVERAGEIFS(Observed!J$2:J$792,Observed!$A$2:$A$792,$A63,Observed!$C$2:$C$792,$C63),"")</f>
        <v/>
      </c>
      <c r="O63" s="28" t="str">
        <f>IF(ISNUMBER(AVERAGEIFS(Observed!K$2:K$792,Observed!$A$2:$A$792,$A63,Observed!$C$2:$C$792,$C63)),AVERAGEIFS(Observed!K$2:K$792,Observed!$A$2:$A$792,$A63,Observed!$C$2:$C$792,$C63),"")</f>
        <v/>
      </c>
      <c r="P63" s="28">
        <f>IF(ISNUMBER(AVERAGEIFS(Observed!L$2:L$792,Observed!$A$2:$A$792,$A63,Observed!$C$2:$C$792,$C63)),AVERAGEIFS(Observed!L$2:L$792,Observed!$A$2:$A$792,$A63,Observed!$C$2:$C$792,$C63),"")</f>
        <v>164.48500000000001</v>
      </c>
      <c r="Q63" s="28">
        <f>IF(ISNUMBER(AVERAGEIFS(Observed!M$2:M$792,Observed!$A$2:$A$792,$A63,Observed!$C$2:$C$792,$C63)),AVERAGEIFS(Observed!M$2:M$792,Observed!$A$2:$A$792,$A63,Observed!$C$2:$C$792,$C63),"")</f>
        <v>164.48500000000001</v>
      </c>
      <c r="R63" s="28">
        <f>IF(ISNUMBER(AVERAGEIFS(Observed!N$2:N$792,Observed!$A$2:$A$792,$A63,Observed!$C$2:$C$792,$C63)),AVERAGEIFS(Observed!N$2:N$792,Observed!$A$2:$A$792,$A63,Observed!$C$2:$C$792,$C63),"")</f>
        <v>164.48500000000001</v>
      </c>
      <c r="S63" s="29" t="str">
        <f>IF(ISNUMBER(AVERAGEIFS(Observed!O$2:O$792,Observed!$A$2:$A$792,$A63,Observed!$C$2:$C$792,$C63)),AVERAGEIFS(Observed!O$2:O$792,Observed!$A$2:$A$792,$A63,Observed!$C$2:$C$792,$C63),"")</f>
        <v/>
      </c>
      <c r="T63" s="29" t="str">
        <f>IF(ISNUMBER(AVERAGEIFS(Observed!P$2:P$792,Observed!$A$2:$A$792,$A63,Observed!$C$2:$C$792,$C63)),AVERAGEIFS(Observed!P$2:P$792,Observed!$A$2:$A$792,$A63,Observed!$C$2:$C$792,$C63),"")</f>
        <v/>
      </c>
      <c r="U63" s="29" t="str">
        <f>IF(ISNUMBER(AVERAGEIFS(Observed!Q$2:Q$792,Observed!$A$2:$A$792,$A63,Observed!$C$2:$C$792,$C63)),AVERAGEIFS(Observed!Q$2:Q$792,Observed!$A$2:$A$792,$A63,Observed!$C$2:$C$792,$C63),"")</f>
        <v/>
      </c>
      <c r="V63" s="28" t="str">
        <f>IF(ISNUMBER(AVERAGEIFS(Observed!R$2:R$792,Observed!$A$2:$A$792,$A63,Observed!$C$2:$C$792,$C63)),AVERAGEIFS(Observed!R$2:R$792,Observed!$A$2:$A$792,$A63,Observed!$C$2:$C$792,$C63),"")</f>
        <v/>
      </c>
      <c r="W63" s="30" t="str">
        <f>IF(ISNUMBER(AVERAGEIFS(Observed!S$2:S$792,Observed!$A$2:$A$792,$A63,Observed!$C$2:$C$792,$C63)),AVERAGEIFS(Observed!S$2:S$792,Observed!$A$2:$A$792,$A63,Observed!$C$2:$C$792,$C63),"")</f>
        <v/>
      </c>
      <c r="X63" s="30" t="str">
        <f>IF(ISNUMBER(AVERAGEIFS(Observed!T$2:T$792,Observed!$A$2:$A$792,$A63,Observed!$C$2:$C$792,$C63)),AVERAGEIFS(Observed!T$2:T$792,Observed!$A$2:$A$792,$A63,Observed!$C$2:$C$792,$C63),"")</f>
        <v/>
      </c>
      <c r="Y63" s="28" t="str">
        <f>IF(ISNUMBER(AVERAGEIFS(Observed!U$2:U$792,Observed!$A$2:$A$792,$A63,Observed!$C$2:$C$792,$C63)),AVERAGEIFS(Observed!U$2:U$792,Observed!$A$2:$A$792,$A63,Observed!$C$2:$C$792,$C63),"")</f>
        <v/>
      </c>
      <c r="Z63" s="28" t="str">
        <f>IF(ISNUMBER(AVERAGEIFS(Observed!V$2:V$792,Observed!$A$2:$A$792,$A63,Observed!$C$2:$C$792,$C63)),AVERAGEIFS(Observed!V$2:V$792,Observed!$A$2:$A$792,$A63,Observed!$C$2:$C$792,$C63),"")</f>
        <v/>
      </c>
      <c r="AA63" s="28" t="str">
        <f>IF(ISNUMBER(AVERAGEIFS(Observed!W$2:W$792,Observed!$A$2:$A$792,$A63,Observed!$C$2:$C$792,$C63)),AVERAGEIFS(Observed!W$2:W$792,Observed!$A$2:$A$792,$A63,Observed!$C$2:$C$792,$C63),"")</f>
        <v/>
      </c>
      <c r="AB63" s="28">
        <f>IF(ISNUMBER(AVERAGEIFS(Observed!X$2:X$792,Observed!$A$2:$A$792,$A63,Observed!$C$2:$C$792,$C63)),AVERAGEIFS(Observed!X$2:X$792,Observed!$A$2:$A$792,$A63,Observed!$C$2:$C$792,$C63),"")</f>
        <v>18.542685508728027</v>
      </c>
      <c r="AC63" s="28">
        <f>IF(ISNUMBER(AVERAGEIFS(Observed!Y$2:Y$792,Observed!$A$2:$A$792,$A63,Observed!$C$2:$C$792,$C63)),AVERAGEIFS(Observed!Y$2:Y$792,Observed!$A$2:$A$792,$A63,Observed!$C$2:$C$792,$C63),"")</f>
        <v>12.978723764419556</v>
      </c>
      <c r="AD63" s="28">
        <f>IF(ISNUMBER(AVERAGEIFS(Observed!Z$2:Z$792,Observed!$A$2:$A$792,$A63,Observed!$C$2:$C$792,$C63)),AVERAGEIFS(Observed!Z$2:Z$792,Observed!$A$2:$A$792,$A63,Observed!$C$2:$C$792,$C63),"")</f>
        <v>80.262364387512207</v>
      </c>
      <c r="AE63" s="28">
        <f>IF(ISNUMBER(AVERAGEIFS(Observed!AA$2:AA$792,Observed!$A$2:$A$792,$A63,Observed!$C$2:$C$792,$C63)),AVERAGEIFS(Observed!AA$2:AA$792,Observed!$A$2:$A$792,$A63,Observed!$C$2:$C$792,$C63),"")</f>
        <v>23.350646495819092</v>
      </c>
      <c r="AF63" s="28">
        <f>IF(ISNUMBER(AVERAGEIFS(Observed!AB$2:AB$792,Observed!$A$2:$A$792,$A63,Observed!$C$2:$C$792,$C63)),AVERAGEIFS(Observed!AB$2:AB$792,Observed!$A$2:$A$792,$A63,Observed!$C$2:$C$792,$C63),"")</f>
        <v>89.955387115478516</v>
      </c>
      <c r="AG63" s="28">
        <f>IF(ISNUMBER(AVERAGEIFS(Observed!AC$2:AC$792,Observed!$A$2:$A$792,$A63,Observed!$C$2:$C$792,$C63)),AVERAGEIFS(Observed!AC$2:AC$792,Observed!$A$2:$A$792,$A63,Observed!$C$2:$C$792,$C63),"")</f>
        <v>28.625077962875366</v>
      </c>
      <c r="AH63" s="29">
        <f>IF(ISNUMBER(AVERAGEIFS(Observed!AD$2:AD$792,Observed!$A$2:$A$792,$A63,Observed!$C$2:$C$792,$C63)),AVERAGEIFS(Observed!AD$2:AD$792,Observed!$A$2:$A$792,$A63,Observed!$C$2:$C$792,$C63),"")</f>
        <v>4.5800000000000007E-2</v>
      </c>
      <c r="AI63" s="29">
        <f>IF(ISNUMBER(AVERAGEIFS(Observed!AE$2:AE$792,Observed!$A$2:$A$792,$A63,Observed!$C$2:$C$792,$C63)),AVERAGEIFS(Observed!AE$2:AE$792,Observed!$A$2:$A$792,$A63,Observed!$C$2:$C$792,$C63),"")</f>
        <v>4.5800000000000007E-2</v>
      </c>
      <c r="AJ63" s="29" t="str">
        <f>IF(ISNUMBER(AVERAGEIFS(Observed!AF$2:AF$792,Observed!$A$2:$A$792,$A63,Observed!$C$2:$C$792,$C63)),AVERAGEIFS(Observed!AF$2:AF$792,Observed!$A$2:$A$792,$A63,Observed!$C$2:$C$792,$C63),"")</f>
        <v/>
      </c>
      <c r="AK63" s="28">
        <f>IF(ISNUMBER(AVERAGEIFS(Observed!AG$2:AG$792,Observed!$A$2:$A$792,$A63,Observed!$C$2:$C$792,$C63)),AVERAGEIFS(Observed!AG$2:AG$792,Observed!$A$2:$A$792,$A63,Observed!$C$2:$C$792,$C63),"")</f>
        <v>12.841978302001952</v>
      </c>
      <c r="AL63" s="29" t="str">
        <f>IF(ISNUMBER(AVERAGEIFS(Observed!AH$2:AH$792,Observed!$A$2:$A$792,$A63,Observed!$C$2:$C$792,$C63)),AVERAGEIFS(Observed!AH$2:AH$792,Observed!$A$2:$A$792,$A63,Observed!$C$2:$C$792,$C63),"")</f>
        <v/>
      </c>
      <c r="AM63" s="28" t="str">
        <f>IF(ISNUMBER(AVERAGEIFS(Observed!AI$2:AI$792,Observed!$A$2:$A$792,$A63,Observed!$C$2:$C$792,$C63)),AVERAGEIFS(Observed!AI$2:AI$792,Observed!$A$2:$A$792,$A63,Observed!$C$2:$C$792,$C63),"")</f>
        <v/>
      </c>
      <c r="AN63" s="28" t="str">
        <f>IF(ISNUMBER(AVERAGEIFS(Observed!AJ$2:AJ$792,Observed!$A$2:$A$792,$A63,Observed!$C$2:$C$792,$C63)),AVERAGEIFS(Observed!AJ$2:AJ$792,Observed!$A$2:$A$792,$A63,Observed!$C$2:$C$792,$C63),"")</f>
        <v/>
      </c>
      <c r="AO63" s="28" t="str">
        <f>IF(ISNUMBER(AVERAGEIFS(Observed!AK$2:AK$792,Observed!$A$2:$A$792,$A63,Observed!$C$2:$C$792,$C63)),AVERAGEIFS(Observed!AK$2:AK$792,Observed!$A$2:$A$792,$A63,Observed!$C$2:$C$792,$C63),"")</f>
        <v/>
      </c>
      <c r="AP63" s="29" t="str">
        <f>IF(ISNUMBER(AVERAGEIFS(Observed!AL$2:AL$792,Observed!$A$2:$A$792,$A63,Observed!$C$2:$C$792,$C63)),AVERAGEIFS(Observed!AL$2:AL$792,Observed!$A$2:$A$792,$A63,Observed!$C$2:$C$792,$C63),"")</f>
        <v/>
      </c>
      <c r="AQ63" s="28">
        <f>IF(ISNUMBER(AVERAGEIFS(Observed!AM$2:AM$792,Observed!$A$2:$A$792,$A63,Observed!$C$2:$C$792,$C63)),AVERAGEIFS(Observed!AM$2:AM$792,Observed!$A$2:$A$792,$A63,Observed!$C$2:$C$792,$C63),"")</f>
        <v>7.5127500000000005</v>
      </c>
      <c r="AR63" s="28">
        <f>IF(ISNUMBER(AVERAGEIFS(Observed!AN$2:AN$792,Observed!$A$2:$A$792,$A63,Observed!$C$2:$C$792,$C63)),AVERAGEIFS(Observed!AN$2:AN$792,Observed!$A$2:$A$792,$A63,Observed!$C$2:$C$792,$C63),"")</f>
        <v>7.5127500000000005</v>
      </c>
      <c r="AS63" s="2">
        <f>COUNTIFS(Observed!$A$2:$A$792,$A63,Observed!$C$2:$C$792,$C63)</f>
        <v>4</v>
      </c>
      <c r="AT63" s="2">
        <f t="shared" si="1"/>
        <v>14</v>
      </c>
    </row>
    <row r="64" spans="1:46" x14ac:dyDescent="0.25">
      <c r="A64" s="4" t="s">
        <v>28</v>
      </c>
      <c r="B64" t="s">
        <v>44</v>
      </c>
      <c r="C64" s="3">
        <v>42283</v>
      </c>
      <c r="D64">
        <v>1</v>
      </c>
      <c r="F64">
        <v>100</v>
      </c>
      <c r="J64" s="2" t="s">
        <v>83</v>
      </c>
      <c r="K64" s="2" t="s">
        <v>43</v>
      </c>
      <c r="L64">
        <v>2.1</v>
      </c>
      <c r="M64" s="2" t="s">
        <v>22</v>
      </c>
      <c r="N64" s="27" t="str">
        <f>IF(ISNUMBER(AVERAGEIFS(Observed!J$2:J$792,Observed!$A$2:$A$792,$A64,Observed!$C$2:$C$792,$C64)),AVERAGEIFS(Observed!J$2:J$792,Observed!$A$2:$A$792,$A64,Observed!$C$2:$C$792,$C64),"")</f>
        <v/>
      </c>
      <c r="O64" s="28" t="str">
        <f>IF(ISNUMBER(AVERAGEIFS(Observed!K$2:K$792,Observed!$A$2:$A$792,$A64,Observed!$C$2:$C$792,$C64)),AVERAGEIFS(Observed!K$2:K$792,Observed!$A$2:$A$792,$A64,Observed!$C$2:$C$792,$C64),"")</f>
        <v/>
      </c>
      <c r="P64" s="28">
        <f>IF(ISNUMBER(AVERAGEIFS(Observed!L$2:L$792,Observed!$A$2:$A$792,$A64,Observed!$C$2:$C$792,$C64)),AVERAGEIFS(Observed!L$2:L$792,Observed!$A$2:$A$792,$A64,Observed!$C$2:$C$792,$C64),"")</f>
        <v>133.17250000000001</v>
      </c>
      <c r="Q64" s="28">
        <f>IF(ISNUMBER(AVERAGEIFS(Observed!M$2:M$792,Observed!$A$2:$A$792,$A64,Observed!$C$2:$C$792,$C64)),AVERAGEIFS(Observed!M$2:M$792,Observed!$A$2:$A$792,$A64,Observed!$C$2:$C$792,$C64),"")</f>
        <v>133.17250000000001</v>
      </c>
      <c r="R64" s="28">
        <f>IF(ISNUMBER(AVERAGEIFS(Observed!N$2:N$792,Observed!$A$2:$A$792,$A64,Observed!$C$2:$C$792,$C64)),AVERAGEIFS(Observed!N$2:N$792,Observed!$A$2:$A$792,$A64,Observed!$C$2:$C$792,$C64),"")</f>
        <v>133.17250000000001</v>
      </c>
      <c r="S64" s="29" t="str">
        <f>IF(ISNUMBER(AVERAGEIFS(Observed!O$2:O$792,Observed!$A$2:$A$792,$A64,Observed!$C$2:$C$792,$C64)),AVERAGEIFS(Observed!O$2:O$792,Observed!$A$2:$A$792,$A64,Observed!$C$2:$C$792,$C64),"")</f>
        <v/>
      </c>
      <c r="T64" s="29" t="str">
        <f>IF(ISNUMBER(AVERAGEIFS(Observed!P$2:P$792,Observed!$A$2:$A$792,$A64,Observed!$C$2:$C$792,$C64)),AVERAGEIFS(Observed!P$2:P$792,Observed!$A$2:$A$792,$A64,Observed!$C$2:$C$792,$C64),"")</f>
        <v/>
      </c>
      <c r="U64" s="29" t="str">
        <f>IF(ISNUMBER(AVERAGEIFS(Observed!Q$2:Q$792,Observed!$A$2:$A$792,$A64,Observed!$C$2:$C$792,$C64)),AVERAGEIFS(Observed!Q$2:Q$792,Observed!$A$2:$A$792,$A64,Observed!$C$2:$C$792,$C64),"")</f>
        <v/>
      </c>
      <c r="V64" s="28" t="str">
        <f>IF(ISNUMBER(AVERAGEIFS(Observed!R$2:R$792,Observed!$A$2:$A$792,$A64,Observed!$C$2:$C$792,$C64)),AVERAGEIFS(Observed!R$2:R$792,Observed!$A$2:$A$792,$A64,Observed!$C$2:$C$792,$C64),"")</f>
        <v/>
      </c>
      <c r="W64" s="30" t="str">
        <f>IF(ISNUMBER(AVERAGEIFS(Observed!S$2:S$792,Observed!$A$2:$A$792,$A64,Observed!$C$2:$C$792,$C64)),AVERAGEIFS(Observed!S$2:S$792,Observed!$A$2:$A$792,$A64,Observed!$C$2:$C$792,$C64),"")</f>
        <v/>
      </c>
      <c r="X64" s="30" t="str">
        <f>IF(ISNUMBER(AVERAGEIFS(Observed!T$2:T$792,Observed!$A$2:$A$792,$A64,Observed!$C$2:$C$792,$C64)),AVERAGEIFS(Observed!T$2:T$792,Observed!$A$2:$A$792,$A64,Observed!$C$2:$C$792,$C64),"")</f>
        <v/>
      </c>
      <c r="Y64" s="28" t="str">
        <f>IF(ISNUMBER(AVERAGEIFS(Observed!U$2:U$792,Observed!$A$2:$A$792,$A64,Observed!$C$2:$C$792,$C64)),AVERAGEIFS(Observed!U$2:U$792,Observed!$A$2:$A$792,$A64,Observed!$C$2:$C$792,$C64),"")</f>
        <v/>
      </c>
      <c r="Z64" s="28" t="str">
        <f>IF(ISNUMBER(AVERAGEIFS(Observed!V$2:V$792,Observed!$A$2:$A$792,$A64,Observed!$C$2:$C$792,$C64)),AVERAGEIFS(Observed!V$2:V$792,Observed!$A$2:$A$792,$A64,Observed!$C$2:$C$792,$C64),"")</f>
        <v/>
      </c>
      <c r="AA64" s="28" t="str">
        <f>IF(ISNUMBER(AVERAGEIFS(Observed!W$2:W$792,Observed!$A$2:$A$792,$A64,Observed!$C$2:$C$792,$C64)),AVERAGEIFS(Observed!W$2:W$792,Observed!$A$2:$A$792,$A64,Observed!$C$2:$C$792,$C64),"")</f>
        <v/>
      </c>
      <c r="AB64" s="28">
        <f>IF(ISNUMBER(AVERAGEIFS(Observed!X$2:X$792,Observed!$A$2:$A$792,$A64,Observed!$C$2:$C$792,$C64)),AVERAGEIFS(Observed!X$2:X$792,Observed!$A$2:$A$792,$A64,Observed!$C$2:$C$792,$C64),"")</f>
        <v>18.162898063659668</v>
      </c>
      <c r="AC64" s="28">
        <f>IF(ISNUMBER(AVERAGEIFS(Observed!Y$2:Y$792,Observed!$A$2:$A$792,$A64,Observed!$C$2:$C$792,$C64)),AVERAGEIFS(Observed!Y$2:Y$792,Observed!$A$2:$A$792,$A64,Observed!$C$2:$C$792,$C64),"")</f>
        <v>13.370312333106995</v>
      </c>
      <c r="AD64" s="28">
        <f>IF(ISNUMBER(AVERAGEIFS(Observed!Z$2:Z$792,Observed!$A$2:$A$792,$A64,Observed!$C$2:$C$792,$C64)),AVERAGEIFS(Observed!Z$2:Z$792,Observed!$A$2:$A$792,$A64,Observed!$C$2:$C$792,$C64),"")</f>
        <v>80.414395332336426</v>
      </c>
      <c r="AE64" s="28">
        <f>IF(ISNUMBER(AVERAGEIFS(Observed!AA$2:AA$792,Observed!$A$2:$A$792,$A64,Observed!$C$2:$C$792,$C64)),AVERAGEIFS(Observed!AA$2:AA$792,Observed!$A$2:$A$792,$A64,Observed!$C$2:$C$792,$C64),"")</f>
        <v>22.528534889221191</v>
      </c>
      <c r="AF64" s="28">
        <f>IF(ISNUMBER(AVERAGEIFS(Observed!AB$2:AB$792,Observed!$A$2:$A$792,$A64,Observed!$C$2:$C$792,$C64)),AVERAGEIFS(Observed!AB$2:AB$792,Observed!$A$2:$A$792,$A64,Observed!$C$2:$C$792,$C64),"")</f>
        <v>89.917223930358887</v>
      </c>
      <c r="AG64" s="28">
        <f>IF(ISNUMBER(AVERAGEIFS(Observed!AC$2:AC$792,Observed!$A$2:$A$792,$A64,Observed!$C$2:$C$792,$C64)),AVERAGEIFS(Observed!AC$2:AC$792,Observed!$A$2:$A$792,$A64,Observed!$C$2:$C$792,$C64),"")</f>
        <v>28.187139987945557</v>
      </c>
      <c r="AH64" s="29">
        <f>IF(ISNUMBER(AVERAGEIFS(Observed!AD$2:AD$792,Observed!$A$2:$A$792,$A64,Observed!$C$2:$C$792,$C64)),AVERAGEIFS(Observed!AD$2:AD$792,Observed!$A$2:$A$792,$A64,Observed!$C$2:$C$792,$C64),"")</f>
        <v>4.5100000000000001E-2</v>
      </c>
      <c r="AI64" s="29">
        <f>IF(ISNUMBER(AVERAGEIFS(Observed!AE$2:AE$792,Observed!$A$2:$A$792,$A64,Observed!$C$2:$C$792,$C64)),AVERAGEIFS(Observed!AE$2:AE$792,Observed!$A$2:$A$792,$A64,Observed!$C$2:$C$792,$C64),"")</f>
        <v>4.5100000000000001E-2</v>
      </c>
      <c r="AJ64" s="29" t="str">
        <f>IF(ISNUMBER(AVERAGEIFS(Observed!AF$2:AF$792,Observed!$A$2:$A$792,$A64,Observed!$C$2:$C$792,$C64)),AVERAGEIFS(Observed!AF$2:AF$792,Observed!$A$2:$A$792,$A64,Observed!$C$2:$C$792,$C64),"")</f>
        <v/>
      </c>
      <c r="AK64" s="28">
        <f>IF(ISNUMBER(AVERAGEIFS(Observed!AG$2:AG$792,Observed!$A$2:$A$792,$A64,Observed!$C$2:$C$792,$C64)),AVERAGEIFS(Observed!AG$2:AG$792,Observed!$A$2:$A$792,$A64,Observed!$C$2:$C$792,$C64),"")</f>
        <v>12.866303253173827</v>
      </c>
      <c r="AL64" s="29" t="str">
        <f>IF(ISNUMBER(AVERAGEIFS(Observed!AH$2:AH$792,Observed!$A$2:$A$792,$A64,Observed!$C$2:$C$792,$C64)),AVERAGEIFS(Observed!AH$2:AH$792,Observed!$A$2:$A$792,$A64,Observed!$C$2:$C$792,$C64),"")</f>
        <v/>
      </c>
      <c r="AM64" s="28" t="str">
        <f>IF(ISNUMBER(AVERAGEIFS(Observed!AI$2:AI$792,Observed!$A$2:$A$792,$A64,Observed!$C$2:$C$792,$C64)),AVERAGEIFS(Observed!AI$2:AI$792,Observed!$A$2:$A$792,$A64,Observed!$C$2:$C$792,$C64),"")</f>
        <v/>
      </c>
      <c r="AN64" s="28" t="str">
        <f>IF(ISNUMBER(AVERAGEIFS(Observed!AJ$2:AJ$792,Observed!$A$2:$A$792,$A64,Observed!$C$2:$C$792,$C64)),AVERAGEIFS(Observed!AJ$2:AJ$792,Observed!$A$2:$A$792,$A64,Observed!$C$2:$C$792,$C64),"")</f>
        <v/>
      </c>
      <c r="AO64" s="28" t="str">
        <f>IF(ISNUMBER(AVERAGEIFS(Observed!AK$2:AK$792,Observed!$A$2:$A$792,$A64,Observed!$C$2:$C$792,$C64)),AVERAGEIFS(Observed!AK$2:AK$792,Observed!$A$2:$A$792,$A64,Observed!$C$2:$C$792,$C64),"")</f>
        <v/>
      </c>
      <c r="AP64" s="29" t="str">
        <f>IF(ISNUMBER(AVERAGEIFS(Observed!AL$2:AL$792,Observed!$A$2:$A$792,$A64,Observed!$C$2:$C$792,$C64)),AVERAGEIFS(Observed!AL$2:AL$792,Observed!$A$2:$A$792,$A64,Observed!$C$2:$C$792,$C64),"")</f>
        <v/>
      </c>
      <c r="AQ64" s="28">
        <f>IF(ISNUMBER(AVERAGEIFS(Observed!AM$2:AM$792,Observed!$A$2:$A$792,$A64,Observed!$C$2:$C$792,$C64)),AVERAGEIFS(Observed!AM$2:AM$792,Observed!$A$2:$A$792,$A64,Observed!$C$2:$C$792,$C64),"")</f>
        <v>5.9402500000000007</v>
      </c>
      <c r="AR64" s="28">
        <f>IF(ISNUMBER(AVERAGEIFS(Observed!AN$2:AN$792,Observed!$A$2:$A$792,$A64,Observed!$C$2:$C$792,$C64)),AVERAGEIFS(Observed!AN$2:AN$792,Observed!$A$2:$A$792,$A64,Observed!$C$2:$C$792,$C64),"")</f>
        <v>5.9402500000000007</v>
      </c>
      <c r="AS64" s="2">
        <f>COUNTIFS(Observed!$A$2:$A$792,$A64,Observed!$C$2:$C$792,$C64)</f>
        <v>4</v>
      </c>
      <c r="AT64" s="2">
        <f t="shared" si="1"/>
        <v>14</v>
      </c>
    </row>
    <row r="65" spans="1:46" x14ac:dyDescent="0.25">
      <c r="A65" s="4" t="s">
        <v>25</v>
      </c>
      <c r="B65" t="s">
        <v>44</v>
      </c>
      <c r="C65" s="3">
        <v>42283</v>
      </c>
      <c r="D65">
        <v>1</v>
      </c>
      <c r="F65">
        <v>200</v>
      </c>
      <c r="J65" s="2" t="s">
        <v>83</v>
      </c>
      <c r="K65" s="2" t="s">
        <v>43</v>
      </c>
      <c r="L65">
        <v>2.1</v>
      </c>
      <c r="M65" s="2" t="s">
        <v>22</v>
      </c>
      <c r="N65" s="27" t="str">
        <f>IF(ISNUMBER(AVERAGEIFS(Observed!J$2:J$792,Observed!$A$2:$A$792,$A65,Observed!$C$2:$C$792,$C65)),AVERAGEIFS(Observed!J$2:J$792,Observed!$A$2:$A$792,$A65,Observed!$C$2:$C$792,$C65),"")</f>
        <v/>
      </c>
      <c r="O65" s="28" t="str">
        <f>IF(ISNUMBER(AVERAGEIFS(Observed!K$2:K$792,Observed!$A$2:$A$792,$A65,Observed!$C$2:$C$792,$C65)),AVERAGEIFS(Observed!K$2:K$792,Observed!$A$2:$A$792,$A65,Observed!$C$2:$C$792,$C65),"")</f>
        <v/>
      </c>
      <c r="P65" s="28">
        <f>IF(ISNUMBER(AVERAGEIFS(Observed!L$2:L$792,Observed!$A$2:$A$792,$A65,Observed!$C$2:$C$792,$C65)),AVERAGEIFS(Observed!L$2:L$792,Observed!$A$2:$A$792,$A65,Observed!$C$2:$C$792,$C65),"")</f>
        <v>140.06</v>
      </c>
      <c r="Q65" s="28">
        <f>IF(ISNUMBER(AVERAGEIFS(Observed!M$2:M$792,Observed!$A$2:$A$792,$A65,Observed!$C$2:$C$792,$C65)),AVERAGEIFS(Observed!M$2:M$792,Observed!$A$2:$A$792,$A65,Observed!$C$2:$C$792,$C65),"")</f>
        <v>140.06</v>
      </c>
      <c r="R65" s="28">
        <f>IF(ISNUMBER(AVERAGEIFS(Observed!N$2:N$792,Observed!$A$2:$A$792,$A65,Observed!$C$2:$C$792,$C65)),AVERAGEIFS(Observed!N$2:N$792,Observed!$A$2:$A$792,$A65,Observed!$C$2:$C$792,$C65),"")</f>
        <v>140.06</v>
      </c>
      <c r="S65" s="29" t="str">
        <f>IF(ISNUMBER(AVERAGEIFS(Observed!O$2:O$792,Observed!$A$2:$A$792,$A65,Observed!$C$2:$C$792,$C65)),AVERAGEIFS(Observed!O$2:O$792,Observed!$A$2:$A$792,$A65,Observed!$C$2:$C$792,$C65),"")</f>
        <v/>
      </c>
      <c r="T65" s="29" t="str">
        <f>IF(ISNUMBER(AVERAGEIFS(Observed!P$2:P$792,Observed!$A$2:$A$792,$A65,Observed!$C$2:$C$792,$C65)),AVERAGEIFS(Observed!P$2:P$792,Observed!$A$2:$A$792,$A65,Observed!$C$2:$C$792,$C65),"")</f>
        <v/>
      </c>
      <c r="U65" s="29" t="str">
        <f>IF(ISNUMBER(AVERAGEIFS(Observed!Q$2:Q$792,Observed!$A$2:$A$792,$A65,Observed!$C$2:$C$792,$C65)),AVERAGEIFS(Observed!Q$2:Q$792,Observed!$A$2:$A$792,$A65,Observed!$C$2:$C$792,$C65),"")</f>
        <v/>
      </c>
      <c r="V65" s="28" t="str">
        <f>IF(ISNUMBER(AVERAGEIFS(Observed!R$2:R$792,Observed!$A$2:$A$792,$A65,Observed!$C$2:$C$792,$C65)),AVERAGEIFS(Observed!R$2:R$792,Observed!$A$2:$A$792,$A65,Observed!$C$2:$C$792,$C65),"")</f>
        <v/>
      </c>
      <c r="W65" s="30" t="str">
        <f>IF(ISNUMBER(AVERAGEIFS(Observed!S$2:S$792,Observed!$A$2:$A$792,$A65,Observed!$C$2:$C$792,$C65)),AVERAGEIFS(Observed!S$2:S$792,Observed!$A$2:$A$792,$A65,Observed!$C$2:$C$792,$C65),"")</f>
        <v/>
      </c>
      <c r="X65" s="30" t="str">
        <f>IF(ISNUMBER(AVERAGEIFS(Observed!T$2:T$792,Observed!$A$2:$A$792,$A65,Observed!$C$2:$C$792,$C65)),AVERAGEIFS(Observed!T$2:T$792,Observed!$A$2:$A$792,$A65,Observed!$C$2:$C$792,$C65),"")</f>
        <v/>
      </c>
      <c r="Y65" s="28" t="str">
        <f>IF(ISNUMBER(AVERAGEIFS(Observed!U$2:U$792,Observed!$A$2:$A$792,$A65,Observed!$C$2:$C$792,$C65)),AVERAGEIFS(Observed!U$2:U$792,Observed!$A$2:$A$792,$A65,Observed!$C$2:$C$792,$C65),"")</f>
        <v/>
      </c>
      <c r="Z65" s="28" t="str">
        <f>IF(ISNUMBER(AVERAGEIFS(Observed!V$2:V$792,Observed!$A$2:$A$792,$A65,Observed!$C$2:$C$792,$C65)),AVERAGEIFS(Observed!V$2:V$792,Observed!$A$2:$A$792,$A65,Observed!$C$2:$C$792,$C65),"")</f>
        <v/>
      </c>
      <c r="AA65" s="28" t="str">
        <f>IF(ISNUMBER(AVERAGEIFS(Observed!W$2:W$792,Observed!$A$2:$A$792,$A65,Observed!$C$2:$C$792,$C65)),AVERAGEIFS(Observed!W$2:W$792,Observed!$A$2:$A$792,$A65,Observed!$C$2:$C$792,$C65),"")</f>
        <v/>
      </c>
      <c r="AB65" s="28">
        <f>IF(ISNUMBER(AVERAGEIFS(Observed!X$2:X$792,Observed!$A$2:$A$792,$A65,Observed!$C$2:$C$792,$C65)),AVERAGEIFS(Observed!X$2:X$792,Observed!$A$2:$A$792,$A65,Observed!$C$2:$C$792,$C65),"")</f>
        <v>17.85160231590271</v>
      </c>
      <c r="AC65" s="28">
        <f>IF(ISNUMBER(AVERAGEIFS(Observed!Y$2:Y$792,Observed!$A$2:$A$792,$A65,Observed!$C$2:$C$792,$C65)),AVERAGEIFS(Observed!Y$2:Y$792,Observed!$A$2:$A$792,$A65,Observed!$C$2:$C$792,$C65),"")</f>
        <v>13.578593254089355</v>
      </c>
      <c r="AD65" s="28">
        <f>IF(ISNUMBER(AVERAGEIFS(Observed!Z$2:Z$792,Observed!$A$2:$A$792,$A65,Observed!$C$2:$C$792,$C65)),AVERAGEIFS(Observed!Z$2:Z$792,Observed!$A$2:$A$792,$A65,Observed!$C$2:$C$792,$C65),"")</f>
        <v>79.771324157714844</v>
      </c>
      <c r="AE65" s="28">
        <f>IF(ISNUMBER(AVERAGEIFS(Observed!AA$2:AA$792,Observed!$A$2:$A$792,$A65,Observed!$C$2:$C$792,$C65)),AVERAGEIFS(Observed!AA$2:AA$792,Observed!$A$2:$A$792,$A65,Observed!$C$2:$C$792,$C65),"")</f>
        <v>22.758136034011841</v>
      </c>
      <c r="AF65" s="28">
        <f>IF(ISNUMBER(AVERAGEIFS(Observed!AB$2:AB$792,Observed!$A$2:$A$792,$A65,Observed!$C$2:$C$792,$C65)),AVERAGEIFS(Observed!AB$2:AB$792,Observed!$A$2:$A$792,$A65,Observed!$C$2:$C$792,$C65),"")</f>
        <v>90.224029541015625</v>
      </c>
      <c r="AG65" s="28">
        <f>IF(ISNUMBER(AVERAGEIFS(Observed!AC$2:AC$792,Observed!$A$2:$A$792,$A65,Observed!$C$2:$C$792,$C65)),AVERAGEIFS(Observed!AC$2:AC$792,Observed!$A$2:$A$792,$A65,Observed!$C$2:$C$792,$C65),"")</f>
        <v>29.206978797912598</v>
      </c>
      <c r="AH65" s="29">
        <f>IF(ISNUMBER(AVERAGEIFS(Observed!AD$2:AD$792,Observed!$A$2:$A$792,$A65,Observed!$C$2:$C$792,$C65)),AVERAGEIFS(Observed!AD$2:AD$792,Observed!$A$2:$A$792,$A65,Observed!$C$2:$C$792,$C65),"")</f>
        <v>4.675E-2</v>
      </c>
      <c r="AI65" s="29">
        <f>IF(ISNUMBER(AVERAGEIFS(Observed!AE$2:AE$792,Observed!$A$2:$A$792,$A65,Observed!$C$2:$C$792,$C65)),AVERAGEIFS(Observed!AE$2:AE$792,Observed!$A$2:$A$792,$A65,Observed!$C$2:$C$792,$C65),"")</f>
        <v>4.675E-2</v>
      </c>
      <c r="AJ65" s="29" t="str">
        <f>IF(ISNUMBER(AVERAGEIFS(Observed!AF$2:AF$792,Observed!$A$2:$A$792,$A65,Observed!$C$2:$C$792,$C65)),AVERAGEIFS(Observed!AF$2:AF$792,Observed!$A$2:$A$792,$A65,Observed!$C$2:$C$792,$C65),"")</f>
        <v/>
      </c>
      <c r="AK65" s="28">
        <f>IF(ISNUMBER(AVERAGEIFS(Observed!AG$2:AG$792,Observed!$A$2:$A$792,$A65,Observed!$C$2:$C$792,$C65)),AVERAGEIFS(Observed!AG$2:AG$792,Observed!$A$2:$A$792,$A65,Observed!$C$2:$C$792,$C65),"")</f>
        <v>12.763411865234376</v>
      </c>
      <c r="AL65" s="29" t="str">
        <f>IF(ISNUMBER(AVERAGEIFS(Observed!AH$2:AH$792,Observed!$A$2:$A$792,$A65,Observed!$C$2:$C$792,$C65)),AVERAGEIFS(Observed!AH$2:AH$792,Observed!$A$2:$A$792,$A65,Observed!$C$2:$C$792,$C65),"")</f>
        <v/>
      </c>
      <c r="AM65" s="28" t="str">
        <f>IF(ISNUMBER(AVERAGEIFS(Observed!AI$2:AI$792,Observed!$A$2:$A$792,$A65,Observed!$C$2:$C$792,$C65)),AVERAGEIFS(Observed!AI$2:AI$792,Observed!$A$2:$A$792,$A65,Observed!$C$2:$C$792,$C65),"")</f>
        <v/>
      </c>
      <c r="AN65" s="28" t="str">
        <f>IF(ISNUMBER(AVERAGEIFS(Observed!AJ$2:AJ$792,Observed!$A$2:$A$792,$A65,Observed!$C$2:$C$792,$C65)),AVERAGEIFS(Observed!AJ$2:AJ$792,Observed!$A$2:$A$792,$A65,Observed!$C$2:$C$792,$C65),"")</f>
        <v/>
      </c>
      <c r="AO65" s="28" t="str">
        <f>IF(ISNUMBER(AVERAGEIFS(Observed!AK$2:AK$792,Observed!$A$2:$A$792,$A65,Observed!$C$2:$C$792,$C65)),AVERAGEIFS(Observed!AK$2:AK$792,Observed!$A$2:$A$792,$A65,Observed!$C$2:$C$792,$C65),"")</f>
        <v/>
      </c>
      <c r="AP65" s="29" t="str">
        <f>IF(ISNUMBER(AVERAGEIFS(Observed!AL$2:AL$792,Observed!$A$2:$A$792,$A65,Observed!$C$2:$C$792,$C65)),AVERAGEIFS(Observed!AL$2:AL$792,Observed!$A$2:$A$792,$A65,Observed!$C$2:$C$792,$C65),"")</f>
        <v/>
      </c>
      <c r="AQ65" s="28">
        <f>IF(ISNUMBER(AVERAGEIFS(Observed!AM$2:AM$792,Observed!$A$2:$A$792,$A65,Observed!$C$2:$C$792,$C65)),AVERAGEIFS(Observed!AM$2:AM$792,Observed!$A$2:$A$792,$A65,Observed!$C$2:$C$792,$C65),"")</f>
        <v>6.5605000000000002</v>
      </c>
      <c r="AR65" s="28">
        <f>IF(ISNUMBER(AVERAGEIFS(Observed!AN$2:AN$792,Observed!$A$2:$A$792,$A65,Observed!$C$2:$C$792,$C65)),AVERAGEIFS(Observed!AN$2:AN$792,Observed!$A$2:$A$792,$A65,Observed!$C$2:$C$792,$C65),"")</f>
        <v>6.5605000000000002</v>
      </c>
      <c r="AS65" s="2">
        <f>COUNTIFS(Observed!$A$2:$A$792,$A65,Observed!$C$2:$C$792,$C65)</f>
        <v>4</v>
      </c>
      <c r="AT65" s="2">
        <f t="shared" si="1"/>
        <v>14</v>
      </c>
    </row>
    <row r="66" spans="1:46" x14ac:dyDescent="0.25">
      <c r="A66" s="4" t="s">
        <v>29</v>
      </c>
      <c r="B66" t="s">
        <v>44</v>
      </c>
      <c r="C66" s="3">
        <v>42283</v>
      </c>
      <c r="D66">
        <v>1</v>
      </c>
      <c r="F66">
        <v>350</v>
      </c>
      <c r="J66" s="2" t="s">
        <v>83</v>
      </c>
      <c r="K66" s="2" t="s">
        <v>43</v>
      </c>
      <c r="L66">
        <v>2.1</v>
      </c>
      <c r="M66" s="2" t="s">
        <v>22</v>
      </c>
      <c r="N66" s="27" t="str">
        <f>IF(ISNUMBER(AVERAGEIFS(Observed!J$2:J$792,Observed!$A$2:$A$792,$A66,Observed!$C$2:$C$792,$C66)),AVERAGEIFS(Observed!J$2:J$792,Observed!$A$2:$A$792,$A66,Observed!$C$2:$C$792,$C66),"")</f>
        <v/>
      </c>
      <c r="O66" s="28" t="str">
        <f>IF(ISNUMBER(AVERAGEIFS(Observed!K$2:K$792,Observed!$A$2:$A$792,$A66,Observed!$C$2:$C$792,$C66)),AVERAGEIFS(Observed!K$2:K$792,Observed!$A$2:$A$792,$A66,Observed!$C$2:$C$792,$C66),"")</f>
        <v/>
      </c>
      <c r="P66" s="28">
        <f>IF(ISNUMBER(AVERAGEIFS(Observed!L$2:L$792,Observed!$A$2:$A$792,$A66,Observed!$C$2:$C$792,$C66)),AVERAGEIFS(Observed!L$2:L$792,Observed!$A$2:$A$792,$A66,Observed!$C$2:$C$792,$C66),"")</f>
        <v>134.86500000000001</v>
      </c>
      <c r="Q66" s="28">
        <f>IF(ISNUMBER(AVERAGEIFS(Observed!M$2:M$792,Observed!$A$2:$A$792,$A66,Observed!$C$2:$C$792,$C66)),AVERAGEIFS(Observed!M$2:M$792,Observed!$A$2:$A$792,$A66,Observed!$C$2:$C$792,$C66),"")</f>
        <v>134.86500000000001</v>
      </c>
      <c r="R66" s="28">
        <f>IF(ISNUMBER(AVERAGEIFS(Observed!N$2:N$792,Observed!$A$2:$A$792,$A66,Observed!$C$2:$C$792,$C66)),AVERAGEIFS(Observed!N$2:N$792,Observed!$A$2:$A$792,$A66,Observed!$C$2:$C$792,$C66),"")</f>
        <v>134.86500000000001</v>
      </c>
      <c r="S66" s="29" t="str">
        <f>IF(ISNUMBER(AVERAGEIFS(Observed!O$2:O$792,Observed!$A$2:$A$792,$A66,Observed!$C$2:$C$792,$C66)),AVERAGEIFS(Observed!O$2:O$792,Observed!$A$2:$A$792,$A66,Observed!$C$2:$C$792,$C66),"")</f>
        <v/>
      </c>
      <c r="T66" s="29" t="str">
        <f>IF(ISNUMBER(AVERAGEIFS(Observed!P$2:P$792,Observed!$A$2:$A$792,$A66,Observed!$C$2:$C$792,$C66)),AVERAGEIFS(Observed!P$2:P$792,Observed!$A$2:$A$792,$A66,Observed!$C$2:$C$792,$C66),"")</f>
        <v/>
      </c>
      <c r="U66" s="29" t="str">
        <f>IF(ISNUMBER(AVERAGEIFS(Observed!Q$2:Q$792,Observed!$A$2:$A$792,$A66,Observed!$C$2:$C$792,$C66)),AVERAGEIFS(Observed!Q$2:Q$792,Observed!$A$2:$A$792,$A66,Observed!$C$2:$C$792,$C66),"")</f>
        <v/>
      </c>
      <c r="V66" s="28" t="str">
        <f>IF(ISNUMBER(AVERAGEIFS(Observed!R$2:R$792,Observed!$A$2:$A$792,$A66,Observed!$C$2:$C$792,$C66)),AVERAGEIFS(Observed!R$2:R$792,Observed!$A$2:$A$792,$A66,Observed!$C$2:$C$792,$C66),"")</f>
        <v/>
      </c>
      <c r="W66" s="30" t="str">
        <f>IF(ISNUMBER(AVERAGEIFS(Observed!S$2:S$792,Observed!$A$2:$A$792,$A66,Observed!$C$2:$C$792,$C66)),AVERAGEIFS(Observed!S$2:S$792,Observed!$A$2:$A$792,$A66,Observed!$C$2:$C$792,$C66),"")</f>
        <v/>
      </c>
      <c r="X66" s="30" t="str">
        <f>IF(ISNUMBER(AVERAGEIFS(Observed!T$2:T$792,Observed!$A$2:$A$792,$A66,Observed!$C$2:$C$792,$C66)),AVERAGEIFS(Observed!T$2:T$792,Observed!$A$2:$A$792,$A66,Observed!$C$2:$C$792,$C66),"")</f>
        <v/>
      </c>
      <c r="Y66" s="28" t="str">
        <f>IF(ISNUMBER(AVERAGEIFS(Observed!U$2:U$792,Observed!$A$2:$A$792,$A66,Observed!$C$2:$C$792,$C66)),AVERAGEIFS(Observed!U$2:U$792,Observed!$A$2:$A$792,$A66,Observed!$C$2:$C$792,$C66),"")</f>
        <v/>
      </c>
      <c r="Z66" s="28" t="str">
        <f>IF(ISNUMBER(AVERAGEIFS(Observed!V$2:V$792,Observed!$A$2:$A$792,$A66,Observed!$C$2:$C$792,$C66)),AVERAGEIFS(Observed!V$2:V$792,Observed!$A$2:$A$792,$A66,Observed!$C$2:$C$792,$C66),"")</f>
        <v/>
      </c>
      <c r="AA66" s="28" t="str">
        <f>IF(ISNUMBER(AVERAGEIFS(Observed!W$2:W$792,Observed!$A$2:$A$792,$A66,Observed!$C$2:$C$792,$C66)),AVERAGEIFS(Observed!W$2:W$792,Observed!$A$2:$A$792,$A66,Observed!$C$2:$C$792,$C66),"")</f>
        <v/>
      </c>
      <c r="AB66" s="28">
        <f>IF(ISNUMBER(AVERAGEIFS(Observed!X$2:X$792,Observed!$A$2:$A$792,$A66,Observed!$C$2:$C$792,$C66)),AVERAGEIFS(Observed!X$2:X$792,Observed!$A$2:$A$792,$A66,Observed!$C$2:$C$792,$C66),"")</f>
        <v>17.934210062026978</v>
      </c>
      <c r="AC66" s="28">
        <f>IF(ISNUMBER(AVERAGEIFS(Observed!Y$2:Y$792,Observed!$A$2:$A$792,$A66,Observed!$C$2:$C$792,$C66)),AVERAGEIFS(Observed!Y$2:Y$792,Observed!$A$2:$A$792,$A66,Observed!$C$2:$C$792,$C66),"")</f>
        <v>13.49419903755188</v>
      </c>
      <c r="AD66" s="28">
        <f>IF(ISNUMBER(AVERAGEIFS(Observed!Z$2:Z$792,Observed!$A$2:$A$792,$A66,Observed!$C$2:$C$792,$C66)),AVERAGEIFS(Observed!Z$2:Z$792,Observed!$A$2:$A$792,$A66,Observed!$C$2:$C$792,$C66),"")</f>
        <v>80.088281631469727</v>
      </c>
      <c r="AE66" s="28">
        <f>IF(ISNUMBER(AVERAGEIFS(Observed!AA$2:AA$792,Observed!$A$2:$A$792,$A66,Observed!$C$2:$C$792,$C66)),AVERAGEIFS(Observed!AA$2:AA$792,Observed!$A$2:$A$792,$A66,Observed!$C$2:$C$792,$C66),"")</f>
        <v>22.291048049926758</v>
      </c>
      <c r="AF66" s="28">
        <f>IF(ISNUMBER(AVERAGEIFS(Observed!AB$2:AB$792,Observed!$A$2:$A$792,$A66,Observed!$C$2:$C$792,$C66)),AVERAGEIFS(Observed!AB$2:AB$792,Observed!$A$2:$A$792,$A66,Observed!$C$2:$C$792,$C66),"")</f>
        <v>89.855716705322266</v>
      </c>
      <c r="AG66" s="28">
        <f>IF(ISNUMBER(AVERAGEIFS(Observed!AC$2:AC$792,Observed!$A$2:$A$792,$A66,Observed!$C$2:$C$792,$C66)),AVERAGEIFS(Observed!AC$2:AC$792,Observed!$A$2:$A$792,$A66,Observed!$C$2:$C$792,$C66),"")</f>
        <v>28.57455849647522</v>
      </c>
      <c r="AH66" s="29">
        <f>IF(ISNUMBER(AVERAGEIFS(Observed!AD$2:AD$792,Observed!$A$2:$A$792,$A66,Observed!$C$2:$C$792,$C66)),AVERAGEIFS(Observed!AD$2:AD$792,Observed!$A$2:$A$792,$A66,Observed!$C$2:$C$792,$C66),"")</f>
        <v>4.5725000000000002E-2</v>
      </c>
      <c r="AI66" s="29">
        <f>IF(ISNUMBER(AVERAGEIFS(Observed!AE$2:AE$792,Observed!$A$2:$A$792,$A66,Observed!$C$2:$C$792,$C66)),AVERAGEIFS(Observed!AE$2:AE$792,Observed!$A$2:$A$792,$A66,Observed!$C$2:$C$792,$C66),"")</f>
        <v>4.5725000000000002E-2</v>
      </c>
      <c r="AJ66" s="29" t="str">
        <f>IF(ISNUMBER(AVERAGEIFS(Observed!AF$2:AF$792,Observed!$A$2:$A$792,$A66,Observed!$C$2:$C$792,$C66)),AVERAGEIFS(Observed!AF$2:AF$792,Observed!$A$2:$A$792,$A66,Observed!$C$2:$C$792,$C66),"")</f>
        <v/>
      </c>
      <c r="AK66" s="28">
        <f>IF(ISNUMBER(AVERAGEIFS(Observed!AG$2:AG$792,Observed!$A$2:$A$792,$A66,Observed!$C$2:$C$792,$C66)),AVERAGEIFS(Observed!AG$2:AG$792,Observed!$A$2:$A$792,$A66,Observed!$C$2:$C$792,$C66),"")</f>
        <v>12.814125061035156</v>
      </c>
      <c r="AL66" s="29" t="str">
        <f>IF(ISNUMBER(AVERAGEIFS(Observed!AH$2:AH$792,Observed!$A$2:$A$792,$A66,Observed!$C$2:$C$792,$C66)),AVERAGEIFS(Observed!AH$2:AH$792,Observed!$A$2:$A$792,$A66,Observed!$C$2:$C$792,$C66),"")</f>
        <v/>
      </c>
      <c r="AM66" s="28" t="str">
        <f>IF(ISNUMBER(AVERAGEIFS(Observed!AI$2:AI$792,Observed!$A$2:$A$792,$A66,Observed!$C$2:$C$792,$C66)),AVERAGEIFS(Observed!AI$2:AI$792,Observed!$A$2:$A$792,$A66,Observed!$C$2:$C$792,$C66),"")</f>
        <v/>
      </c>
      <c r="AN66" s="28" t="str">
        <f>IF(ISNUMBER(AVERAGEIFS(Observed!AJ$2:AJ$792,Observed!$A$2:$A$792,$A66,Observed!$C$2:$C$792,$C66)),AVERAGEIFS(Observed!AJ$2:AJ$792,Observed!$A$2:$A$792,$A66,Observed!$C$2:$C$792,$C66),"")</f>
        <v/>
      </c>
      <c r="AO66" s="28" t="str">
        <f>IF(ISNUMBER(AVERAGEIFS(Observed!AK$2:AK$792,Observed!$A$2:$A$792,$A66,Observed!$C$2:$C$792,$C66)),AVERAGEIFS(Observed!AK$2:AK$792,Observed!$A$2:$A$792,$A66,Observed!$C$2:$C$792,$C66),"")</f>
        <v/>
      </c>
      <c r="AP66" s="29" t="str">
        <f>IF(ISNUMBER(AVERAGEIFS(Observed!AL$2:AL$792,Observed!$A$2:$A$792,$A66,Observed!$C$2:$C$792,$C66)),AVERAGEIFS(Observed!AL$2:AL$792,Observed!$A$2:$A$792,$A66,Observed!$C$2:$C$792,$C66),"")</f>
        <v/>
      </c>
      <c r="AQ66" s="28">
        <f>IF(ISNUMBER(AVERAGEIFS(Observed!AM$2:AM$792,Observed!$A$2:$A$792,$A66,Observed!$C$2:$C$792,$C66)),AVERAGEIFS(Observed!AM$2:AM$792,Observed!$A$2:$A$792,$A66,Observed!$C$2:$C$792,$C66),"")</f>
        <v>6.18675</v>
      </c>
      <c r="AR66" s="28">
        <f>IF(ISNUMBER(AVERAGEIFS(Observed!AN$2:AN$792,Observed!$A$2:$A$792,$A66,Observed!$C$2:$C$792,$C66)),AVERAGEIFS(Observed!AN$2:AN$792,Observed!$A$2:$A$792,$A66,Observed!$C$2:$C$792,$C66),"")</f>
        <v>6.18675</v>
      </c>
      <c r="AS66" s="2">
        <f>COUNTIFS(Observed!$A$2:$A$792,$A66,Observed!$C$2:$C$792,$C66)</f>
        <v>4</v>
      </c>
      <c r="AT66" s="2">
        <f t="shared" si="1"/>
        <v>14</v>
      </c>
    </row>
    <row r="67" spans="1:46" x14ac:dyDescent="0.25">
      <c r="A67" s="4" t="s">
        <v>26</v>
      </c>
      <c r="B67" t="s">
        <v>44</v>
      </c>
      <c r="C67" s="3">
        <v>42283</v>
      </c>
      <c r="D67">
        <v>1</v>
      </c>
      <c r="F67">
        <v>500</v>
      </c>
      <c r="J67" s="2" t="s">
        <v>83</v>
      </c>
      <c r="K67" s="2" t="s">
        <v>43</v>
      </c>
      <c r="L67">
        <v>2.1</v>
      </c>
      <c r="M67" s="2" t="s">
        <v>22</v>
      </c>
      <c r="N67" s="27" t="str">
        <f>IF(ISNUMBER(AVERAGEIFS(Observed!J$2:J$792,Observed!$A$2:$A$792,$A67,Observed!$C$2:$C$792,$C67)),AVERAGEIFS(Observed!J$2:J$792,Observed!$A$2:$A$792,$A67,Observed!$C$2:$C$792,$C67),"")</f>
        <v/>
      </c>
      <c r="O67" s="28" t="str">
        <f>IF(ISNUMBER(AVERAGEIFS(Observed!K$2:K$792,Observed!$A$2:$A$792,$A67,Observed!$C$2:$C$792,$C67)),AVERAGEIFS(Observed!K$2:K$792,Observed!$A$2:$A$792,$A67,Observed!$C$2:$C$792,$C67),"")</f>
        <v/>
      </c>
      <c r="P67" s="28">
        <f>IF(ISNUMBER(AVERAGEIFS(Observed!L$2:L$792,Observed!$A$2:$A$792,$A67,Observed!$C$2:$C$792,$C67)),AVERAGEIFS(Observed!L$2:L$792,Observed!$A$2:$A$792,$A67,Observed!$C$2:$C$792,$C67),"")</f>
        <v>174.44499999999999</v>
      </c>
      <c r="Q67" s="28">
        <f>IF(ISNUMBER(AVERAGEIFS(Observed!M$2:M$792,Observed!$A$2:$A$792,$A67,Observed!$C$2:$C$792,$C67)),AVERAGEIFS(Observed!M$2:M$792,Observed!$A$2:$A$792,$A67,Observed!$C$2:$C$792,$C67),"")</f>
        <v>174.44499999999999</v>
      </c>
      <c r="R67" s="28">
        <f>IF(ISNUMBER(AVERAGEIFS(Observed!N$2:N$792,Observed!$A$2:$A$792,$A67,Observed!$C$2:$C$792,$C67)),AVERAGEIFS(Observed!N$2:N$792,Observed!$A$2:$A$792,$A67,Observed!$C$2:$C$792,$C67),"")</f>
        <v>174.44499999999999</v>
      </c>
      <c r="S67" s="29" t="str">
        <f>IF(ISNUMBER(AVERAGEIFS(Observed!O$2:O$792,Observed!$A$2:$A$792,$A67,Observed!$C$2:$C$792,$C67)),AVERAGEIFS(Observed!O$2:O$792,Observed!$A$2:$A$792,$A67,Observed!$C$2:$C$792,$C67),"")</f>
        <v/>
      </c>
      <c r="T67" s="29" t="str">
        <f>IF(ISNUMBER(AVERAGEIFS(Observed!P$2:P$792,Observed!$A$2:$A$792,$A67,Observed!$C$2:$C$792,$C67)),AVERAGEIFS(Observed!P$2:P$792,Observed!$A$2:$A$792,$A67,Observed!$C$2:$C$792,$C67),"")</f>
        <v/>
      </c>
      <c r="U67" s="29" t="str">
        <f>IF(ISNUMBER(AVERAGEIFS(Observed!Q$2:Q$792,Observed!$A$2:$A$792,$A67,Observed!$C$2:$C$792,$C67)),AVERAGEIFS(Observed!Q$2:Q$792,Observed!$A$2:$A$792,$A67,Observed!$C$2:$C$792,$C67),"")</f>
        <v/>
      </c>
      <c r="V67" s="28" t="str">
        <f>IF(ISNUMBER(AVERAGEIFS(Observed!R$2:R$792,Observed!$A$2:$A$792,$A67,Observed!$C$2:$C$792,$C67)),AVERAGEIFS(Observed!R$2:R$792,Observed!$A$2:$A$792,$A67,Observed!$C$2:$C$792,$C67),"")</f>
        <v/>
      </c>
      <c r="W67" s="30" t="str">
        <f>IF(ISNUMBER(AVERAGEIFS(Observed!S$2:S$792,Observed!$A$2:$A$792,$A67,Observed!$C$2:$C$792,$C67)),AVERAGEIFS(Observed!S$2:S$792,Observed!$A$2:$A$792,$A67,Observed!$C$2:$C$792,$C67),"")</f>
        <v/>
      </c>
      <c r="X67" s="30" t="str">
        <f>IF(ISNUMBER(AVERAGEIFS(Observed!T$2:T$792,Observed!$A$2:$A$792,$A67,Observed!$C$2:$C$792,$C67)),AVERAGEIFS(Observed!T$2:T$792,Observed!$A$2:$A$792,$A67,Observed!$C$2:$C$792,$C67),"")</f>
        <v/>
      </c>
      <c r="Y67" s="28" t="str">
        <f>IF(ISNUMBER(AVERAGEIFS(Observed!U$2:U$792,Observed!$A$2:$A$792,$A67,Observed!$C$2:$C$792,$C67)),AVERAGEIFS(Observed!U$2:U$792,Observed!$A$2:$A$792,$A67,Observed!$C$2:$C$792,$C67),"")</f>
        <v/>
      </c>
      <c r="Z67" s="28" t="str">
        <f>IF(ISNUMBER(AVERAGEIFS(Observed!V$2:V$792,Observed!$A$2:$A$792,$A67,Observed!$C$2:$C$792,$C67)),AVERAGEIFS(Observed!V$2:V$792,Observed!$A$2:$A$792,$A67,Observed!$C$2:$C$792,$C67),"")</f>
        <v/>
      </c>
      <c r="AA67" s="28" t="str">
        <f>IF(ISNUMBER(AVERAGEIFS(Observed!W$2:W$792,Observed!$A$2:$A$792,$A67,Observed!$C$2:$C$792,$C67)),AVERAGEIFS(Observed!W$2:W$792,Observed!$A$2:$A$792,$A67,Observed!$C$2:$C$792,$C67),"")</f>
        <v/>
      </c>
      <c r="AB67" s="28">
        <f>IF(ISNUMBER(AVERAGEIFS(Observed!X$2:X$792,Observed!$A$2:$A$792,$A67,Observed!$C$2:$C$792,$C67)),AVERAGEIFS(Observed!X$2:X$792,Observed!$A$2:$A$792,$A67,Observed!$C$2:$C$792,$C67),"")</f>
        <v>18.480817556381226</v>
      </c>
      <c r="AC67" s="28">
        <f>IF(ISNUMBER(AVERAGEIFS(Observed!Y$2:Y$792,Observed!$A$2:$A$792,$A67,Observed!$C$2:$C$792,$C67)),AVERAGEIFS(Observed!Y$2:Y$792,Observed!$A$2:$A$792,$A67,Observed!$C$2:$C$792,$C67),"")</f>
        <v>12.647505879402161</v>
      </c>
      <c r="AD67" s="28">
        <f>IF(ISNUMBER(AVERAGEIFS(Observed!Z$2:Z$792,Observed!$A$2:$A$792,$A67,Observed!$C$2:$C$792,$C67)),AVERAGEIFS(Observed!Z$2:Z$792,Observed!$A$2:$A$792,$A67,Observed!$C$2:$C$792,$C67),"")</f>
        <v>79.414840698242188</v>
      </c>
      <c r="AE67" s="28">
        <f>IF(ISNUMBER(AVERAGEIFS(Observed!AA$2:AA$792,Observed!$A$2:$A$792,$A67,Observed!$C$2:$C$792,$C67)),AVERAGEIFS(Observed!AA$2:AA$792,Observed!$A$2:$A$792,$A67,Observed!$C$2:$C$792,$C67),"")</f>
        <v>23.8446364402771</v>
      </c>
      <c r="AF67" s="28">
        <f>IF(ISNUMBER(AVERAGEIFS(Observed!AB$2:AB$792,Observed!$A$2:$A$792,$A67,Observed!$C$2:$C$792,$C67)),AVERAGEIFS(Observed!AB$2:AB$792,Observed!$A$2:$A$792,$A67,Observed!$C$2:$C$792,$C67),"")</f>
        <v>89.957257270812988</v>
      </c>
      <c r="AG67" s="28">
        <f>IF(ISNUMBER(AVERAGEIFS(Observed!AC$2:AC$792,Observed!$A$2:$A$792,$A67,Observed!$C$2:$C$792,$C67)),AVERAGEIFS(Observed!AC$2:AC$792,Observed!$A$2:$A$792,$A67,Observed!$C$2:$C$792,$C67),"")</f>
        <v>29.144378423690796</v>
      </c>
      <c r="AH67" s="29">
        <f>IF(ISNUMBER(AVERAGEIFS(Observed!AD$2:AD$792,Observed!$A$2:$A$792,$A67,Observed!$C$2:$C$792,$C67)),AVERAGEIFS(Observed!AD$2:AD$792,Observed!$A$2:$A$792,$A67,Observed!$C$2:$C$792,$C67),"")</f>
        <v>4.6649999999999997E-2</v>
      </c>
      <c r="AI67" s="29">
        <f>IF(ISNUMBER(AVERAGEIFS(Observed!AE$2:AE$792,Observed!$A$2:$A$792,$A67,Observed!$C$2:$C$792,$C67)),AVERAGEIFS(Observed!AE$2:AE$792,Observed!$A$2:$A$792,$A67,Observed!$C$2:$C$792,$C67),"")</f>
        <v>4.6649999999999997E-2</v>
      </c>
      <c r="AJ67" s="29" t="str">
        <f>IF(ISNUMBER(AVERAGEIFS(Observed!AF$2:AF$792,Observed!$A$2:$A$792,$A67,Observed!$C$2:$C$792,$C67)),AVERAGEIFS(Observed!AF$2:AF$792,Observed!$A$2:$A$792,$A67,Observed!$C$2:$C$792,$C67),"")</f>
        <v/>
      </c>
      <c r="AK67" s="28">
        <f>IF(ISNUMBER(AVERAGEIFS(Observed!AG$2:AG$792,Observed!$A$2:$A$792,$A67,Observed!$C$2:$C$792,$C67)),AVERAGEIFS(Observed!AG$2:AG$792,Observed!$A$2:$A$792,$A67,Observed!$C$2:$C$792,$C67),"")</f>
        <v>12.706374511718751</v>
      </c>
      <c r="AL67" s="29" t="str">
        <f>IF(ISNUMBER(AVERAGEIFS(Observed!AH$2:AH$792,Observed!$A$2:$A$792,$A67,Observed!$C$2:$C$792,$C67)),AVERAGEIFS(Observed!AH$2:AH$792,Observed!$A$2:$A$792,$A67,Observed!$C$2:$C$792,$C67),"")</f>
        <v/>
      </c>
      <c r="AM67" s="28" t="str">
        <f>IF(ISNUMBER(AVERAGEIFS(Observed!AI$2:AI$792,Observed!$A$2:$A$792,$A67,Observed!$C$2:$C$792,$C67)),AVERAGEIFS(Observed!AI$2:AI$792,Observed!$A$2:$A$792,$A67,Observed!$C$2:$C$792,$C67),"")</f>
        <v/>
      </c>
      <c r="AN67" s="28" t="str">
        <f>IF(ISNUMBER(AVERAGEIFS(Observed!AJ$2:AJ$792,Observed!$A$2:$A$792,$A67,Observed!$C$2:$C$792,$C67)),AVERAGEIFS(Observed!AJ$2:AJ$792,Observed!$A$2:$A$792,$A67,Observed!$C$2:$C$792,$C67),"")</f>
        <v/>
      </c>
      <c r="AO67" s="28" t="str">
        <f>IF(ISNUMBER(AVERAGEIFS(Observed!AK$2:AK$792,Observed!$A$2:$A$792,$A67,Observed!$C$2:$C$792,$C67)),AVERAGEIFS(Observed!AK$2:AK$792,Observed!$A$2:$A$792,$A67,Observed!$C$2:$C$792,$C67),"")</f>
        <v/>
      </c>
      <c r="AP67" s="29" t="str">
        <f>IF(ISNUMBER(AVERAGEIFS(Observed!AL$2:AL$792,Observed!$A$2:$A$792,$A67,Observed!$C$2:$C$792,$C67)),AVERAGEIFS(Observed!AL$2:AL$792,Observed!$A$2:$A$792,$A67,Observed!$C$2:$C$792,$C67),"")</f>
        <v/>
      </c>
      <c r="AQ67" s="28">
        <f>IF(ISNUMBER(AVERAGEIFS(Observed!AM$2:AM$792,Observed!$A$2:$A$792,$A67,Observed!$C$2:$C$792,$C67)),AVERAGEIFS(Observed!AM$2:AM$792,Observed!$A$2:$A$792,$A67,Observed!$C$2:$C$792,$C67),"")</f>
        <v>8.1204999999999998</v>
      </c>
      <c r="AR67" s="28">
        <f>IF(ISNUMBER(AVERAGEIFS(Observed!AN$2:AN$792,Observed!$A$2:$A$792,$A67,Observed!$C$2:$C$792,$C67)),AVERAGEIFS(Observed!AN$2:AN$792,Observed!$A$2:$A$792,$A67,Observed!$C$2:$C$792,$C67),"")</f>
        <v>8.1204999999999998</v>
      </c>
      <c r="AS67" s="2">
        <f>COUNTIFS(Observed!$A$2:$A$792,$A67,Observed!$C$2:$C$792,$C67)</f>
        <v>4</v>
      </c>
      <c r="AT67" s="2">
        <f t="shared" ref="AT67:AT136" si="2">COUNT(O67:AR67)</f>
        <v>14</v>
      </c>
    </row>
    <row r="68" spans="1:46" x14ac:dyDescent="0.25">
      <c r="A68" s="4" t="s">
        <v>27</v>
      </c>
      <c r="B68" t="s">
        <v>44</v>
      </c>
      <c r="C68" s="3">
        <v>42290</v>
      </c>
      <c r="D68">
        <v>1</v>
      </c>
      <c r="F68">
        <v>0</v>
      </c>
      <c r="J68" s="2" t="s">
        <v>83</v>
      </c>
      <c r="K68" s="2" t="s">
        <v>43</v>
      </c>
      <c r="M68" s="2" t="s">
        <v>38</v>
      </c>
      <c r="N68" s="27">
        <f>IF(ISNUMBER(AVERAGEIFS(Observed!J$2:J$792,Observed!$A$2:$A$792,$A68,Observed!$C$2:$C$792,$C68)),AVERAGEIFS(Observed!J$2:J$792,Observed!$A$2:$A$792,$A68,Observed!$C$2:$C$792,$C68),"")</f>
        <v>584.91666666666663</v>
      </c>
      <c r="O68" s="28">
        <f>IF(ISNUMBER(AVERAGEIFS(Observed!K$2:K$792,Observed!$A$2:$A$792,$A68,Observed!$C$2:$C$792,$C68)),AVERAGEIFS(Observed!K$2:K$792,Observed!$A$2:$A$792,$A68,Observed!$C$2:$C$792,$C68),"")</f>
        <v>58.491666666666667</v>
      </c>
      <c r="P68" s="28" t="str">
        <f>IF(ISNUMBER(AVERAGEIFS(Observed!L$2:L$792,Observed!$A$2:$A$792,$A68,Observed!$C$2:$C$792,$C68)),AVERAGEIFS(Observed!L$2:L$792,Observed!$A$2:$A$792,$A68,Observed!$C$2:$C$792,$C68),"")</f>
        <v/>
      </c>
      <c r="Q68" s="28" t="str">
        <f>IF(ISNUMBER(AVERAGEIFS(Observed!M$2:M$792,Observed!$A$2:$A$792,$A68,Observed!$C$2:$C$792,$C68)),AVERAGEIFS(Observed!M$2:M$792,Observed!$A$2:$A$792,$A68,Observed!$C$2:$C$792,$C68),"")</f>
        <v/>
      </c>
      <c r="R68" s="28" t="str">
        <f>IF(ISNUMBER(AVERAGEIFS(Observed!N$2:N$792,Observed!$A$2:$A$792,$A68,Observed!$C$2:$C$792,$C68)),AVERAGEIFS(Observed!N$2:N$792,Observed!$A$2:$A$792,$A68,Observed!$C$2:$C$792,$C68),"")</f>
        <v/>
      </c>
      <c r="S68" s="29" t="str">
        <f>IF(ISNUMBER(AVERAGEIFS(Observed!O$2:O$792,Observed!$A$2:$A$792,$A68,Observed!$C$2:$C$792,$C68)),AVERAGEIFS(Observed!O$2:O$792,Observed!$A$2:$A$792,$A68,Observed!$C$2:$C$792,$C68),"")</f>
        <v/>
      </c>
      <c r="T68" s="29" t="str">
        <f>IF(ISNUMBER(AVERAGEIFS(Observed!P$2:P$792,Observed!$A$2:$A$792,$A68,Observed!$C$2:$C$792,$C68)),AVERAGEIFS(Observed!P$2:P$792,Observed!$A$2:$A$792,$A68,Observed!$C$2:$C$792,$C68),"")</f>
        <v/>
      </c>
      <c r="U68" s="29" t="str">
        <f>IF(ISNUMBER(AVERAGEIFS(Observed!Q$2:Q$792,Observed!$A$2:$A$792,$A68,Observed!$C$2:$C$792,$C68)),AVERAGEIFS(Observed!Q$2:Q$792,Observed!$A$2:$A$792,$A68,Observed!$C$2:$C$792,$C68),"")</f>
        <v/>
      </c>
      <c r="V68" s="28" t="str">
        <f>IF(ISNUMBER(AVERAGEIFS(Observed!R$2:R$792,Observed!$A$2:$A$792,$A68,Observed!$C$2:$C$792,$C68)),AVERAGEIFS(Observed!R$2:R$792,Observed!$A$2:$A$792,$A68,Observed!$C$2:$C$792,$C68),"")</f>
        <v/>
      </c>
      <c r="W68" s="30" t="str">
        <f>IF(ISNUMBER(AVERAGEIFS(Observed!S$2:S$792,Observed!$A$2:$A$792,$A68,Observed!$C$2:$C$792,$C68)),AVERAGEIFS(Observed!S$2:S$792,Observed!$A$2:$A$792,$A68,Observed!$C$2:$C$792,$C68),"")</f>
        <v/>
      </c>
      <c r="X68" s="30" t="str">
        <f>IF(ISNUMBER(AVERAGEIFS(Observed!T$2:T$792,Observed!$A$2:$A$792,$A68,Observed!$C$2:$C$792,$C68)),AVERAGEIFS(Observed!T$2:T$792,Observed!$A$2:$A$792,$A68,Observed!$C$2:$C$792,$C68),"")</f>
        <v/>
      </c>
      <c r="Y68" s="28" t="str">
        <f>IF(ISNUMBER(AVERAGEIFS(Observed!U$2:U$792,Observed!$A$2:$A$792,$A68,Observed!$C$2:$C$792,$C68)),AVERAGEIFS(Observed!U$2:U$792,Observed!$A$2:$A$792,$A68,Observed!$C$2:$C$792,$C68),"")</f>
        <v/>
      </c>
      <c r="Z68" s="28" t="str">
        <f>IF(ISNUMBER(AVERAGEIFS(Observed!V$2:V$792,Observed!$A$2:$A$792,$A68,Observed!$C$2:$C$792,$C68)),AVERAGEIFS(Observed!V$2:V$792,Observed!$A$2:$A$792,$A68,Observed!$C$2:$C$792,$C68),"")</f>
        <v/>
      </c>
      <c r="AA68" s="28" t="str">
        <f>IF(ISNUMBER(AVERAGEIFS(Observed!W$2:W$792,Observed!$A$2:$A$792,$A68,Observed!$C$2:$C$792,$C68)),AVERAGEIFS(Observed!W$2:W$792,Observed!$A$2:$A$792,$A68,Observed!$C$2:$C$792,$C68),"")</f>
        <v/>
      </c>
      <c r="AB68" s="28">
        <f>IF(ISNUMBER(AVERAGEIFS(Observed!X$2:X$792,Observed!$A$2:$A$792,$A68,Observed!$C$2:$C$792,$C68)),AVERAGEIFS(Observed!X$2:X$792,Observed!$A$2:$A$792,$A68,Observed!$C$2:$C$792,$C68),"")</f>
        <v>16.443288644154865</v>
      </c>
      <c r="AC68" s="28">
        <f>IF(ISNUMBER(AVERAGEIFS(Observed!Y$2:Y$792,Observed!$A$2:$A$792,$A68,Observed!$C$2:$C$792,$C68)),AVERAGEIFS(Observed!Y$2:Y$792,Observed!$A$2:$A$792,$A68,Observed!$C$2:$C$792,$C68),"")</f>
        <v>13.362931569417318</v>
      </c>
      <c r="AD68" s="28">
        <f>IF(ISNUMBER(AVERAGEIFS(Observed!Z$2:Z$792,Observed!$A$2:$A$792,$A68,Observed!$C$2:$C$792,$C68)),AVERAGEIFS(Observed!Z$2:Z$792,Observed!$A$2:$A$792,$A68,Observed!$C$2:$C$792,$C68),"")</f>
        <v>81.46175893147786</v>
      </c>
      <c r="AE68" s="28">
        <f>IF(ISNUMBER(AVERAGEIFS(Observed!AA$2:AA$792,Observed!$A$2:$A$792,$A68,Observed!$C$2:$C$792,$C68)),AVERAGEIFS(Observed!AA$2:AA$792,Observed!$A$2:$A$792,$A68,Observed!$C$2:$C$792,$C68),"")</f>
        <v>19.609678586324055</v>
      </c>
      <c r="AF68" s="28">
        <f>IF(ISNUMBER(AVERAGEIFS(Observed!AB$2:AB$792,Observed!$A$2:$A$792,$A68,Observed!$C$2:$C$792,$C68)),AVERAGEIFS(Observed!AB$2:AB$792,Observed!$A$2:$A$792,$A68,Observed!$C$2:$C$792,$C68),"")</f>
        <v>89.202685038248703</v>
      </c>
      <c r="AG68" s="28">
        <f>IF(ISNUMBER(AVERAGEIFS(Observed!AC$2:AC$792,Observed!$A$2:$A$792,$A68,Observed!$C$2:$C$792,$C68)),AVERAGEIFS(Observed!AC$2:AC$792,Observed!$A$2:$A$792,$A68,Observed!$C$2:$C$792,$C68),"")</f>
        <v>31.725440661112469</v>
      </c>
      <c r="AH68" s="29">
        <f>IF(ISNUMBER(AVERAGEIFS(Observed!AD$2:AD$792,Observed!$A$2:$A$792,$A68,Observed!$C$2:$C$792,$C68)),AVERAGEIFS(Observed!AD$2:AD$792,Observed!$A$2:$A$792,$A68,Observed!$C$2:$C$792,$C68),"")</f>
        <v>5.0766666666666661E-2</v>
      </c>
      <c r="AI68" s="29">
        <f>IF(ISNUMBER(AVERAGEIFS(Observed!AE$2:AE$792,Observed!$A$2:$A$792,$A68,Observed!$C$2:$C$792,$C68)),AVERAGEIFS(Observed!AE$2:AE$792,Observed!$A$2:$A$792,$A68,Observed!$C$2:$C$792,$C68),"")</f>
        <v>5.0766666666666661E-2</v>
      </c>
      <c r="AJ68" s="29" t="str">
        <f>IF(ISNUMBER(AVERAGEIFS(Observed!AF$2:AF$792,Observed!$A$2:$A$792,$A68,Observed!$C$2:$C$792,$C68)),AVERAGEIFS(Observed!AF$2:AF$792,Observed!$A$2:$A$792,$A68,Observed!$C$2:$C$792,$C68),"")</f>
        <v/>
      </c>
      <c r="AK68" s="28">
        <f>IF(ISNUMBER(AVERAGEIFS(Observed!AG$2:AG$792,Observed!$A$2:$A$792,$A68,Observed!$C$2:$C$792,$C68)),AVERAGEIFS(Observed!AG$2:AG$792,Observed!$A$2:$A$792,$A68,Observed!$C$2:$C$792,$C68),"")</f>
        <v>13.033881429036461</v>
      </c>
      <c r="AL68" s="29" t="str">
        <f>IF(ISNUMBER(AVERAGEIFS(Observed!AH$2:AH$792,Observed!$A$2:$A$792,$A68,Observed!$C$2:$C$792,$C68)),AVERAGEIFS(Observed!AH$2:AH$792,Observed!$A$2:$A$792,$A68,Observed!$C$2:$C$792,$C68),"")</f>
        <v/>
      </c>
      <c r="AM68" s="28" t="str">
        <f>IF(ISNUMBER(AVERAGEIFS(Observed!AI$2:AI$792,Observed!$A$2:$A$792,$A68,Observed!$C$2:$C$792,$C68)),AVERAGEIFS(Observed!AI$2:AI$792,Observed!$A$2:$A$792,$A68,Observed!$C$2:$C$792,$C68),"")</f>
        <v/>
      </c>
      <c r="AN68" s="28" t="str">
        <f>IF(ISNUMBER(AVERAGEIFS(Observed!AJ$2:AJ$792,Observed!$A$2:$A$792,$A68,Observed!$C$2:$C$792,$C68)),AVERAGEIFS(Observed!AJ$2:AJ$792,Observed!$A$2:$A$792,$A68,Observed!$C$2:$C$792,$C68),"")</f>
        <v/>
      </c>
      <c r="AO68" s="28" t="str">
        <f>IF(ISNUMBER(AVERAGEIFS(Observed!AK$2:AK$792,Observed!$A$2:$A$792,$A68,Observed!$C$2:$C$792,$C68)),AVERAGEIFS(Observed!AK$2:AK$792,Observed!$A$2:$A$792,$A68,Observed!$C$2:$C$792,$C68),"")</f>
        <v/>
      </c>
      <c r="AP68" s="29" t="str">
        <f>IF(ISNUMBER(AVERAGEIFS(Observed!AL$2:AL$792,Observed!$A$2:$A$792,$A68,Observed!$C$2:$C$792,$C68)),AVERAGEIFS(Observed!AL$2:AL$792,Observed!$A$2:$A$792,$A68,Observed!$C$2:$C$792,$C68),"")</f>
        <v/>
      </c>
      <c r="AQ68" s="28" t="str">
        <f>IF(ISNUMBER(AVERAGEIFS(Observed!AM$2:AM$792,Observed!$A$2:$A$792,$A68,Observed!$C$2:$C$792,$C68)),AVERAGEIFS(Observed!AM$2:AM$792,Observed!$A$2:$A$792,$A68,Observed!$C$2:$C$792,$C68),"")</f>
        <v/>
      </c>
      <c r="AR68" s="28" t="str">
        <f>IF(ISNUMBER(AVERAGEIFS(Observed!AN$2:AN$792,Observed!$A$2:$A$792,$A68,Observed!$C$2:$C$792,$C68)),AVERAGEIFS(Observed!AN$2:AN$792,Observed!$A$2:$A$792,$A68,Observed!$C$2:$C$792,$C68),"")</f>
        <v/>
      </c>
      <c r="AS68" s="2">
        <f>COUNTIFS(Observed!$A$2:$A$792,$A68,Observed!$C$2:$C$792,$C68)</f>
        <v>3</v>
      </c>
      <c r="AT68" s="2">
        <f t="shared" si="2"/>
        <v>10</v>
      </c>
    </row>
    <row r="69" spans="1:46" x14ac:dyDescent="0.25">
      <c r="A69" s="4" t="s">
        <v>30</v>
      </c>
      <c r="B69" t="s">
        <v>44</v>
      </c>
      <c r="C69" s="3">
        <v>42290</v>
      </c>
      <c r="D69">
        <v>1</v>
      </c>
      <c r="F69">
        <v>50</v>
      </c>
      <c r="J69" s="2" t="s">
        <v>83</v>
      </c>
      <c r="K69" s="2" t="s">
        <v>43</v>
      </c>
      <c r="M69" s="2" t="s">
        <v>38</v>
      </c>
      <c r="N69" s="27">
        <f>IF(ISNUMBER(AVERAGEIFS(Observed!J$2:J$792,Observed!$A$2:$A$792,$A69,Observed!$C$2:$C$792,$C69)),AVERAGEIFS(Observed!J$2:J$792,Observed!$A$2:$A$792,$A69,Observed!$C$2:$C$792,$C69),"")</f>
        <v>542.83333333333337</v>
      </c>
      <c r="O69" s="28">
        <f>IF(ISNUMBER(AVERAGEIFS(Observed!K$2:K$792,Observed!$A$2:$A$792,$A69,Observed!$C$2:$C$792,$C69)),AVERAGEIFS(Observed!K$2:K$792,Observed!$A$2:$A$792,$A69,Observed!$C$2:$C$792,$C69),"")</f>
        <v>54.283333333333339</v>
      </c>
      <c r="P69" s="28" t="str">
        <f>IF(ISNUMBER(AVERAGEIFS(Observed!L$2:L$792,Observed!$A$2:$A$792,$A69,Observed!$C$2:$C$792,$C69)),AVERAGEIFS(Observed!L$2:L$792,Observed!$A$2:$A$792,$A69,Observed!$C$2:$C$792,$C69),"")</f>
        <v/>
      </c>
      <c r="Q69" s="28" t="str">
        <f>IF(ISNUMBER(AVERAGEIFS(Observed!M$2:M$792,Observed!$A$2:$A$792,$A69,Observed!$C$2:$C$792,$C69)),AVERAGEIFS(Observed!M$2:M$792,Observed!$A$2:$A$792,$A69,Observed!$C$2:$C$792,$C69),"")</f>
        <v/>
      </c>
      <c r="R69" s="28" t="str">
        <f>IF(ISNUMBER(AVERAGEIFS(Observed!N$2:N$792,Observed!$A$2:$A$792,$A69,Observed!$C$2:$C$792,$C69)),AVERAGEIFS(Observed!N$2:N$792,Observed!$A$2:$A$792,$A69,Observed!$C$2:$C$792,$C69),"")</f>
        <v/>
      </c>
      <c r="S69" s="29" t="str">
        <f>IF(ISNUMBER(AVERAGEIFS(Observed!O$2:O$792,Observed!$A$2:$A$792,$A69,Observed!$C$2:$C$792,$C69)),AVERAGEIFS(Observed!O$2:O$792,Observed!$A$2:$A$792,$A69,Observed!$C$2:$C$792,$C69),"")</f>
        <v/>
      </c>
      <c r="T69" s="29" t="str">
        <f>IF(ISNUMBER(AVERAGEIFS(Observed!P$2:P$792,Observed!$A$2:$A$792,$A69,Observed!$C$2:$C$792,$C69)),AVERAGEIFS(Observed!P$2:P$792,Observed!$A$2:$A$792,$A69,Observed!$C$2:$C$792,$C69),"")</f>
        <v/>
      </c>
      <c r="U69" s="29" t="str">
        <f>IF(ISNUMBER(AVERAGEIFS(Observed!Q$2:Q$792,Observed!$A$2:$A$792,$A69,Observed!$C$2:$C$792,$C69)),AVERAGEIFS(Observed!Q$2:Q$792,Observed!$A$2:$A$792,$A69,Observed!$C$2:$C$792,$C69),"")</f>
        <v/>
      </c>
      <c r="V69" s="28" t="str">
        <f>IF(ISNUMBER(AVERAGEIFS(Observed!R$2:R$792,Observed!$A$2:$A$792,$A69,Observed!$C$2:$C$792,$C69)),AVERAGEIFS(Observed!R$2:R$792,Observed!$A$2:$A$792,$A69,Observed!$C$2:$C$792,$C69),"")</f>
        <v/>
      </c>
      <c r="W69" s="30" t="str">
        <f>IF(ISNUMBER(AVERAGEIFS(Observed!S$2:S$792,Observed!$A$2:$A$792,$A69,Observed!$C$2:$C$792,$C69)),AVERAGEIFS(Observed!S$2:S$792,Observed!$A$2:$A$792,$A69,Observed!$C$2:$C$792,$C69),"")</f>
        <v/>
      </c>
      <c r="X69" s="30" t="str">
        <f>IF(ISNUMBER(AVERAGEIFS(Observed!T$2:T$792,Observed!$A$2:$A$792,$A69,Observed!$C$2:$C$792,$C69)),AVERAGEIFS(Observed!T$2:T$792,Observed!$A$2:$A$792,$A69,Observed!$C$2:$C$792,$C69),"")</f>
        <v/>
      </c>
      <c r="Y69" s="28" t="str">
        <f>IF(ISNUMBER(AVERAGEIFS(Observed!U$2:U$792,Observed!$A$2:$A$792,$A69,Observed!$C$2:$C$792,$C69)),AVERAGEIFS(Observed!U$2:U$792,Observed!$A$2:$A$792,$A69,Observed!$C$2:$C$792,$C69),"")</f>
        <v/>
      </c>
      <c r="Z69" s="28" t="str">
        <f>IF(ISNUMBER(AVERAGEIFS(Observed!V$2:V$792,Observed!$A$2:$A$792,$A69,Observed!$C$2:$C$792,$C69)),AVERAGEIFS(Observed!V$2:V$792,Observed!$A$2:$A$792,$A69,Observed!$C$2:$C$792,$C69),"")</f>
        <v/>
      </c>
      <c r="AA69" s="28" t="str">
        <f>IF(ISNUMBER(AVERAGEIFS(Observed!W$2:W$792,Observed!$A$2:$A$792,$A69,Observed!$C$2:$C$792,$C69)),AVERAGEIFS(Observed!W$2:W$792,Observed!$A$2:$A$792,$A69,Observed!$C$2:$C$792,$C69),"")</f>
        <v/>
      </c>
      <c r="AB69" s="28">
        <f>IF(ISNUMBER(AVERAGEIFS(Observed!X$2:X$792,Observed!$A$2:$A$792,$A69,Observed!$C$2:$C$792,$C69)),AVERAGEIFS(Observed!X$2:X$792,Observed!$A$2:$A$792,$A69,Observed!$C$2:$C$792,$C69),"")</f>
        <v>16.564614137013752</v>
      </c>
      <c r="AC69" s="28">
        <f>IF(ISNUMBER(AVERAGEIFS(Observed!Y$2:Y$792,Observed!$A$2:$A$792,$A69,Observed!$C$2:$C$792,$C69)),AVERAGEIFS(Observed!Y$2:Y$792,Observed!$A$2:$A$792,$A69,Observed!$C$2:$C$792,$C69),"")</f>
        <v>13.842325846354166</v>
      </c>
      <c r="AD69" s="28">
        <f>IF(ISNUMBER(AVERAGEIFS(Observed!Z$2:Z$792,Observed!$A$2:$A$792,$A69,Observed!$C$2:$C$792,$C69)),AVERAGEIFS(Observed!Z$2:Z$792,Observed!$A$2:$A$792,$A69,Observed!$C$2:$C$792,$C69),"")</f>
        <v>82.583370208740234</v>
      </c>
      <c r="AE69" s="28">
        <f>IF(ISNUMBER(AVERAGEIFS(Observed!AA$2:AA$792,Observed!$A$2:$A$792,$A69,Observed!$C$2:$C$792,$C69)),AVERAGEIFS(Observed!AA$2:AA$792,Observed!$A$2:$A$792,$A69,Observed!$C$2:$C$792,$C69),"")</f>
        <v>19.483463287353516</v>
      </c>
      <c r="AF69" s="28">
        <f>IF(ISNUMBER(AVERAGEIFS(Observed!AB$2:AB$792,Observed!$A$2:$A$792,$A69,Observed!$C$2:$C$792,$C69)),AVERAGEIFS(Observed!AB$2:AB$792,Observed!$A$2:$A$792,$A69,Observed!$C$2:$C$792,$C69),"")</f>
        <v>90.068895975748703</v>
      </c>
      <c r="AG69" s="28">
        <f>IF(ISNUMBER(AVERAGEIFS(Observed!AC$2:AC$792,Observed!$A$2:$A$792,$A69,Observed!$C$2:$C$792,$C69)),AVERAGEIFS(Observed!AC$2:AC$792,Observed!$A$2:$A$792,$A69,Observed!$C$2:$C$792,$C69),"")</f>
        <v>30.675729115804035</v>
      </c>
      <c r="AH69" s="29">
        <f>IF(ISNUMBER(AVERAGEIFS(Observed!AD$2:AD$792,Observed!$A$2:$A$792,$A69,Observed!$C$2:$C$792,$C69)),AVERAGEIFS(Observed!AD$2:AD$792,Observed!$A$2:$A$792,$A69,Observed!$C$2:$C$792,$C69),"")</f>
        <v>4.9066666666666668E-2</v>
      </c>
      <c r="AI69" s="29">
        <f>IF(ISNUMBER(AVERAGEIFS(Observed!AE$2:AE$792,Observed!$A$2:$A$792,$A69,Observed!$C$2:$C$792,$C69)),AVERAGEIFS(Observed!AE$2:AE$792,Observed!$A$2:$A$792,$A69,Observed!$C$2:$C$792,$C69),"")</f>
        <v>4.9066666666666668E-2</v>
      </c>
      <c r="AJ69" s="29" t="str">
        <f>IF(ISNUMBER(AVERAGEIFS(Observed!AF$2:AF$792,Observed!$A$2:$A$792,$A69,Observed!$C$2:$C$792,$C69)),AVERAGEIFS(Observed!AF$2:AF$792,Observed!$A$2:$A$792,$A69,Observed!$C$2:$C$792,$C69),"")</f>
        <v/>
      </c>
      <c r="AK69" s="28">
        <f>IF(ISNUMBER(AVERAGEIFS(Observed!AG$2:AG$792,Observed!$A$2:$A$792,$A69,Observed!$C$2:$C$792,$C69)),AVERAGEIFS(Observed!AG$2:AG$792,Observed!$A$2:$A$792,$A69,Observed!$C$2:$C$792,$C69),"")</f>
        <v>13.213339233398438</v>
      </c>
      <c r="AL69" s="29" t="str">
        <f>IF(ISNUMBER(AVERAGEIFS(Observed!AH$2:AH$792,Observed!$A$2:$A$792,$A69,Observed!$C$2:$C$792,$C69)),AVERAGEIFS(Observed!AH$2:AH$792,Observed!$A$2:$A$792,$A69,Observed!$C$2:$C$792,$C69),"")</f>
        <v/>
      </c>
      <c r="AM69" s="28" t="str">
        <f>IF(ISNUMBER(AVERAGEIFS(Observed!AI$2:AI$792,Observed!$A$2:$A$792,$A69,Observed!$C$2:$C$792,$C69)),AVERAGEIFS(Observed!AI$2:AI$792,Observed!$A$2:$A$792,$A69,Observed!$C$2:$C$792,$C69),"")</f>
        <v/>
      </c>
      <c r="AN69" s="28" t="str">
        <f>IF(ISNUMBER(AVERAGEIFS(Observed!AJ$2:AJ$792,Observed!$A$2:$A$792,$A69,Observed!$C$2:$C$792,$C69)),AVERAGEIFS(Observed!AJ$2:AJ$792,Observed!$A$2:$A$792,$A69,Observed!$C$2:$C$792,$C69),"")</f>
        <v/>
      </c>
      <c r="AO69" s="28" t="str">
        <f>IF(ISNUMBER(AVERAGEIFS(Observed!AK$2:AK$792,Observed!$A$2:$A$792,$A69,Observed!$C$2:$C$792,$C69)),AVERAGEIFS(Observed!AK$2:AK$792,Observed!$A$2:$A$792,$A69,Observed!$C$2:$C$792,$C69),"")</f>
        <v/>
      </c>
      <c r="AP69" s="29" t="str">
        <f>IF(ISNUMBER(AVERAGEIFS(Observed!AL$2:AL$792,Observed!$A$2:$A$792,$A69,Observed!$C$2:$C$792,$C69)),AVERAGEIFS(Observed!AL$2:AL$792,Observed!$A$2:$A$792,$A69,Observed!$C$2:$C$792,$C69),"")</f>
        <v/>
      </c>
      <c r="AQ69" s="28" t="str">
        <f>IF(ISNUMBER(AVERAGEIFS(Observed!AM$2:AM$792,Observed!$A$2:$A$792,$A69,Observed!$C$2:$C$792,$C69)),AVERAGEIFS(Observed!AM$2:AM$792,Observed!$A$2:$A$792,$A69,Observed!$C$2:$C$792,$C69),"")</f>
        <v/>
      </c>
      <c r="AR69" s="28" t="str">
        <f>IF(ISNUMBER(AVERAGEIFS(Observed!AN$2:AN$792,Observed!$A$2:$A$792,$A69,Observed!$C$2:$C$792,$C69)),AVERAGEIFS(Observed!AN$2:AN$792,Observed!$A$2:$A$792,$A69,Observed!$C$2:$C$792,$C69),"")</f>
        <v/>
      </c>
      <c r="AS69" s="2">
        <f>COUNTIFS(Observed!$A$2:$A$792,$A69,Observed!$C$2:$C$792,$C69)</f>
        <v>3</v>
      </c>
      <c r="AT69" s="2">
        <f t="shared" si="2"/>
        <v>10</v>
      </c>
    </row>
    <row r="70" spans="1:46" x14ac:dyDescent="0.25">
      <c r="A70" s="4" t="s">
        <v>28</v>
      </c>
      <c r="B70" t="s">
        <v>44</v>
      </c>
      <c r="C70" s="3">
        <v>42290</v>
      </c>
      <c r="D70">
        <v>1</v>
      </c>
      <c r="F70">
        <v>100</v>
      </c>
      <c r="J70" s="2" t="s">
        <v>83</v>
      </c>
      <c r="K70" s="2" t="s">
        <v>43</v>
      </c>
      <c r="M70" s="2" t="s">
        <v>38</v>
      </c>
      <c r="N70" s="27">
        <f>IF(ISNUMBER(AVERAGEIFS(Observed!J$2:J$792,Observed!$A$2:$A$792,$A70,Observed!$C$2:$C$792,$C70)),AVERAGEIFS(Observed!J$2:J$792,Observed!$A$2:$A$792,$A70,Observed!$C$2:$C$792,$C70),"")</f>
        <v>569.75</v>
      </c>
      <c r="O70" s="28">
        <f>IF(ISNUMBER(AVERAGEIFS(Observed!K$2:K$792,Observed!$A$2:$A$792,$A70,Observed!$C$2:$C$792,$C70)),AVERAGEIFS(Observed!K$2:K$792,Observed!$A$2:$A$792,$A70,Observed!$C$2:$C$792,$C70),"")</f>
        <v>56.975000000000001</v>
      </c>
      <c r="P70" s="28" t="str">
        <f>IF(ISNUMBER(AVERAGEIFS(Observed!L$2:L$792,Observed!$A$2:$A$792,$A70,Observed!$C$2:$C$792,$C70)),AVERAGEIFS(Observed!L$2:L$792,Observed!$A$2:$A$792,$A70,Observed!$C$2:$C$792,$C70),"")</f>
        <v/>
      </c>
      <c r="Q70" s="28" t="str">
        <f>IF(ISNUMBER(AVERAGEIFS(Observed!M$2:M$792,Observed!$A$2:$A$792,$A70,Observed!$C$2:$C$792,$C70)),AVERAGEIFS(Observed!M$2:M$792,Observed!$A$2:$A$792,$A70,Observed!$C$2:$C$792,$C70),"")</f>
        <v/>
      </c>
      <c r="R70" s="28" t="str">
        <f>IF(ISNUMBER(AVERAGEIFS(Observed!N$2:N$792,Observed!$A$2:$A$792,$A70,Observed!$C$2:$C$792,$C70)),AVERAGEIFS(Observed!N$2:N$792,Observed!$A$2:$A$792,$A70,Observed!$C$2:$C$792,$C70),"")</f>
        <v/>
      </c>
      <c r="S70" s="29" t="str">
        <f>IF(ISNUMBER(AVERAGEIFS(Observed!O$2:O$792,Observed!$A$2:$A$792,$A70,Observed!$C$2:$C$792,$C70)),AVERAGEIFS(Observed!O$2:O$792,Observed!$A$2:$A$792,$A70,Observed!$C$2:$C$792,$C70),"")</f>
        <v/>
      </c>
      <c r="T70" s="29" t="str">
        <f>IF(ISNUMBER(AVERAGEIFS(Observed!P$2:P$792,Observed!$A$2:$A$792,$A70,Observed!$C$2:$C$792,$C70)),AVERAGEIFS(Observed!P$2:P$792,Observed!$A$2:$A$792,$A70,Observed!$C$2:$C$792,$C70),"")</f>
        <v/>
      </c>
      <c r="U70" s="29" t="str">
        <f>IF(ISNUMBER(AVERAGEIFS(Observed!Q$2:Q$792,Observed!$A$2:$A$792,$A70,Observed!$C$2:$C$792,$C70)),AVERAGEIFS(Observed!Q$2:Q$792,Observed!$A$2:$A$792,$A70,Observed!$C$2:$C$792,$C70),"")</f>
        <v/>
      </c>
      <c r="V70" s="28" t="str">
        <f>IF(ISNUMBER(AVERAGEIFS(Observed!R$2:R$792,Observed!$A$2:$A$792,$A70,Observed!$C$2:$C$792,$C70)),AVERAGEIFS(Observed!R$2:R$792,Observed!$A$2:$A$792,$A70,Observed!$C$2:$C$792,$C70),"")</f>
        <v/>
      </c>
      <c r="W70" s="30" t="str">
        <f>IF(ISNUMBER(AVERAGEIFS(Observed!S$2:S$792,Observed!$A$2:$A$792,$A70,Observed!$C$2:$C$792,$C70)),AVERAGEIFS(Observed!S$2:S$792,Observed!$A$2:$A$792,$A70,Observed!$C$2:$C$792,$C70),"")</f>
        <v/>
      </c>
      <c r="X70" s="30" t="str">
        <f>IF(ISNUMBER(AVERAGEIFS(Observed!T$2:T$792,Observed!$A$2:$A$792,$A70,Observed!$C$2:$C$792,$C70)),AVERAGEIFS(Observed!T$2:T$792,Observed!$A$2:$A$792,$A70,Observed!$C$2:$C$792,$C70),"")</f>
        <v/>
      </c>
      <c r="Y70" s="28" t="str">
        <f>IF(ISNUMBER(AVERAGEIFS(Observed!U$2:U$792,Observed!$A$2:$A$792,$A70,Observed!$C$2:$C$792,$C70)),AVERAGEIFS(Observed!U$2:U$792,Observed!$A$2:$A$792,$A70,Observed!$C$2:$C$792,$C70),"")</f>
        <v/>
      </c>
      <c r="Z70" s="28" t="str">
        <f>IF(ISNUMBER(AVERAGEIFS(Observed!V$2:V$792,Observed!$A$2:$A$792,$A70,Observed!$C$2:$C$792,$C70)),AVERAGEIFS(Observed!V$2:V$792,Observed!$A$2:$A$792,$A70,Observed!$C$2:$C$792,$C70),"")</f>
        <v/>
      </c>
      <c r="AA70" s="28" t="str">
        <f>IF(ISNUMBER(AVERAGEIFS(Observed!W$2:W$792,Observed!$A$2:$A$792,$A70,Observed!$C$2:$C$792,$C70)),AVERAGEIFS(Observed!W$2:W$792,Observed!$A$2:$A$792,$A70,Observed!$C$2:$C$792,$C70),"")</f>
        <v/>
      </c>
      <c r="AB70" s="28">
        <f>IF(ISNUMBER(AVERAGEIFS(Observed!X$2:X$792,Observed!$A$2:$A$792,$A70,Observed!$C$2:$C$792,$C70)),AVERAGEIFS(Observed!X$2:X$792,Observed!$A$2:$A$792,$A70,Observed!$C$2:$C$792,$C70),"")</f>
        <v>16.076987584431965</v>
      </c>
      <c r="AC70" s="28">
        <f>IF(ISNUMBER(AVERAGEIFS(Observed!Y$2:Y$792,Observed!$A$2:$A$792,$A70,Observed!$C$2:$C$792,$C70)),AVERAGEIFS(Observed!Y$2:Y$792,Observed!$A$2:$A$792,$A70,Observed!$C$2:$C$792,$C70),"")</f>
        <v>12.911834239959717</v>
      </c>
      <c r="AD70" s="28">
        <f>IF(ISNUMBER(AVERAGEIFS(Observed!Z$2:Z$792,Observed!$A$2:$A$792,$A70,Observed!$C$2:$C$792,$C70)),AVERAGEIFS(Observed!Z$2:Z$792,Observed!$A$2:$A$792,$A70,Observed!$C$2:$C$792,$C70),"")</f>
        <v>82.662932078043625</v>
      </c>
      <c r="AE70" s="28">
        <f>IF(ISNUMBER(AVERAGEIFS(Observed!AA$2:AA$792,Observed!$A$2:$A$792,$A70,Observed!$C$2:$C$792,$C70)),AVERAGEIFS(Observed!AA$2:AA$792,Observed!$A$2:$A$792,$A70,Observed!$C$2:$C$792,$C70),"")</f>
        <v>19.489682197570801</v>
      </c>
      <c r="AF70" s="28">
        <f>IF(ISNUMBER(AVERAGEIFS(Observed!AB$2:AB$792,Observed!$A$2:$A$792,$A70,Observed!$C$2:$C$792,$C70)),AVERAGEIFS(Observed!AB$2:AB$792,Observed!$A$2:$A$792,$A70,Observed!$C$2:$C$792,$C70),"")</f>
        <v>89.650478363037109</v>
      </c>
      <c r="AG70" s="28">
        <f>IF(ISNUMBER(AVERAGEIFS(Observed!AC$2:AC$792,Observed!$A$2:$A$792,$A70,Observed!$C$2:$C$792,$C70)),AVERAGEIFS(Observed!AC$2:AC$792,Observed!$A$2:$A$792,$A70,Observed!$C$2:$C$792,$C70),"")</f>
        <v>31.849209785461426</v>
      </c>
      <c r="AH70" s="29">
        <f>IF(ISNUMBER(AVERAGEIFS(Observed!AD$2:AD$792,Observed!$A$2:$A$792,$A70,Observed!$C$2:$C$792,$C70)),AVERAGEIFS(Observed!AD$2:AD$792,Observed!$A$2:$A$792,$A70,Observed!$C$2:$C$792,$C70),"")</f>
        <v>5.093333333333333E-2</v>
      </c>
      <c r="AI70" s="29">
        <f>IF(ISNUMBER(AVERAGEIFS(Observed!AE$2:AE$792,Observed!$A$2:$A$792,$A70,Observed!$C$2:$C$792,$C70)),AVERAGEIFS(Observed!AE$2:AE$792,Observed!$A$2:$A$792,$A70,Observed!$C$2:$C$792,$C70),"")</f>
        <v>5.093333333333333E-2</v>
      </c>
      <c r="AJ70" s="29" t="str">
        <f>IF(ISNUMBER(AVERAGEIFS(Observed!AF$2:AF$792,Observed!$A$2:$A$792,$A70,Observed!$C$2:$C$792,$C70)),AVERAGEIFS(Observed!AF$2:AF$792,Observed!$A$2:$A$792,$A70,Observed!$C$2:$C$792,$C70),"")</f>
        <v/>
      </c>
      <c r="AK70" s="28">
        <f>IF(ISNUMBER(AVERAGEIFS(Observed!AG$2:AG$792,Observed!$A$2:$A$792,$A70,Observed!$C$2:$C$792,$C70)),AVERAGEIFS(Observed!AG$2:AG$792,Observed!$A$2:$A$792,$A70,Observed!$C$2:$C$792,$C70),"")</f>
        <v>13.226069132486979</v>
      </c>
      <c r="AL70" s="29" t="str">
        <f>IF(ISNUMBER(AVERAGEIFS(Observed!AH$2:AH$792,Observed!$A$2:$A$792,$A70,Observed!$C$2:$C$792,$C70)),AVERAGEIFS(Observed!AH$2:AH$792,Observed!$A$2:$A$792,$A70,Observed!$C$2:$C$792,$C70),"")</f>
        <v/>
      </c>
      <c r="AM70" s="28" t="str">
        <f>IF(ISNUMBER(AVERAGEIFS(Observed!AI$2:AI$792,Observed!$A$2:$A$792,$A70,Observed!$C$2:$C$792,$C70)),AVERAGEIFS(Observed!AI$2:AI$792,Observed!$A$2:$A$792,$A70,Observed!$C$2:$C$792,$C70),"")</f>
        <v/>
      </c>
      <c r="AN70" s="28" t="str">
        <f>IF(ISNUMBER(AVERAGEIFS(Observed!AJ$2:AJ$792,Observed!$A$2:$A$792,$A70,Observed!$C$2:$C$792,$C70)),AVERAGEIFS(Observed!AJ$2:AJ$792,Observed!$A$2:$A$792,$A70,Observed!$C$2:$C$792,$C70),"")</f>
        <v/>
      </c>
      <c r="AO70" s="28" t="str">
        <f>IF(ISNUMBER(AVERAGEIFS(Observed!AK$2:AK$792,Observed!$A$2:$A$792,$A70,Observed!$C$2:$C$792,$C70)),AVERAGEIFS(Observed!AK$2:AK$792,Observed!$A$2:$A$792,$A70,Observed!$C$2:$C$792,$C70),"")</f>
        <v/>
      </c>
      <c r="AP70" s="29" t="str">
        <f>IF(ISNUMBER(AVERAGEIFS(Observed!AL$2:AL$792,Observed!$A$2:$A$792,$A70,Observed!$C$2:$C$792,$C70)),AVERAGEIFS(Observed!AL$2:AL$792,Observed!$A$2:$A$792,$A70,Observed!$C$2:$C$792,$C70),"")</f>
        <v/>
      </c>
      <c r="AQ70" s="28" t="str">
        <f>IF(ISNUMBER(AVERAGEIFS(Observed!AM$2:AM$792,Observed!$A$2:$A$792,$A70,Observed!$C$2:$C$792,$C70)),AVERAGEIFS(Observed!AM$2:AM$792,Observed!$A$2:$A$792,$A70,Observed!$C$2:$C$792,$C70),"")</f>
        <v/>
      </c>
      <c r="AR70" s="28" t="str">
        <f>IF(ISNUMBER(AVERAGEIFS(Observed!AN$2:AN$792,Observed!$A$2:$A$792,$A70,Observed!$C$2:$C$792,$C70)),AVERAGEIFS(Observed!AN$2:AN$792,Observed!$A$2:$A$792,$A70,Observed!$C$2:$C$792,$C70),"")</f>
        <v/>
      </c>
      <c r="AS70" s="2">
        <f>COUNTIFS(Observed!$A$2:$A$792,$A70,Observed!$C$2:$C$792,$C70)</f>
        <v>3</v>
      </c>
      <c r="AT70" s="2">
        <f t="shared" si="2"/>
        <v>10</v>
      </c>
    </row>
    <row r="71" spans="1:46" x14ac:dyDescent="0.25">
      <c r="A71" s="4" t="s">
        <v>25</v>
      </c>
      <c r="B71" t="s">
        <v>44</v>
      </c>
      <c r="C71" s="3">
        <v>42290</v>
      </c>
      <c r="D71">
        <v>1</v>
      </c>
      <c r="F71">
        <v>200</v>
      </c>
      <c r="J71" s="2" t="s">
        <v>83</v>
      </c>
      <c r="K71" s="2" t="s">
        <v>43</v>
      </c>
      <c r="M71" s="2" t="s">
        <v>38</v>
      </c>
      <c r="N71" s="27">
        <f>IF(ISNUMBER(AVERAGEIFS(Observed!J$2:J$792,Observed!$A$2:$A$792,$A71,Observed!$C$2:$C$792,$C71)),AVERAGEIFS(Observed!J$2:J$792,Observed!$A$2:$A$792,$A71,Observed!$C$2:$C$792,$C71),"")</f>
        <v>564.58333333333337</v>
      </c>
      <c r="O71" s="28">
        <f>IF(ISNUMBER(AVERAGEIFS(Observed!K$2:K$792,Observed!$A$2:$A$792,$A71,Observed!$C$2:$C$792,$C71)),AVERAGEIFS(Observed!K$2:K$792,Observed!$A$2:$A$792,$A71,Observed!$C$2:$C$792,$C71),"")</f>
        <v>56.458333333333336</v>
      </c>
      <c r="P71" s="28" t="str">
        <f>IF(ISNUMBER(AVERAGEIFS(Observed!L$2:L$792,Observed!$A$2:$A$792,$A71,Observed!$C$2:$C$792,$C71)),AVERAGEIFS(Observed!L$2:L$792,Observed!$A$2:$A$792,$A71,Observed!$C$2:$C$792,$C71),"")</f>
        <v/>
      </c>
      <c r="Q71" s="28" t="str">
        <f>IF(ISNUMBER(AVERAGEIFS(Observed!M$2:M$792,Observed!$A$2:$A$792,$A71,Observed!$C$2:$C$792,$C71)),AVERAGEIFS(Observed!M$2:M$792,Observed!$A$2:$A$792,$A71,Observed!$C$2:$C$792,$C71),"")</f>
        <v/>
      </c>
      <c r="R71" s="28" t="str">
        <f>IF(ISNUMBER(AVERAGEIFS(Observed!N$2:N$792,Observed!$A$2:$A$792,$A71,Observed!$C$2:$C$792,$C71)),AVERAGEIFS(Observed!N$2:N$792,Observed!$A$2:$A$792,$A71,Observed!$C$2:$C$792,$C71),"")</f>
        <v/>
      </c>
      <c r="S71" s="29" t="str">
        <f>IF(ISNUMBER(AVERAGEIFS(Observed!O$2:O$792,Observed!$A$2:$A$792,$A71,Observed!$C$2:$C$792,$C71)),AVERAGEIFS(Observed!O$2:O$792,Observed!$A$2:$A$792,$A71,Observed!$C$2:$C$792,$C71),"")</f>
        <v/>
      </c>
      <c r="T71" s="29" t="str">
        <f>IF(ISNUMBER(AVERAGEIFS(Observed!P$2:P$792,Observed!$A$2:$A$792,$A71,Observed!$C$2:$C$792,$C71)),AVERAGEIFS(Observed!P$2:P$792,Observed!$A$2:$A$792,$A71,Observed!$C$2:$C$792,$C71),"")</f>
        <v/>
      </c>
      <c r="U71" s="29" t="str">
        <f>IF(ISNUMBER(AVERAGEIFS(Observed!Q$2:Q$792,Observed!$A$2:$A$792,$A71,Observed!$C$2:$C$792,$C71)),AVERAGEIFS(Observed!Q$2:Q$792,Observed!$A$2:$A$792,$A71,Observed!$C$2:$C$792,$C71),"")</f>
        <v/>
      </c>
      <c r="V71" s="28" t="str">
        <f>IF(ISNUMBER(AVERAGEIFS(Observed!R$2:R$792,Observed!$A$2:$A$792,$A71,Observed!$C$2:$C$792,$C71)),AVERAGEIFS(Observed!R$2:R$792,Observed!$A$2:$A$792,$A71,Observed!$C$2:$C$792,$C71),"")</f>
        <v/>
      </c>
      <c r="W71" s="30" t="str">
        <f>IF(ISNUMBER(AVERAGEIFS(Observed!S$2:S$792,Observed!$A$2:$A$792,$A71,Observed!$C$2:$C$792,$C71)),AVERAGEIFS(Observed!S$2:S$792,Observed!$A$2:$A$792,$A71,Observed!$C$2:$C$792,$C71),"")</f>
        <v/>
      </c>
      <c r="X71" s="30" t="str">
        <f>IF(ISNUMBER(AVERAGEIFS(Observed!T$2:T$792,Observed!$A$2:$A$792,$A71,Observed!$C$2:$C$792,$C71)),AVERAGEIFS(Observed!T$2:T$792,Observed!$A$2:$A$792,$A71,Observed!$C$2:$C$792,$C71),"")</f>
        <v/>
      </c>
      <c r="Y71" s="28" t="str">
        <f>IF(ISNUMBER(AVERAGEIFS(Observed!U$2:U$792,Observed!$A$2:$A$792,$A71,Observed!$C$2:$C$792,$C71)),AVERAGEIFS(Observed!U$2:U$792,Observed!$A$2:$A$792,$A71,Observed!$C$2:$C$792,$C71),"")</f>
        <v/>
      </c>
      <c r="Z71" s="28" t="str">
        <f>IF(ISNUMBER(AVERAGEIFS(Observed!V$2:V$792,Observed!$A$2:$A$792,$A71,Observed!$C$2:$C$792,$C71)),AVERAGEIFS(Observed!V$2:V$792,Observed!$A$2:$A$792,$A71,Observed!$C$2:$C$792,$C71),"")</f>
        <v/>
      </c>
      <c r="AA71" s="28" t="str">
        <f>IF(ISNUMBER(AVERAGEIFS(Observed!W$2:W$792,Observed!$A$2:$A$792,$A71,Observed!$C$2:$C$792,$C71)),AVERAGEIFS(Observed!W$2:W$792,Observed!$A$2:$A$792,$A71,Observed!$C$2:$C$792,$C71),"")</f>
        <v/>
      </c>
      <c r="AB71" s="28">
        <f>IF(ISNUMBER(AVERAGEIFS(Observed!X$2:X$792,Observed!$A$2:$A$792,$A71,Observed!$C$2:$C$792,$C71)),AVERAGEIFS(Observed!X$2:X$792,Observed!$A$2:$A$792,$A71,Observed!$C$2:$C$792,$C71),"")</f>
        <v>16.295382181803387</v>
      </c>
      <c r="AC71" s="28">
        <f>IF(ISNUMBER(AVERAGEIFS(Observed!Y$2:Y$792,Observed!$A$2:$A$792,$A71,Observed!$C$2:$C$792,$C71)),AVERAGEIFS(Observed!Y$2:Y$792,Observed!$A$2:$A$792,$A71,Observed!$C$2:$C$792,$C71),"")</f>
        <v>13.139668305714926</v>
      </c>
      <c r="AD71" s="28">
        <f>IF(ISNUMBER(AVERAGEIFS(Observed!Z$2:Z$792,Observed!$A$2:$A$792,$A71,Observed!$C$2:$C$792,$C71)),AVERAGEIFS(Observed!Z$2:Z$792,Observed!$A$2:$A$792,$A71,Observed!$C$2:$C$792,$C71),"")</f>
        <v>82.481550852457687</v>
      </c>
      <c r="AE71" s="28">
        <f>IF(ISNUMBER(AVERAGEIFS(Observed!AA$2:AA$792,Observed!$A$2:$A$792,$A71,Observed!$C$2:$C$792,$C71)),AVERAGEIFS(Observed!AA$2:AA$792,Observed!$A$2:$A$792,$A71,Observed!$C$2:$C$792,$C71),"")</f>
        <v>19.913036028544109</v>
      </c>
      <c r="AF71" s="28">
        <f>IF(ISNUMBER(AVERAGEIFS(Observed!AB$2:AB$792,Observed!$A$2:$A$792,$A71,Observed!$C$2:$C$792,$C71)),AVERAGEIFS(Observed!AB$2:AB$792,Observed!$A$2:$A$792,$A71,Observed!$C$2:$C$792,$C71),"")</f>
        <v>89.963277180989579</v>
      </c>
      <c r="AG71" s="28">
        <f>IF(ISNUMBER(AVERAGEIFS(Observed!AC$2:AC$792,Observed!$A$2:$A$792,$A71,Observed!$C$2:$C$792,$C71)),AVERAGEIFS(Observed!AC$2:AC$792,Observed!$A$2:$A$792,$A71,Observed!$C$2:$C$792,$C71),"")</f>
        <v>32.570182800292969</v>
      </c>
      <c r="AH71" s="29">
        <f>IF(ISNUMBER(AVERAGEIFS(Observed!AD$2:AD$792,Observed!$A$2:$A$792,$A71,Observed!$C$2:$C$792,$C71)),AVERAGEIFS(Observed!AD$2:AD$792,Observed!$A$2:$A$792,$A71,Observed!$C$2:$C$792,$C71),"")</f>
        <v>5.213333333333333E-2</v>
      </c>
      <c r="AI71" s="29">
        <f>IF(ISNUMBER(AVERAGEIFS(Observed!AE$2:AE$792,Observed!$A$2:$A$792,$A71,Observed!$C$2:$C$792,$C71)),AVERAGEIFS(Observed!AE$2:AE$792,Observed!$A$2:$A$792,$A71,Observed!$C$2:$C$792,$C71),"")</f>
        <v>5.213333333333333E-2</v>
      </c>
      <c r="AJ71" s="29" t="str">
        <f>IF(ISNUMBER(AVERAGEIFS(Observed!AF$2:AF$792,Observed!$A$2:$A$792,$A71,Observed!$C$2:$C$792,$C71)),AVERAGEIFS(Observed!AF$2:AF$792,Observed!$A$2:$A$792,$A71,Observed!$C$2:$C$792,$C71),"")</f>
        <v/>
      </c>
      <c r="AK71" s="28">
        <f>IF(ISNUMBER(AVERAGEIFS(Observed!AG$2:AG$792,Observed!$A$2:$A$792,$A71,Observed!$C$2:$C$792,$C71)),AVERAGEIFS(Observed!AG$2:AG$792,Observed!$A$2:$A$792,$A71,Observed!$C$2:$C$792,$C71),"")</f>
        <v>13.19704813639323</v>
      </c>
      <c r="AL71" s="29" t="str">
        <f>IF(ISNUMBER(AVERAGEIFS(Observed!AH$2:AH$792,Observed!$A$2:$A$792,$A71,Observed!$C$2:$C$792,$C71)),AVERAGEIFS(Observed!AH$2:AH$792,Observed!$A$2:$A$792,$A71,Observed!$C$2:$C$792,$C71),"")</f>
        <v/>
      </c>
      <c r="AM71" s="28" t="str">
        <f>IF(ISNUMBER(AVERAGEIFS(Observed!AI$2:AI$792,Observed!$A$2:$A$792,$A71,Observed!$C$2:$C$792,$C71)),AVERAGEIFS(Observed!AI$2:AI$792,Observed!$A$2:$A$792,$A71,Observed!$C$2:$C$792,$C71),"")</f>
        <v/>
      </c>
      <c r="AN71" s="28" t="str">
        <f>IF(ISNUMBER(AVERAGEIFS(Observed!AJ$2:AJ$792,Observed!$A$2:$A$792,$A71,Observed!$C$2:$C$792,$C71)),AVERAGEIFS(Observed!AJ$2:AJ$792,Observed!$A$2:$A$792,$A71,Observed!$C$2:$C$792,$C71),"")</f>
        <v/>
      </c>
      <c r="AO71" s="28" t="str">
        <f>IF(ISNUMBER(AVERAGEIFS(Observed!AK$2:AK$792,Observed!$A$2:$A$792,$A71,Observed!$C$2:$C$792,$C71)),AVERAGEIFS(Observed!AK$2:AK$792,Observed!$A$2:$A$792,$A71,Observed!$C$2:$C$792,$C71),"")</f>
        <v/>
      </c>
      <c r="AP71" s="29" t="str">
        <f>IF(ISNUMBER(AVERAGEIFS(Observed!AL$2:AL$792,Observed!$A$2:$A$792,$A71,Observed!$C$2:$C$792,$C71)),AVERAGEIFS(Observed!AL$2:AL$792,Observed!$A$2:$A$792,$A71,Observed!$C$2:$C$792,$C71),"")</f>
        <v/>
      </c>
      <c r="AQ71" s="28" t="str">
        <f>IF(ISNUMBER(AVERAGEIFS(Observed!AM$2:AM$792,Observed!$A$2:$A$792,$A71,Observed!$C$2:$C$792,$C71)),AVERAGEIFS(Observed!AM$2:AM$792,Observed!$A$2:$A$792,$A71,Observed!$C$2:$C$792,$C71),"")</f>
        <v/>
      </c>
      <c r="AR71" s="28" t="str">
        <f>IF(ISNUMBER(AVERAGEIFS(Observed!AN$2:AN$792,Observed!$A$2:$A$792,$A71,Observed!$C$2:$C$792,$C71)),AVERAGEIFS(Observed!AN$2:AN$792,Observed!$A$2:$A$792,$A71,Observed!$C$2:$C$792,$C71),"")</f>
        <v/>
      </c>
      <c r="AS71" s="2">
        <f>COUNTIFS(Observed!$A$2:$A$792,$A71,Observed!$C$2:$C$792,$C71)</f>
        <v>3</v>
      </c>
      <c r="AT71" s="2">
        <f t="shared" si="2"/>
        <v>10</v>
      </c>
    </row>
    <row r="72" spans="1:46" x14ac:dyDescent="0.25">
      <c r="A72" s="4" t="s">
        <v>29</v>
      </c>
      <c r="B72" t="s">
        <v>44</v>
      </c>
      <c r="C72" s="3">
        <v>42290</v>
      </c>
      <c r="D72">
        <v>1</v>
      </c>
      <c r="F72">
        <v>350</v>
      </c>
      <c r="J72" s="2" t="s">
        <v>83</v>
      </c>
      <c r="K72" s="2" t="s">
        <v>43</v>
      </c>
      <c r="M72" s="2" t="s">
        <v>38</v>
      </c>
      <c r="N72" s="27">
        <f>IF(ISNUMBER(AVERAGEIFS(Observed!J$2:J$792,Observed!$A$2:$A$792,$A72,Observed!$C$2:$C$792,$C72)),AVERAGEIFS(Observed!J$2:J$792,Observed!$A$2:$A$792,$A72,Observed!$C$2:$C$792,$C72),"")</f>
        <v>559.25</v>
      </c>
      <c r="O72" s="28">
        <f>IF(ISNUMBER(AVERAGEIFS(Observed!K$2:K$792,Observed!$A$2:$A$792,$A72,Observed!$C$2:$C$792,$C72)),AVERAGEIFS(Observed!K$2:K$792,Observed!$A$2:$A$792,$A72,Observed!$C$2:$C$792,$C72),"")</f>
        <v>55.925000000000004</v>
      </c>
      <c r="P72" s="28" t="str">
        <f>IF(ISNUMBER(AVERAGEIFS(Observed!L$2:L$792,Observed!$A$2:$A$792,$A72,Observed!$C$2:$C$792,$C72)),AVERAGEIFS(Observed!L$2:L$792,Observed!$A$2:$A$792,$A72,Observed!$C$2:$C$792,$C72),"")</f>
        <v/>
      </c>
      <c r="Q72" s="28" t="str">
        <f>IF(ISNUMBER(AVERAGEIFS(Observed!M$2:M$792,Observed!$A$2:$A$792,$A72,Observed!$C$2:$C$792,$C72)),AVERAGEIFS(Observed!M$2:M$792,Observed!$A$2:$A$792,$A72,Observed!$C$2:$C$792,$C72),"")</f>
        <v/>
      </c>
      <c r="R72" s="28" t="str">
        <f>IF(ISNUMBER(AVERAGEIFS(Observed!N$2:N$792,Observed!$A$2:$A$792,$A72,Observed!$C$2:$C$792,$C72)),AVERAGEIFS(Observed!N$2:N$792,Observed!$A$2:$A$792,$A72,Observed!$C$2:$C$792,$C72),"")</f>
        <v/>
      </c>
      <c r="S72" s="29" t="str">
        <f>IF(ISNUMBER(AVERAGEIFS(Observed!O$2:O$792,Observed!$A$2:$A$792,$A72,Observed!$C$2:$C$792,$C72)),AVERAGEIFS(Observed!O$2:O$792,Observed!$A$2:$A$792,$A72,Observed!$C$2:$C$792,$C72),"")</f>
        <v/>
      </c>
      <c r="T72" s="29" t="str">
        <f>IF(ISNUMBER(AVERAGEIFS(Observed!P$2:P$792,Observed!$A$2:$A$792,$A72,Observed!$C$2:$C$792,$C72)),AVERAGEIFS(Observed!P$2:P$792,Observed!$A$2:$A$792,$A72,Observed!$C$2:$C$792,$C72),"")</f>
        <v/>
      </c>
      <c r="U72" s="29" t="str">
        <f>IF(ISNUMBER(AVERAGEIFS(Observed!Q$2:Q$792,Observed!$A$2:$A$792,$A72,Observed!$C$2:$C$792,$C72)),AVERAGEIFS(Observed!Q$2:Q$792,Observed!$A$2:$A$792,$A72,Observed!$C$2:$C$792,$C72),"")</f>
        <v/>
      </c>
      <c r="V72" s="28" t="str">
        <f>IF(ISNUMBER(AVERAGEIFS(Observed!R$2:R$792,Observed!$A$2:$A$792,$A72,Observed!$C$2:$C$792,$C72)),AVERAGEIFS(Observed!R$2:R$792,Observed!$A$2:$A$792,$A72,Observed!$C$2:$C$792,$C72),"")</f>
        <v/>
      </c>
      <c r="W72" s="30" t="str">
        <f>IF(ISNUMBER(AVERAGEIFS(Observed!S$2:S$792,Observed!$A$2:$A$792,$A72,Observed!$C$2:$C$792,$C72)),AVERAGEIFS(Observed!S$2:S$792,Observed!$A$2:$A$792,$A72,Observed!$C$2:$C$792,$C72),"")</f>
        <v/>
      </c>
      <c r="X72" s="30" t="str">
        <f>IF(ISNUMBER(AVERAGEIFS(Observed!T$2:T$792,Observed!$A$2:$A$792,$A72,Observed!$C$2:$C$792,$C72)),AVERAGEIFS(Observed!T$2:T$792,Observed!$A$2:$A$792,$A72,Observed!$C$2:$C$792,$C72),"")</f>
        <v/>
      </c>
      <c r="Y72" s="28" t="str">
        <f>IF(ISNUMBER(AVERAGEIFS(Observed!U$2:U$792,Observed!$A$2:$A$792,$A72,Observed!$C$2:$C$792,$C72)),AVERAGEIFS(Observed!U$2:U$792,Observed!$A$2:$A$792,$A72,Observed!$C$2:$C$792,$C72),"")</f>
        <v/>
      </c>
      <c r="Z72" s="28" t="str">
        <f>IF(ISNUMBER(AVERAGEIFS(Observed!V$2:V$792,Observed!$A$2:$A$792,$A72,Observed!$C$2:$C$792,$C72)),AVERAGEIFS(Observed!V$2:V$792,Observed!$A$2:$A$792,$A72,Observed!$C$2:$C$792,$C72),"")</f>
        <v/>
      </c>
      <c r="AA72" s="28" t="str">
        <f>IF(ISNUMBER(AVERAGEIFS(Observed!W$2:W$792,Observed!$A$2:$A$792,$A72,Observed!$C$2:$C$792,$C72)),AVERAGEIFS(Observed!W$2:W$792,Observed!$A$2:$A$792,$A72,Observed!$C$2:$C$792,$C72),"")</f>
        <v/>
      </c>
      <c r="AB72" s="28">
        <f>IF(ISNUMBER(AVERAGEIFS(Observed!X$2:X$792,Observed!$A$2:$A$792,$A72,Observed!$C$2:$C$792,$C72)),AVERAGEIFS(Observed!X$2:X$792,Observed!$A$2:$A$792,$A72,Observed!$C$2:$C$792,$C72),"")</f>
        <v>15.801925977071127</v>
      </c>
      <c r="AC72" s="28">
        <f>IF(ISNUMBER(AVERAGEIFS(Observed!Y$2:Y$792,Observed!$A$2:$A$792,$A72,Observed!$C$2:$C$792,$C72)),AVERAGEIFS(Observed!Y$2:Y$792,Observed!$A$2:$A$792,$A72,Observed!$C$2:$C$792,$C72),"")</f>
        <v>13.428716977437338</v>
      </c>
      <c r="AD72" s="28">
        <f>IF(ISNUMBER(AVERAGEIFS(Observed!Z$2:Z$792,Observed!$A$2:$A$792,$A72,Observed!$C$2:$C$792,$C72)),AVERAGEIFS(Observed!Z$2:Z$792,Observed!$A$2:$A$792,$A72,Observed!$C$2:$C$792,$C72),"")</f>
        <v>81.350404103597</v>
      </c>
      <c r="AE72" s="28">
        <f>IF(ISNUMBER(AVERAGEIFS(Observed!AA$2:AA$792,Observed!$A$2:$A$792,$A72,Observed!$C$2:$C$792,$C72)),AVERAGEIFS(Observed!AA$2:AA$792,Observed!$A$2:$A$792,$A72,Observed!$C$2:$C$792,$C72),"")</f>
        <v>18.688161532084148</v>
      </c>
      <c r="AF72" s="28">
        <f>IF(ISNUMBER(AVERAGEIFS(Observed!AB$2:AB$792,Observed!$A$2:$A$792,$A72,Observed!$C$2:$C$792,$C72)),AVERAGEIFS(Observed!AB$2:AB$792,Observed!$A$2:$A$792,$A72,Observed!$C$2:$C$792,$C72),"")</f>
        <v>88.686370849609375</v>
      </c>
      <c r="AG72" s="28">
        <f>IF(ISNUMBER(AVERAGEIFS(Observed!AC$2:AC$792,Observed!$A$2:$A$792,$A72,Observed!$C$2:$C$792,$C72)),AVERAGEIFS(Observed!AC$2:AC$792,Observed!$A$2:$A$792,$A72,Observed!$C$2:$C$792,$C72),"")</f>
        <v>32.115114529927574</v>
      </c>
      <c r="AH72" s="29">
        <f>IF(ISNUMBER(AVERAGEIFS(Observed!AD$2:AD$792,Observed!$A$2:$A$792,$A72,Observed!$C$2:$C$792,$C72)),AVERAGEIFS(Observed!AD$2:AD$792,Observed!$A$2:$A$792,$A72,Observed!$C$2:$C$792,$C72),"")</f>
        <v>5.1366666666666665E-2</v>
      </c>
      <c r="AI72" s="29">
        <f>IF(ISNUMBER(AVERAGEIFS(Observed!AE$2:AE$792,Observed!$A$2:$A$792,$A72,Observed!$C$2:$C$792,$C72)),AVERAGEIFS(Observed!AE$2:AE$792,Observed!$A$2:$A$792,$A72,Observed!$C$2:$C$792,$C72),"")</f>
        <v>5.1366666666666665E-2</v>
      </c>
      <c r="AJ72" s="29" t="str">
        <f>IF(ISNUMBER(AVERAGEIFS(Observed!AF$2:AF$792,Observed!$A$2:$A$792,$A72,Observed!$C$2:$C$792,$C72)),AVERAGEIFS(Observed!AF$2:AF$792,Observed!$A$2:$A$792,$A72,Observed!$C$2:$C$792,$C72),"")</f>
        <v/>
      </c>
      <c r="AK72" s="28">
        <f>IF(ISNUMBER(AVERAGEIFS(Observed!AG$2:AG$792,Observed!$A$2:$A$792,$A72,Observed!$C$2:$C$792,$C72)),AVERAGEIFS(Observed!AG$2:AG$792,Observed!$A$2:$A$792,$A72,Observed!$C$2:$C$792,$C72),"")</f>
        <v>13.016064656575521</v>
      </c>
      <c r="AL72" s="29" t="str">
        <f>IF(ISNUMBER(AVERAGEIFS(Observed!AH$2:AH$792,Observed!$A$2:$A$792,$A72,Observed!$C$2:$C$792,$C72)),AVERAGEIFS(Observed!AH$2:AH$792,Observed!$A$2:$A$792,$A72,Observed!$C$2:$C$792,$C72),"")</f>
        <v/>
      </c>
      <c r="AM72" s="28" t="str">
        <f>IF(ISNUMBER(AVERAGEIFS(Observed!AI$2:AI$792,Observed!$A$2:$A$792,$A72,Observed!$C$2:$C$792,$C72)),AVERAGEIFS(Observed!AI$2:AI$792,Observed!$A$2:$A$792,$A72,Observed!$C$2:$C$792,$C72),"")</f>
        <v/>
      </c>
      <c r="AN72" s="28" t="str">
        <f>IF(ISNUMBER(AVERAGEIFS(Observed!AJ$2:AJ$792,Observed!$A$2:$A$792,$A72,Observed!$C$2:$C$792,$C72)),AVERAGEIFS(Observed!AJ$2:AJ$792,Observed!$A$2:$A$792,$A72,Observed!$C$2:$C$792,$C72),"")</f>
        <v/>
      </c>
      <c r="AO72" s="28" t="str">
        <f>IF(ISNUMBER(AVERAGEIFS(Observed!AK$2:AK$792,Observed!$A$2:$A$792,$A72,Observed!$C$2:$C$792,$C72)),AVERAGEIFS(Observed!AK$2:AK$792,Observed!$A$2:$A$792,$A72,Observed!$C$2:$C$792,$C72),"")</f>
        <v/>
      </c>
      <c r="AP72" s="29" t="str">
        <f>IF(ISNUMBER(AVERAGEIFS(Observed!AL$2:AL$792,Observed!$A$2:$A$792,$A72,Observed!$C$2:$C$792,$C72)),AVERAGEIFS(Observed!AL$2:AL$792,Observed!$A$2:$A$792,$A72,Observed!$C$2:$C$792,$C72),"")</f>
        <v/>
      </c>
      <c r="AQ72" s="28" t="str">
        <f>IF(ISNUMBER(AVERAGEIFS(Observed!AM$2:AM$792,Observed!$A$2:$A$792,$A72,Observed!$C$2:$C$792,$C72)),AVERAGEIFS(Observed!AM$2:AM$792,Observed!$A$2:$A$792,$A72,Observed!$C$2:$C$792,$C72),"")</f>
        <v/>
      </c>
      <c r="AR72" s="28" t="str">
        <f>IF(ISNUMBER(AVERAGEIFS(Observed!AN$2:AN$792,Observed!$A$2:$A$792,$A72,Observed!$C$2:$C$792,$C72)),AVERAGEIFS(Observed!AN$2:AN$792,Observed!$A$2:$A$792,$A72,Observed!$C$2:$C$792,$C72),"")</f>
        <v/>
      </c>
      <c r="AS72" s="2">
        <f>COUNTIFS(Observed!$A$2:$A$792,$A72,Observed!$C$2:$C$792,$C72)</f>
        <v>3</v>
      </c>
      <c r="AT72" s="2">
        <f t="shared" si="2"/>
        <v>10</v>
      </c>
    </row>
    <row r="73" spans="1:46" x14ac:dyDescent="0.25">
      <c r="A73" s="4" t="s">
        <v>26</v>
      </c>
      <c r="B73" t="s">
        <v>44</v>
      </c>
      <c r="C73" s="3">
        <v>42290</v>
      </c>
      <c r="D73">
        <v>1</v>
      </c>
      <c r="F73">
        <v>500</v>
      </c>
      <c r="J73" s="2" t="s">
        <v>83</v>
      </c>
      <c r="K73" s="2" t="s">
        <v>43</v>
      </c>
      <c r="M73" s="2" t="s">
        <v>38</v>
      </c>
      <c r="N73" s="27">
        <f>IF(ISNUMBER(AVERAGEIFS(Observed!J$2:J$792,Observed!$A$2:$A$792,$A73,Observed!$C$2:$C$792,$C73)),AVERAGEIFS(Observed!J$2:J$792,Observed!$A$2:$A$792,$A73,Observed!$C$2:$C$792,$C73),"")</f>
        <v>542.25</v>
      </c>
      <c r="O73" s="28">
        <f>IF(ISNUMBER(AVERAGEIFS(Observed!K$2:K$792,Observed!$A$2:$A$792,$A73,Observed!$C$2:$C$792,$C73)),AVERAGEIFS(Observed!K$2:K$792,Observed!$A$2:$A$792,$A73,Observed!$C$2:$C$792,$C73),"")</f>
        <v>54.225000000000001</v>
      </c>
      <c r="P73" s="28" t="str">
        <f>IF(ISNUMBER(AVERAGEIFS(Observed!L$2:L$792,Observed!$A$2:$A$792,$A73,Observed!$C$2:$C$792,$C73)),AVERAGEIFS(Observed!L$2:L$792,Observed!$A$2:$A$792,$A73,Observed!$C$2:$C$792,$C73),"")</f>
        <v/>
      </c>
      <c r="Q73" s="28" t="str">
        <f>IF(ISNUMBER(AVERAGEIFS(Observed!M$2:M$792,Observed!$A$2:$A$792,$A73,Observed!$C$2:$C$792,$C73)),AVERAGEIFS(Observed!M$2:M$792,Observed!$A$2:$A$792,$A73,Observed!$C$2:$C$792,$C73),"")</f>
        <v/>
      </c>
      <c r="R73" s="28" t="str">
        <f>IF(ISNUMBER(AVERAGEIFS(Observed!N$2:N$792,Observed!$A$2:$A$792,$A73,Observed!$C$2:$C$792,$C73)),AVERAGEIFS(Observed!N$2:N$792,Observed!$A$2:$A$792,$A73,Observed!$C$2:$C$792,$C73),"")</f>
        <v/>
      </c>
      <c r="S73" s="29" t="str">
        <f>IF(ISNUMBER(AVERAGEIFS(Observed!O$2:O$792,Observed!$A$2:$A$792,$A73,Observed!$C$2:$C$792,$C73)),AVERAGEIFS(Observed!O$2:O$792,Observed!$A$2:$A$792,$A73,Observed!$C$2:$C$792,$C73),"")</f>
        <v/>
      </c>
      <c r="T73" s="29" t="str">
        <f>IF(ISNUMBER(AVERAGEIFS(Observed!P$2:P$792,Observed!$A$2:$A$792,$A73,Observed!$C$2:$C$792,$C73)),AVERAGEIFS(Observed!P$2:P$792,Observed!$A$2:$A$792,$A73,Observed!$C$2:$C$792,$C73),"")</f>
        <v/>
      </c>
      <c r="U73" s="29" t="str">
        <f>IF(ISNUMBER(AVERAGEIFS(Observed!Q$2:Q$792,Observed!$A$2:$A$792,$A73,Observed!$C$2:$C$792,$C73)),AVERAGEIFS(Observed!Q$2:Q$792,Observed!$A$2:$A$792,$A73,Observed!$C$2:$C$792,$C73),"")</f>
        <v/>
      </c>
      <c r="V73" s="28" t="str">
        <f>IF(ISNUMBER(AVERAGEIFS(Observed!R$2:R$792,Observed!$A$2:$A$792,$A73,Observed!$C$2:$C$792,$C73)),AVERAGEIFS(Observed!R$2:R$792,Observed!$A$2:$A$792,$A73,Observed!$C$2:$C$792,$C73),"")</f>
        <v/>
      </c>
      <c r="W73" s="30" t="str">
        <f>IF(ISNUMBER(AVERAGEIFS(Observed!S$2:S$792,Observed!$A$2:$A$792,$A73,Observed!$C$2:$C$792,$C73)),AVERAGEIFS(Observed!S$2:S$792,Observed!$A$2:$A$792,$A73,Observed!$C$2:$C$792,$C73),"")</f>
        <v/>
      </c>
      <c r="X73" s="30" t="str">
        <f>IF(ISNUMBER(AVERAGEIFS(Observed!T$2:T$792,Observed!$A$2:$A$792,$A73,Observed!$C$2:$C$792,$C73)),AVERAGEIFS(Observed!T$2:T$792,Observed!$A$2:$A$792,$A73,Observed!$C$2:$C$792,$C73),"")</f>
        <v/>
      </c>
      <c r="Y73" s="28" t="str">
        <f>IF(ISNUMBER(AVERAGEIFS(Observed!U$2:U$792,Observed!$A$2:$A$792,$A73,Observed!$C$2:$C$792,$C73)),AVERAGEIFS(Observed!U$2:U$792,Observed!$A$2:$A$792,$A73,Observed!$C$2:$C$792,$C73),"")</f>
        <v/>
      </c>
      <c r="Z73" s="28" t="str">
        <f>IF(ISNUMBER(AVERAGEIFS(Observed!V$2:V$792,Observed!$A$2:$A$792,$A73,Observed!$C$2:$C$792,$C73)),AVERAGEIFS(Observed!V$2:V$792,Observed!$A$2:$A$792,$A73,Observed!$C$2:$C$792,$C73),"")</f>
        <v/>
      </c>
      <c r="AA73" s="28" t="str">
        <f>IF(ISNUMBER(AVERAGEIFS(Observed!W$2:W$792,Observed!$A$2:$A$792,$A73,Observed!$C$2:$C$792,$C73)),AVERAGEIFS(Observed!W$2:W$792,Observed!$A$2:$A$792,$A73,Observed!$C$2:$C$792,$C73),"")</f>
        <v/>
      </c>
      <c r="AB73" s="28">
        <f>IF(ISNUMBER(AVERAGEIFS(Observed!X$2:X$792,Observed!$A$2:$A$792,$A73,Observed!$C$2:$C$792,$C73)),AVERAGEIFS(Observed!X$2:X$792,Observed!$A$2:$A$792,$A73,Observed!$C$2:$C$792,$C73),"")</f>
        <v>16.642927964528401</v>
      </c>
      <c r="AC73" s="28">
        <f>IF(ISNUMBER(AVERAGEIFS(Observed!Y$2:Y$792,Observed!$A$2:$A$792,$A73,Observed!$C$2:$C$792,$C73)),AVERAGEIFS(Observed!Y$2:Y$792,Observed!$A$2:$A$792,$A73,Observed!$C$2:$C$792,$C73),"")</f>
        <v>12.313075542449951</v>
      </c>
      <c r="AD73" s="28">
        <f>IF(ISNUMBER(AVERAGEIFS(Observed!Z$2:Z$792,Observed!$A$2:$A$792,$A73,Observed!$C$2:$C$792,$C73)),AVERAGEIFS(Observed!Z$2:Z$792,Observed!$A$2:$A$792,$A73,Observed!$C$2:$C$792,$C73),"")</f>
        <v>82.066848754882813</v>
      </c>
      <c r="AE73" s="28">
        <f>IF(ISNUMBER(AVERAGEIFS(Observed!AA$2:AA$792,Observed!$A$2:$A$792,$A73,Observed!$C$2:$C$792,$C73)),AVERAGEIFS(Observed!AA$2:AA$792,Observed!$A$2:$A$792,$A73,Observed!$C$2:$C$792,$C73),"")</f>
        <v>20.482379595438641</v>
      </c>
      <c r="AF73" s="28">
        <f>IF(ISNUMBER(AVERAGEIFS(Observed!AB$2:AB$792,Observed!$A$2:$A$792,$A73,Observed!$C$2:$C$792,$C73)),AVERAGEIFS(Observed!AB$2:AB$792,Observed!$A$2:$A$792,$A73,Observed!$C$2:$C$792,$C73),"")</f>
        <v>89.513796488444015</v>
      </c>
      <c r="AG73" s="28">
        <f>IF(ISNUMBER(AVERAGEIFS(Observed!AC$2:AC$792,Observed!$A$2:$A$792,$A73,Observed!$C$2:$C$792,$C73)),AVERAGEIFS(Observed!AC$2:AC$792,Observed!$A$2:$A$792,$A73,Observed!$C$2:$C$792,$C73),"")</f>
        <v>32.362236658732094</v>
      </c>
      <c r="AH73" s="29">
        <f>IF(ISNUMBER(AVERAGEIFS(Observed!AD$2:AD$792,Observed!$A$2:$A$792,$A73,Observed!$C$2:$C$792,$C73)),AVERAGEIFS(Observed!AD$2:AD$792,Observed!$A$2:$A$792,$A73,Observed!$C$2:$C$792,$C73),"")</f>
        <v>5.1766666666666676E-2</v>
      </c>
      <c r="AI73" s="29">
        <f>IF(ISNUMBER(AVERAGEIFS(Observed!AE$2:AE$792,Observed!$A$2:$A$792,$A73,Observed!$C$2:$C$792,$C73)),AVERAGEIFS(Observed!AE$2:AE$792,Observed!$A$2:$A$792,$A73,Observed!$C$2:$C$792,$C73),"")</f>
        <v>5.1766666666666676E-2</v>
      </c>
      <c r="AJ73" s="29" t="str">
        <f>IF(ISNUMBER(AVERAGEIFS(Observed!AF$2:AF$792,Observed!$A$2:$A$792,$A73,Observed!$C$2:$C$792,$C73)),AVERAGEIFS(Observed!AF$2:AF$792,Observed!$A$2:$A$792,$A73,Observed!$C$2:$C$792,$C73),"")</f>
        <v/>
      </c>
      <c r="AK73" s="28">
        <f>IF(ISNUMBER(AVERAGEIFS(Observed!AG$2:AG$792,Observed!$A$2:$A$792,$A73,Observed!$C$2:$C$792,$C73)),AVERAGEIFS(Observed!AG$2:AG$792,Observed!$A$2:$A$792,$A73,Observed!$C$2:$C$792,$C73),"")</f>
        <v>13.130695800781249</v>
      </c>
      <c r="AL73" s="29" t="str">
        <f>IF(ISNUMBER(AVERAGEIFS(Observed!AH$2:AH$792,Observed!$A$2:$A$792,$A73,Observed!$C$2:$C$792,$C73)),AVERAGEIFS(Observed!AH$2:AH$792,Observed!$A$2:$A$792,$A73,Observed!$C$2:$C$792,$C73),"")</f>
        <v/>
      </c>
      <c r="AM73" s="28" t="str">
        <f>IF(ISNUMBER(AVERAGEIFS(Observed!AI$2:AI$792,Observed!$A$2:$A$792,$A73,Observed!$C$2:$C$792,$C73)),AVERAGEIFS(Observed!AI$2:AI$792,Observed!$A$2:$A$792,$A73,Observed!$C$2:$C$792,$C73),"")</f>
        <v/>
      </c>
      <c r="AN73" s="28" t="str">
        <f>IF(ISNUMBER(AVERAGEIFS(Observed!AJ$2:AJ$792,Observed!$A$2:$A$792,$A73,Observed!$C$2:$C$792,$C73)),AVERAGEIFS(Observed!AJ$2:AJ$792,Observed!$A$2:$A$792,$A73,Observed!$C$2:$C$792,$C73),"")</f>
        <v/>
      </c>
      <c r="AO73" s="28" t="str">
        <f>IF(ISNUMBER(AVERAGEIFS(Observed!AK$2:AK$792,Observed!$A$2:$A$792,$A73,Observed!$C$2:$C$792,$C73)),AVERAGEIFS(Observed!AK$2:AK$792,Observed!$A$2:$A$792,$A73,Observed!$C$2:$C$792,$C73),"")</f>
        <v/>
      </c>
      <c r="AP73" s="29" t="str">
        <f>IF(ISNUMBER(AVERAGEIFS(Observed!AL$2:AL$792,Observed!$A$2:$A$792,$A73,Observed!$C$2:$C$792,$C73)),AVERAGEIFS(Observed!AL$2:AL$792,Observed!$A$2:$A$792,$A73,Observed!$C$2:$C$792,$C73),"")</f>
        <v/>
      </c>
      <c r="AQ73" s="28" t="str">
        <f>IF(ISNUMBER(AVERAGEIFS(Observed!AM$2:AM$792,Observed!$A$2:$A$792,$A73,Observed!$C$2:$C$792,$C73)),AVERAGEIFS(Observed!AM$2:AM$792,Observed!$A$2:$A$792,$A73,Observed!$C$2:$C$792,$C73),"")</f>
        <v/>
      </c>
      <c r="AR73" s="28" t="str">
        <f>IF(ISNUMBER(AVERAGEIFS(Observed!AN$2:AN$792,Observed!$A$2:$A$792,$A73,Observed!$C$2:$C$792,$C73)),AVERAGEIFS(Observed!AN$2:AN$792,Observed!$A$2:$A$792,$A73,Observed!$C$2:$C$792,$C73),"")</f>
        <v/>
      </c>
      <c r="AS73" s="2">
        <f>COUNTIFS(Observed!$A$2:$A$792,$A73,Observed!$C$2:$C$792,$C73)</f>
        <v>3</v>
      </c>
      <c r="AT73" s="2">
        <f t="shared" si="2"/>
        <v>10</v>
      </c>
    </row>
    <row r="74" spans="1:46" x14ac:dyDescent="0.25">
      <c r="A74" s="4" t="s">
        <v>27</v>
      </c>
      <c r="B74" t="s">
        <v>44</v>
      </c>
      <c r="C74" s="3">
        <v>42304</v>
      </c>
      <c r="D74">
        <v>1</v>
      </c>
      <c r="F74">
        <v>0</v>
      </c>
      <c r="J74" s="2" t="s">
        <v>83</v>
      </c>
      <c r="K74" s="2" t="s">
        <v>43</v>
      </c>
      <c r="M74" s="2" t="s">
        <v>40</v>
      </c>
      <c r="N74" s="27">
        <f>IF(ISNUMBER(AVERAGEIFS(Observed!J$2:J$792,Observed!$A$2:$A$792,$A74,Observed!$C$2:$C$792,$C74)),AVERAGEIFS(Observed!J$2:J$792,Observed!$A$2:$A$792,$A74,Observed!$C$2:$C$792,$C74),"")</f>
        <v>1569.6666666666667</v>
      </c>
      <c r="O74" s="28">
        <f>IF(ISNUMBER(AVERAGEIFS(Observed!K$2:K$792,Observed!$A$2:$A$792,$A74,Observed!$C$2:$C$792,$C74)),AVERAGEIFS(Observed!K$2:K$792,Observed!$A$2:$A$792,$A74,Observed!$C$2:$C$792,$C74),"")</f>
        <v>156.96666666666667</v>
      </c>
      <c r="P74" s="28" t="str">
        <f>IF(ISNUMBER(AVERAGEIFS(Observed!L$2:L$792,Observed!$A$2:$A$792,$A74,Observed!$C$2:$C$792,$C74)),AVERAGEIFS(Observed!L$2:L$792,Observed!$A$2:$A$792,$A74,Observed!$C$2:$C$792,$C74),"")</f>
        <v/>
      </c>
      <c r="Q74" s="28" t="str">
        <f>IF(ISNUMBER(AVERAGEIFS(Observed!M$2:M$792,Observed!$A$2:$A$792,$A74,Observed!$C$2:$C$792,$C74)),AVERAGEIFS(Observed!M$2:M$792,Observed!$A$2:$A$792,$A74,Observed!$C$2:$C$792,$C74),"")</f>
        <v/>
      </c>
      <c r="R74" s="28" t="str">
        <f>IF(ISNUMBER(AVERAGEIFS(Observed!N$2:N$792,Observed!$A$2:$A$792,$A74,Observed!$C$2:$C$792,$C74)),AVERAGEIFS(Observed!N$2:N$792,Observed!$A$2:$A$792,$A74,Observed!$C$2:$C$792,$C74),"")</f>
        <v/>
      </c>
      <c r="S74" s="29" t="str">
        <f>IF(ISNUMBER(AVERAGEIFS(Observed!O$2:O$792,Observed!$A$2:$A$792,$A74,Observed!$C$2:$C$792,$C74)),AVERAGEIFS(Observed!O$2:O$792,Observed!$A$2:$A$792,$A74,Observed!$C$2:$C$792,$C74),"")</f>
        <v/>
      </c>
      <c r="T74" s="29" t="str">
        <f>IF(ISNUMBER(AVERAGEIFS(Observed!P$2:P$792,Observed!$A$2:$A$792,$A74,Observed!$C$2:$C$792,$C74)),AVERAGEIFS(Observed!P$2:P$792,Observed!$A$2:$A$792,$A74,Observed!$C$2:$C$792,$C74),"")</f>
        <v/>
      </c>
      <c r="U74" s="29" t="str">
        <f>IF(ISNUMBER(AVERAGEIFS(Observed!Q$2:Q$792,Observed!$A$2:$A$792,$A74,Observed!$C$2:$C$792,$C74)),AVERAGEIFS(Observed!Q$2:Q$792,Observed!$A$2:$A$792,$A74,Observed!$C$2:$C$792,$C74),"")</f>
        <v/>
      </c>
      <c r="V74" s="28" t="str">
        <f>IF(ISNUMBER(AVERAGEIFS(Observed!R$2:R$792,Observed!$A$2:$A$792,$A74,Observed!$C$2:$C$792,$C74)),AVERAGEIFS(Observed!R$2:R$792,Observed!$A$2:$A$792,$A74,Observed!$C$2:$C$792,$C74),"")</f>
        <v/>
      </c>
      <c r="W74" s="30" t="str">
        <f>IF(ISNUMBER(AVERAGEIFS(Observed!S$2:S$792,Observed!$A$2:$A$792,$A74,Observed!$C$2:$C$792,$C74)),AVERAGEIFS(Observed!S$2:S$792,Observed!$A$2:$A$792,$A74,Observed!$C$2:$C$792,$C74),"")</f>
        <v/>
      </c>
      <c r="X74" s="30" t="str">
        <f>IF(ISNUMBER(AVERAGEIFS(Observed!T$2:T$792,Observed!$A$2:$A$792,$A74,Observed!$C$2:$C$792,$C74)),AVERAGEIFS(Observed!T$2:T$792,Observed!$A$2:$A$792,$A74,Observed!$C$2:$C$792,$C74),"")</f>
        <v/>
      </c>
      <c r="Y74" s="28" t="str">
        <f>IF(ISNUMBER(AVERAGEIFS(Observed!U$2:U$792,Observed!$A$2:$A$792,$A74,Observed!$C$2:$C$792,$C74)),AVERAGEIFS(Observed!U$2:U$792,Observed!$A$2:$A$792,$A74,Observed!$C$2:$C$792,$C74),"")</f>
        <v/>
      </c>
      <c r="Z74" s="28" t="str">
        <f>IF(ISNUMBER(AVERAGEIFS(Observed!V$2:V$792,Observed!$A$2:$A$792,$A74,Observed!$C$2:$C$792,$C74)),AVERAGEIFS(Observed!V$2:V$792,Observed!$A$2:$A$792,$A74,Observed!$C$2:$C$792,$C74),"")</f>
        <v/>
      </c>
      <c r="AA74" s="28" t="str">
        <f>IF(ISNUMBER(AVERAGEIFS(Observed!W$2:W$792,Observed!$A$2:$A$792,$A74,Observed!$C$2:$C$792,$C74)),AVERAGEIFS(Observed!W$2:W$792,Observed!$A$2:$A$792,$A74,Observed!$C$2:$C$792,$C74),"")</f>
        <v/>
      </c>
      <c r="AB74" s="28">
        <f>IF(ISNUMBER(AVERAGEIFS(Observed!X$2:X$792,Observed!$A$2:$A$792,$A74,Observed!$C$2:$C$792,$C74)),AVERAGEIFS(Observed!X$2:X$792,Observed!$A$2:$A$792,$A74,Observed!$C$2:$C$792,$C74),"")</f>
        <v>16.621739705403645</v>
      </c>
      <c r="AC74" s="28">
        <f>IF(ISNUMBER(AVERAGEIFS(Observed!Y$2:Y$792,Observed!$A$2:$A$792,$A74,Observed!$C$2:$C$792,$C74)),AVERAGEIFS(Observed!Y$2:Y$792,Observed!$A$2:$A$792,$A74,Observed!$C$2:$C$792,$C74),"")</f>
        <v>16.019053141276043</v>
      </c>
      <c r="AD74" s="28">
        <f>IF(ISNUMBER(AVERAGEIFS(Observed!Z$2:Z$792,Observed!$A$2:$A$792,$A74,Observed!$C$2:$C$792,$C74)),AVERAGEIFS(Observed!Z$2:Z$792,Observed!$A$2:$A$792,$A74,Observed!$C$2:$C$792,$C74),"")</f>
        <v>82.06259409586589</v>
      </c>
      <c r="AE74" s="28">
        <f>IF(ISNUMBER(AVERAGEIFS(Observed!AA$2:AA$792,Observed!$A$2:$A$792,$A74,Observed!$C$2:$C$792,$C74)),AVERAGEIFS(Observed!AA$2:AA$792,Observed!$A$2:$A$792,$A74,Observed!$C$2:$C$792,$C74),"")</f>
        <v>18.705790519714355</v>
      </c>
      <c r="AF74" s="28">
        <f>IF(ISNUMBER(AVERAGEIFS(Observed!AB$2:AB$792,Observed!$A$2:$A$792,$A74,Observed!$C$2:$C$792,$C74)),AVERAGEIFS(Observed!AB$2:AB$792,Observed!$A$2:$A$792,$A74,Observed!$C$2:$C$792,$C74),"")</f>
        <v>89.958400726318359</v>
      </c>
      <c r="AG74" s="28">
        <f>IF(ISNUMBER(AVERAGEIFS(Observed!AC$2:AC$792,Observed!$A$2:$A$792,$A74,Observed!$C$2:$C$792,$C74)),AVERAGEIFS(Observed!AC$2:AC$792,Observed!$A$2:$A$792,$A74,Observed!$C$2:$C$792,$C74),"")</f>
        <v>30.180171330769856</v>
      </c>
      <c r="AH74" s="29">
        <f>IF(ISNUMBER(AVERAGEIFS(Observed!AD$2:AD$792,Observed!$A$2:$A$792,$A74,Observed!$C$2:$C$792,$C74)),AVERAGEIFS(Observed!AD$2:AD$792,Observed!$A$2:$A$792,$A74,Observed!$C$2:$C$792,$C74),"")</f>
        <v>4.8300000000000003E-2</v>
      </c>
      <c r="AI74" s="29">
        <f>IF(ISNUMBER(AVERAGEIFS(Observed!AE$2:AE$792,Observed!$A$2:$A$792,$A74,Observed!$C$2:$C$792,$C74)),AVERAGEIFS(Observed!AE$2:AE$792,Observed!$A$2:$A$792,$A74,Observed!$C$2:$C$792,$C74),"")</f>
        <v>4.8300000000000003E-2</v>
      </c>
      <c r="AJ74" s="29" t="str">
        <f>IF(ISNUMBER(AVERAGEIFS(Observed!AF$2:AF$792,Observed!$A$2:$A$792,$A74,Observed!$C$2:$C$792,$C74)),AVERAGEIFS(Observed!AF$2:AF$792,Observed!$A$2:$A$792,$A74,Observed!$C$2:$C$792,$C74),"")</f>
        <v/>
      </c>
      <c r="AK74" s="28">
        <f>IF(ISNUMBER(AVERAGEIFS(Observed!AG$2:AG$792,Observed!$A$2:$A$792,$A74,Observed!$C$2:$C$792,$C74)),AVERAGEIFS(Observed!AG$2:AG$792,Observed!$A$2:$A$792,$A74,Observed!$C$2:$C$792,$C74),"")</f>
        <v>13.130015055338541</v>
      </c>
      <c r="AL74" s="29" t="str">
        <f>IF(ISNUMBER(AVERAGEIFS(Observed!AH$2:AH$792,Observed!$A$2:$A$792,$A74,Observed!$C$2:$C$792,$C74)),AVERAGEIFS(Observed!AH$2:AH$792,Observed!$A$2:$A$792,$A74,Observed!$C$2:$C$792,$C74),"")</f>
        <v/>
      </c>
      <c r="AM74" s="28" t="str">
        <f>IF(ISNUMBER(AVERAGEIFS(Observed!AI$2:AI$792,Observed!$A$2:$A$792,$A74,Observed!$C$2:$C$792,$C74)),AVERAGEIFS(Observed!AI$2:AI$792,Observed!$A$2:$A$792,$A74,Observed!$C$2:$C$792,$C74),"")</f>
        <v/>
      </c>
      <c r="AN74" s="28" t="str">
        <f>IF(ISNUMBER(AVERAGEIFS(Observed!AJ$2:AJ$792,Observed!$A$2:$A$792,$A74,Observed!$C$2:$C$792,$C74)),AVERAGEIFS(Observed!AJ$2:AJ$792,Observed!$A$2:$A$792,$A74,Observed!$C$2:$C$792,$C74),"")</f>
        <v/>
      </c>
      <c r="AO74" s="28" t="str">
        <f>IF(ISNUMBER(AVERAGEIFS(Observed!AK$2:AK$792,Observed!$A$2:$A$792,$A74,Observed!$C$2:$C$792,$C74)),AVERAGEIFS(Observed!AK$2:AK$792,Observed!$A$2:$A$792,$A74,Observed!$C$2:$C$792,$C74),"")</f>
        <v/>
      </c>
      <c r="AP74" s="29" t="str">
        <f>IF(ISNUMBER(AVERAGEIFS(Observed!AL$2:AL$792,Observed!$A$2:$A$792,$A74,Observed!$C$2:$C$792,$C74)),AVERAGEIFS(Observed!AL$2:AL$792,Observed!$A$2:$A$792,$A74,Observed!$C$2:$C$792,$C74),"")</f>
        <v/>
      </c>
      <c r="AQ74" s="28" t="str">
        <f>IF(ISNUMBER(AVERAGEIFS(Observed!AM$2:AM$792,Observed!$A$2:$A$792,$A74,Observed!$C$2:$C$792,$C74)),AVERAGEIFS(Observed!AM$2:AM$792,Observed!$A$2:$A$792,$A74,Observed!$C$2:$C$792,$C74),"")</f>
        <v/>
      </c>
      <c r="AR74" s="28" t="str">
        <f>IF(ISNUMBER(AVERAGEIFS(Observed!AN$2:AN$792,Observed!$A$2:$A$792,$A74,Observed!$C$2:$C$792,$C74)),AVERAGEIFS(Observed!AN$2:AN$792,Observed!$A$2:$A$792,$A74,Observed!$C$2:$C$792,$C74),"")</f>
        <v/>
      </c>
      <c r="AS74" s="2">
        <f>COUNTIFS(Observed!$A$2:$A$792,$A74,Observed!$C$2:$C$792,$C74)</f>
        <v>3</v>
      </c>
      <c r="AT74" s="2">
        <f t="shared" si="2"/>
        <v>10</v>
      </c>
    </row>
    <row r="75" spans="1:46" x14ac:dyDescent="0.25">
      <c r="A75" s="4" t="s">
        <v>30</v>
      </c>
      <c r="B75" t="s">
        <v>44</v>
      </c>
      <c r="C75" s="3">
        <v>42304</v>
      </c>
      <c r="D75">
        <v>1</v>
      </c>
      <c r="F75">
        <v>50</v>
      </c>
      <c r="J75" s="2" t="s">
        <v>83</v>
      </c>
      <c r="K75" s="2" t="s">
        <v>43</v>
      </c>
      <c r="M75" s="2" t="s">
        <v>40</v>
      </c>
      <c r="N75" s="27">
        <f>IF(ISNUMBER(AVERAGEIFS(Observed!J$2:J$792,Observed!$A$2:$A$792,$A75,Observed!$C$2:$C$792,$C75)),AVERAGEIFS(Observed!J$2:J$792,Observed!$A$2:$A$792,$A75,Observed!$C$2:$C$792,$C75),"")</f>
        <v>1571.9166666666667</v>
      </c>
      <c r="O75" s="28">
        <f>IF(ISNUMBER(AVERAGEIFS(Observed!K$2:K$792,Observed!$A$2:$A$792,$A75,Observed!$C$2:$C$792,$C75)),AVERAGEIFS(Observed!K$2:K$792,Observed!$A$2:$A$792,$A75,Observed!$C$2:$C$792,$C75),"")</f>
        <v>157.19166666666669</v>
      </c>
      <c r="P75" s="28" t="str">
        <f>IF(ISNUMBER(AVERAGEIFS(Observed!L$2:L$792,Observed!$A$2:$A$792,$A75,Observed!$C$2:$C$792,$C75)),AVERAGEIFS(Observed!L$2:L$792,Observed!$A$2:$A$792,$A75,Observed!$C$2:$C$792,$C75),"")</f>
        <v/>
      </c>
      <c r="Q75" s="28" t="str">
        <f>IF(ISNUMBER(AVERAGEIFS(Observed!M$2:M$792,Observed!$A$2:$A$792,$A75,Observed!$C$2:$C$792,$C75)),AVERAGEIFS(Observed!M$2:M$792,Observed!$A$2:$A$792,$A75,Observed!$C$2:$C$792,$C75),"")</f>
        <v/>
      </c>
      <c r="R75" s="28" t="str">
        <f>IF(ISNUMBER(AVERAGEIFS(Observed!N$2:N$792,Observed!$A$2:$A$792,$A75,Observed!$C$2:$C$792,$C75)),AVERAGEIFS(Observed!N$2:N$792,Observed!$A$2:$A$792,$A75,Observed!$C$2:$C$792,$C75),"")</f>
        <v/>
      </c>
      <c r="S75" s="29" t="str">
        <f>IF(ISNUMBER(AVERAGEIFS(Observed!O$2:O$792,Observed!$A$2:$A$792,$A75,Observed!$C$2:$C$792,$C75)),AVERAGEIFS(Observed!O$2:O$792,Observed!$A$2:$A$792,$A75,Observed!$C$2:$C$792,$C75),"")</f>
        <v/>
      </c>
      <c r="T75" s="29" t="str">
        <f>IF(ISNUMBER(AVERAGEIFS(Observed!P$2:P$792,Observed!$A$2:$A$792,$A75,Observed!$C$2:$C$792,$C75)),AVERAGEIFS(Observed!P$2:P$792,Observed!$A$2:$A$792,$A75,Observed!$C$2:$C$792,$C75),"")</f>
        <v/>
      </c>
      <c r="U75" s="29" t="str">
        <f>IF(ISNUMBER(AVERAGEIFS(Observed!Q$2:Q$792,Observed!$A$2:$A$792,$A75,Observed!$C$2:$C$792,$C75)),AVERAGEIFS(Observed!Q$2:Q$792,Observed!$A$2:$A$792,$A75,Observed!$C$2:$C$792,$C75),"")</f>
        <v/>
      </c>
      <c r="V75" s="28" t="str">
        <f>IF(ISNUMBER(AVERAGEIFS(Observed!R$2:R$792,Observed!$A$2:$A$792,$A75,Observed!$C$2:$C$792,$C75)),AVERAGEIFS(Observed!R$2:R$792,Observed!$A$2:$A$792,$A75,Observed!$C$2:$C$792,$C75),"")</f>
        <v/>
      </c>
      <c r="W75" s="30" t="str">
        <f>IF(ISNUMBER(AVERAGEIFS(Observed!S$2:S$792,Observed!$A$2:$A$792,$A75,Observed!$C$2:$C$792,$C75)),AVERAGEIFS(Observed!S$2:S$792,Observed!$A$2:$A$792,$A75,Observed!$C$2:$C$792,$C75),"")</f>
        <v/>
      </c>
      <c r="X75" s="30" t="str">
        <f>IF(ISNUMBER(AVERAGEIFS(Observed!T$2:T$792,Observed!$A$2:$A$792,$A75,Observed!$C$2:$C$792,$C75)),AVERAGEIFS(Observed!T$2:T$792,Observed!$A$2:$A$792,$A75,Observed!$C$2:$C$792,$C75),"")</f>
        <v/>
      </c>
      <c r="Y75" s="28" t="str">
        <f>IF(ISNUMBER(AVERAGEIFS(Observed!U$2:U$792,Observed!$A$2:$A$792,$A75,Observed!$C$2:$C$792,$C75)),AVERAGEIFS(Observed!U$2:U$792,Observed!$A$2:$A$792,$A75,Observed!$C$2:$C$792,$C75),"")</f>
        <v/>
      </c>
      <c r="Z75" s="28" t="str">
        <f>IF(ISNUMBER(AVERAGEIFS(Observed!V$2:V$792,Observed!$A$2:$A$792,$A75,Observed!$C$2:$C$792,$C75)),AVERAGEIFS(Observed!V$2:V$792,Observed!$A$2:$A$792,$A75,Observed!$C$2:$C$792,$C75),"")</f>
        <v/>
      </c>
      <c r="AA75" s="28" t="str">
        <f>IF(ISNUMBER(AVERAGEIFS(Observed!W$2:W$792,Observed!$A$2:$A$792,$A75,Observed!$C$2:$C$792,$C75)),AVERAGEIFS(Observed!W$2:W$792,Observed!$A$2:$A$792,$A75,Observed!$C$2:$C$792,$C75),"")</f>
        <v/>
      </c>
      <c r="AB75" s="28">
        <f>IF(ISNUMBER(AVERAGEIFS(Observed!X$2:X$792,Observed!$A$2:$A$792,$A75,Observed!$C$2:$C$792,$C75)),AVERAGEIFS(Observed!X$2:X$792,Observed!$A$2:$A$792,$A75,Observed!$C$2:$C$792,$C75),"")</f>
        <v>16.433194478352863</v>
      </c>
      <c r="AC75" s="28">
        <f>IF(ISNUMBER(AVERAGEIFS(Observed!Y$2:Y$792,Observed!$A$2:$A$792,$A75,Observed!$C$2:$C$792,$C75)),AVERAGEIFS(Observed!Y$2:Y$792,Observed!$A$2:$A$792,$A75,Observed!$C$2:$C$792,$C75),"")</f>
        <v>17.877527554829914</v>
      </c>
      <c r="AD75" s="28">
        <f>IF(ISNUMBER(AVERAGEIFS(Observed!Z$2:Z$792,Observed!$A$2:$A$792,$A75,Observed!$C$2:$C$792,$C75)),AVERAGEIFS(Observed!Z$2:Z$792,Observed!$A$2:$A$792,$A75,Observed!$C$2:$C$792,$C75),"")</f>
        <v>82.857069651285812</v>
      </c>
      <c r="AE75" s="28">
        <f>IF(ISNUMBER(AVERAGEIFS(Observed!AA$2:AA$792,Observed!$A$2:$A$792,$A75,Observed!$C$2:$C$792,$C75)),AVERAGEIFS(Observed!AA$2:AA$792,Observed!$A$2:$A$792,$A75,Observed!$C$2:$C$792,$C75),"")</f>
        <v>18.41643778483073</v>
      </c>
      <c r="AF75" s="28">
        <f>IF(ISNUMBER(AVERAGEIFS(Observed!AB$2:AB$792,Observed!$A$2:$A$792,$A75,Observed!$C$2:$C$792,$C75)),AVERAGEIFS(Observed!AB$2:AB$792,Observed!$A$2:$A$792,$A75,Observed!$C$2:$C$792,$C75),"")</f>
        <v>90.267155965169266</v>
      </c>
      <c r="AG75" s="28">
        <f>IF(ISNUMBER(AVERAGEIFS(Observed!AC$2:AC$792,Observed!$A$2:$A$792,$A75,Observed!$C$2:$C$792,$C75)),AVERAGEIFS(Observed!AC$2:AC$792,Observed!$A$2:$A$792,$A75,Observed!$C$2:$C$792,$C75),"")</f>
        <v>29.600749651590984</v>
      </c>
      <c r="AH75" s="29">
        <f>IF(ISNUMBER(AVERAGEIFS(Observed!AD$2:AD$792,Observed!$A$2:$A$792,$A75,Observed!$C$2:$C$792,$C75)),AVERAGEIFS(Observed!AD$2:AD$792,Observed!$A$2:$A$792,$A75,Observed!$C$2:$C$792,$C75),"")</f>
        <v>4.7333333333333338E-2</v>
      </c>
      <c r="AI75" s="29">
        <f>IF(ISNUMBER(AVERAGEIFS(Observed!AE$2:AE$792,Observed!$A$2:$A$792,$A75,Observed!$C$2:$C$792,$C75)),AVERAGEIFS(Observed!AE$2:AE$792,Observed!$A$2:$A$792,$A75,Observed!$C$2:$C$792,$C75),"")</f>
        <v>4.7333333333333338E-2</v>
      </c>
      <c r="AJ75" s="29" t="str">
        <f>IF(ISNUMBER(AVERAGEIFS(Observed!AF$2:AF$792,Observed!$A$2:$A$792,$A75,Observed!$C$2:$C$792,$C75)),AVERAGEIFS(Observed!AF$2:AF$792,Observed!$A$2:$A$792,$A75,Observed!$C$2:$C$792,$C75),"")</f>
        <v/>
      </c>
      <c r="AK75" s="28">
        <f>IF(ISNUMBER(AVERAGEIFS(Observed!AG$2:AG$792,Observed!$A$2:$A$792,$A75,Observed!$C$2:$C$792,$C75)),AVERAGEIFS(Observed!AG$2:AG$792,Observed!$A$2:$A$792,$A75,Observed!$C$2:$C$792,$C75),"")</f>
        <v>13.257131144205729</v>
      </c>
      <c r="AL75" s="29" t="str">
        <f>IF(ISNUMBER(AVERAGEIFS(Observed!AH$2:AH$792,Observed!$A$2:$A$792,$A75,Observed!$C$2:$C$792,$C75)),AVERAGEIFS(Observed!AH$2:AH$792,Observed!$A$2:$A$792,$A75,Observed!$C$2:$C$792,$C75),"")</f>
        <v/>
      </c>
      <c r="AM75" s="28" t="str">
        <f>IF(ISNUMBER(AVERAGEIFS(Observed!AI$2:AI$792,Observed!$A$2:$A$792,$A75,Observed!$C$2:$C$792,$C75)),AVERAGEIFS(Observed!AI$2:AI$792,Observed!$A$2:$A$792,$A75,Observed!$C$2:$C$792,$C75),"")</f>
        <v/>
      </c>
      <c r="AN75" s="28" t="str">
        <f>IF(ISNUMBER(AVERAGEIFS(Observed!AJ$2:AJ$792,Observed!$A$2:$A$792,$A75,Observed!$C$2:$C$792,$C75)),AVERAGEIFS(Observed!AJ$2:AJ$792,Observed!$A$2:$A$792,$A75,Observed!$C$2:$C$792,$C75),"")</f>
        <v/>
      </c>
      <c r="AO75" s="28" t="str">
        <f>IF(ISNUMBER(AVERAGEIFS(Observed!AK$2:AK$792,Observed!$A$2:$A$792,$A75,Observed!$C$2:$C$792,$C75)),AVERAGEIFS(Observed!AK$2:AK$792,Observed!$A$2:$A$792,$A75,Observed!$C$2:$C$792,$C75),"")</f>
        <v/>
      </c>
      <c r="AP75" s="29" t="str">
        <f>IF(ISNUMBER(AVERAGEIFS(Observed!AL$2:AL$792,Observed!$A$2:$A$792,$A75,Observed!$C$2:$C$792,$C75)),AVERAGEIFS(Observed!AL$2:AL$792,Observed!$A$2:$A$792,$A75,Observed!$C$2:$C$792,$C75),"")</f>
        <v/>
      </c>
      <c r="AQ75" s="28" t="str">
        <f>IF(ISNUMBER(AVERAGEIFS(Observed!AM$2:AM$792,Observed!$A$2:$A$792,$A75,Observed!$C$2:$C$792,$C75)),AVERAGEIFS(Observed!AM$2:AM$792,Observed!$A$2:$A$792,$A75,Observed!$C$2:$C$792,$C75),"")</f>
        <v/>
      </c>
      <c r="AR75" s="28" t="str">
        <f>IF(ISNUMBER(AVERAGEIFS(Observed!AN$2:AN$792,Observed!$A$2:$A$792,$A75,Observed!$C$2:$C$792,$C75)),AVERAGEIFS(Observed!AN$2:AN$792,Observed!$A$2:$A$792,$A75,Observed!$C$2:$C$792,$C75),"")</f>
        <v/>
      </c>
      <c r="AS75" s="2">
        <f>COUNTIFS(Observed!$A$2:$A$792,$A75,Observed!$C$2:$C$792,$C75)</f>
        <v>3</v>
      </c>
      <c r="AT75" s="2">
        <f t="shared" si="2"/>
        <v>10</v>
      </c>
    </row>
    <row r="76" spans="1:46" x14ac:dyDescent="0.25">
      <c r="A76" s="4" t="s">
        <v>28</v>
      </c>
      <c r="B76" t="s">
        <v>44</v>
      </c>
      <c r="C76" s="3">
        <v>42304</v>
      </c>
      <c r="D76">
        <v>1</v>
      </c>
      <c r="F76">
        <v>100</v>
      </c>
      <c r="J76" s="2" t="s">
        <v>83</v>
      </c>
      <c r="K76" s="2" t="s">
        <v>43</v>
      </c>
      <c r="M76" s="2" t="s">
        <v>40</v>
      </c>
      <c r="N76" s="27">
        <f>IF(ISNUMBER(AVERAGEIFS(Observed!J$2:J$792,Observed!$A$2:$A$792,$A76,Observed!$C$2:$C$792,$C76)),AVERAGEIFS(Observed!J$2:J$792,Observed!$A$2:$A$792,$A76,Observed!$C$2:$C$792,$C76),"")</f>
        <v>1419.9166666666667</v>
      </c>
      <c r="O76" s="28">
        <f>IF(ISNUMBER(AVERAGEIFS(Observed!K$2:K$792,Observed!$A$2:$A$792,$A76,Observed!$C$2:$C$792,$C76)),AVERAGEIFS(Observed!K$2:K$792,Observed!$A$2:$A$792,$A76,Observed!$C$2:$C$792,$C76),"")</f>
        <v>141.99166666666665</v>
      </c>
      <c r="P76" s="28" t="str">
        <f>IF(ISNUMBER(AVERAGEIFS(Observed!L$2:L$792,Observed!$A$2:$A$792,$A76,Observed!$C$2:$C$792,$C76)),AVERAGEIFS(Observed!L$2:L$792,Observed!$A$2:$A$792,$A76,Observed!$C$2:$C$792,$C76),"")</f>
        <v/>
      </c>
      <c r="Q76" s="28" t="str">
        <f>IF(ISNUMBER(AVERAGEIFS(Observed!M$2:M$792,Observed!$A$2:$A$792,$A76,Observed!$C$2:$C$792,$C76)),AVERAGEIFS(Observed!M$2:M$792,Observed!$A$2:$A$792,$A76,Observed!$C$2:$C$792,$C76),"")</f>
        <v/>
      </c>
      <c r="R76" s="28" t="str">
        <f>IF(ISNUMBER(AVERAGEIFS(Observed!N$2:N$792,Observed!$A$2:$A$792,$A76,Observed!$C$2:$C$792,$C76)),AVERAGEIFS(Observed!N$2:N$792,Observed!$A$2:$A$792,$A76,Observed!$C$2:$C$792,$C76),"")</f>
        <v/>
      </c>
      <c r="S76" s="29" t="str">
        <f>IF(ISNUMBER(AVERAGEIFS(Observed!O$2:O$792,Observed!$A$2:$A$792,$A76,Observed!$C$2:$C$792,$C76)),AVERAGEIFS(Observed!O$2:O$792,Observed!$A$2:$A$792,$A76,Observed!$C$2:$C$792,$C76),"")</f>
        <v/>
      </c>
      <c r="T76" s="29" t="str">
        <f>IF(ISNUMBER(AVERAGEIFS(Observed!P$2:P$792,Observed!$A$2:$A$792,$A76,Observed!$C$2:$C$792,$C76)),AVERAGEIFS(Observed!P$2:P$792,Observed!$A$2:$A$792,$A76,Observed!$C$2:$C$792,$C76),"")</f>
        <v/>
      </c>
      <c r="U76" s="29" t="str">
        <f>IF(ISNUMBER(AVERAGEIFS(Observed!Q$2:Q$792,Observed!$A$2:$A$792,$A76,Observed!$C$2:$C$792,$C76)),AVERAGEIFS(Observed!Q$2:Q$792,Observed!$A$2:$A$792,$A76,Observed!$C$2:$C$792,$C76),"")</f>
        <v/>
      </c>
      <c r="V76" s="28" t="str">
        <f>IF(ISNUMBER(AVERAGEIFS(Observed!R$2:R$792,Observed!$A$2:$A$792,$A76,Observed!$C$2:$C$792,$C76)),AVERAGEIFS(Observed!R$2:R$792,Observed!$A$2:$A$792,$A76,Observed!$C$2:$C$792,$C76),"")</f>
        <v/>
      </c>
      <c r="W76" s="30" t="str">
        <f>IF(ISNUMBER(AVERAGEIFS(Observed!S$2:S$792,Observed!$A$2:$A$792,$A76,Observed!$C$2:$C$792,$C76)),AVERAGEIFS(Observed!S$2:S$792,Observed!$A$2:$A$792,$A76,Observed!$C$2:$C$792,$C76),"")</f>
        <v/>
      </c>
      <c r="X76" s="30" t="str">
        <f>IF(ISNUMBER(AVERAGEIFS(Observed!T$2:T$792,Observed!$A$2:$A$792,$A76,Observed!$C$2:$C$792,$C76)),AVERAGEIFS(Observed!T$2:T$792,Observed!$A$2:$A$792,$A76,Observed!$C$2:$C$792,$C76),"")</f>
        <v/>
      </c>
      <c r="Y76" s="28" t="str">
        <f>IF(ISNUMBER(AVERAGEIFS(Observed!U$2:U$792,Observed!$A$2:$A$792,$A76,Observed!$C$2:$C$792,$C76)),AVERAGEIFS(Observed!U$2:U$792,Observed!$A$2:$A$792,$A76,Observed!$C$2:$C$792,$C76),"")</f>
        <v/>
      </c>
      <c r="Z76" s="28" t="str">
        <f>IF(ISNUMBER(AVERAGEIFS(Observed!V$2:V$792,Observed!$A$2:$A$792,$A76,Observed!$C$2:$C$792,$C76)),AVERAGEIFS(Observed!V$2:V$792,Observed!$A$2:$A$792,$A76,Observed!$C$2:$C$792,$C76),"")</f>
        <v/>
      </c>
      <c r="AA76" s="28" t="str">
        <f>IF(ISNUMBER(AVERAGEIFS(Observed!W$2:W$792,Observed!$A$2:$A$792,$A76,Observed!$C$2:$C$792,$C76)),AVERAGEIFS(Observed!W$2:W$792,Observed!$A$2:$A$792,$A76,Observed!$C$2:$C$792,$C76),"")</f>
        <v/>
      </c>
      <c r="AB76" s="28">
        <f>IF(ISNUMBER(AVERAGEIFS(Observed!X$2:X$792,Observed!$A$2:$A$792,$A76,Observed!$C$2:$C$792,$C76)),AVERAGEIFS(Observed!X$2:X$792,Observed!$A$2:$A$792,$A76,Observed!$C$2:$C$792,$C76),"")</f>
        <v>16.546616872151692</v>
      </c>
      <c r="AC76" s="28">
        <f>IF(ISNUMBER(AVERAGEIFS(Observed!Y$2:Y$792,Observed!$A$2:$A$792,$A76,Observed!$C$2:$C$792,$C76)),AVERAGEIFS(Observed!Y$2:Y$792,Observed!$A$2:$A$792,$A76,Observed!$C$2:$C$792,$C76),"")</f>
        <v>17.344928105672199</v>
      </c>
      <c r="AD76" s="28">
        <f>IF(ISNUMBER(AVERAGEIFS(Observed!Z$2:Z$792,Observed!$A$2:$A$792,$A76,Observed!$C$2:$C$792,$C76)),AVERAGEIFS(Observed!Z$2:Z$792,Observed!$A$2:$A$792,$A76,Observed!$C$2:$C$792,$C76),"")</f>
        <v>82.327899932861328</v>
      </c>
      <c r="AE76" s="28">
        <f>IF(ISNUMBER(AVERAGEIFS(Observed!AA$2:AA$792,Observed!$A$2:$A$792,$A76,Observed!$C$2:$C$792,$C76)),AVERAGEIFS(Observed!AA$2:AA$792,Observed!$A$2:$A$792,$A76,Observed!$C$2:$C$792,$C76),"")</f>
        <v>19.233817736307781</v>
      </c>
      <c r="AF76" s="28">
        <f>IF(ISNUMBER(AVERAGEIFS(Observed!AB$2:AB$792,Observed!$A$2:$A$792,$A76,Observed!$C$2:$C$792,$C76)),AVERAGEIFS(Observed!AB$2:AB$792,Observed!$A$2:$A$792,$A76,Observed!$C$2:$C$792,$C76),"")</f>
        <v>90.669114430745438</v>
      </c>
      <c r="AG76" s="28">
        <f>IF(ISNUMBER(AVERAGEIFS(Observed!AC$2:AC$792,Observed!$A$2:$A$792,$A76,Observed!$C$2:$C$792,$C76)),AVERAGEIFS(Observed!AC$2:AC$792,Observed!$A$2:$A$792,$A76,Observed!$C$2:$C$792,$C76),"")</f>
        <v>29.872147878011067</v>
      </c>
      <c r="AH76" s="29">
        <f>IF(ISNUMBER(AVERAGEIFS(Observed!AD$2:AD$792,Observed!$A$2:$A$792,$A76,Observed!$C$2:$C$792,$C76)),AVERAGEIFS(Observed!AD$2:AD$792,Observed!$A$2:$A$792,$A76,Observed!$C$2:$C$792,$C76),"")</f>
        <v>4.7800000000000002E-2</v>
      </c>
      <c r="AI76" s="29">
        <f>IF(ISNUMBER(AVERAGEIFS(Observed!AE$2:AE$792,Observed!$A$2:$A$792,$A76,Observed!$C$2:$C$792,$C76)),AVERAGEIFS(Observed!AE$2:AE$792,Observed!$A$2:$A$792,$A76,Observed!$C$2:$C$792,$C76),"")</f>
        <v>4.7800000000000002E-2</v>
      </c>
      <c r="AJ76" s="29" t="str">
        <f>IF(ISNUMBER(AVERAGEIFS(Observed!AF$2:AF$792,Observed!$A$2:$A$792,$A76,Observed!$C$2:$C$792,$C76)),AVERAGEIFS(Observed!AF$2:AF$792,Observed!$A$2:$A$792,$A76,Observed!$C$2:$C$792,$C76),"")</f>
        <v/>
      </c>
      <c r="AK76" s="28">
        <f>IF(ISNUMBER(AVERAGEIFS(Observed!AG$2:AG$792,Observed!$A$2:$A$792,$A76,Observed!$C$2:$C$792,$C76)),AVERAGEIFS(Observed!AG$2:AG$792,Observed!$A$2:$A$792,$A76,Observed!$C$2:$C$792,$C76),"")</f>
        <v>13.172463989257812</v>
      </c>
      <c r="AL76" s="29" t="str">
        <f>IF(ISNUMBER(AVERAGEIFS(Observed!AH$2:AH$792,Observed!$A$2:$A$792,$A76,Observed!$C$2:$C$792,$C76)),AVERAGEIFS(Observed!AH$2:AH$792,Observed!$A$2:$A$792,$A76,Observed!$C$2:$C$792,$C76),"")</f>
        <v/>
      </c>
      <c r="AM76" s="28" t="str">
        <f>IF(ISNUMBER(AVERAGEIFS(Observed!AI$2:AI$792,Observed!$A$2:$A$792,$A76,Observed!$C$2:$C$792,$C76)),AVERAGEIFS(Observed!AI$2:AI$792,Observed!$A$2:$A$792,$A76,Observed!$C$2:$C$792,$C76),"")</f>
        <v/>
      </c>
      <c r="AN76" s="28" t="str">
        <f>IF(ISNUMBER(AVERAGEIFS(Observed!AJ$2:AJ$792,Observed!$A$2:$A$792,$A76,Observed!$C$2:$C$792,$C76)),AVERAGEIFS(Observed!AJ$2:AJ$792,Observed!$A$2:$A$792,$A76,Observed!$C$2:$C$792,$C76),"")</f>
        <v/>
      </c>
      <c r="AO76" s="28" t="str">
        <f>IF(ISNUMBER(AVERAGEIFS(Observed!AK$2:AK$792,Observed!$A$2:$A$792,$A76,Observed!$C$2:$C$792,$C76)),AVERAGEIFS(Observed!AK$2:AK$792,Observed!$A$2:$A$792,$A76,Observed!$C$2:$C$792,$C76),"")</f>
        <v/>
      </c>
      <c r="AP76" s="29" t="str">
        <f>IF(ISNUMBER(AVERAGEIFS(Observed!AL$2:AL$792,Observed!$A$2:$A$792,$A76,Observed!$C$2:$C$792,$C76)),AVERAGEIFS(Observed!AL$2:AL$792,Observed!$A$2:$A$792,$A76,Observed!$C$2:$C$792,$C76),"")</f>
        <v/>
      </c>
      <c r="AQ76" s="28" t="str">
        <f>IF(ISNUMBER(AVERAGEIFS(Observed!AM$2:AM$792,Observed!$A$2:$A$792,$A76,Observed!$C$2:$C$792,$C76)),AVERAGEIFS(Observed!AM$2:AM$792,Observed!$A$2:$A$792,$A76,Observed!$C$2:$C$792,$C76),"")</f>
        <v/>
      </c>
      <c r="AR76" s="28" t="str">
        <f>IF(ISNUMBER(AVERAGEIFS(Observed!AN$2:AN$792,Observed!$A$2:$A$792,$A76,Observed!$C$2:$C$792,$C76)),AVERAGEIFS(Observed!AN$2:AN$792,Observed!$A$2:$A$792,$A76,Observed!$C$2:$C$792,$C76),"")</f>
        <v/>
      </c>
      <c r="AS76" s="2">
        <f>COUNTIFS(Observed!$A$2:$A$792,$A76,Observed!$C$2:$C$792,$C76)</f>
        <v>3</v>
      </c>
      <c r="AT76" s="2">
        <f t="shared" si="2"/>
        <v>10</v>
      </c>
    </row>
    <row r="77" spans="1:46" x14ac:dyDescent="0.25">
      <c r="A77" s="4" t="s">
        <v>25</v>
      </c>
      <c r="B77" t="s">
        <v>44</v>
      </c>
      <c r="C77" s="3">
        <v>42304</v>
      </c>
      <c r="D77">
        <v>1</v>
      </c>
      <c r="F77">
        <v>200</v>
      </c>
      <c r="J77" s="2" t="s">
        <v>83</v>
      </c>
      <c r="K77" s="2" t="s">
        <v>43</v>
      </c>
      <c r="M77" s="2" t="s">
        <v>40</v>
      </c>
      <c r="N77" s="27">
        <f>IF(ISNUMBER(AVERAGEIFS(Observed!J$2:J$792,Observed!$A$2:$A$792,$A77,Observed!$C$2:$C$792,$C77)),AVERAGEIFS(Observed!J$2:J$792,Observed!$A$2:$A$792,$A77,Observed!$C$2:$C$792,$C77),"")</f>
        <v>1543.4166666666667</v>
      </c>
      <c r="O77" s="28">
        <f>IF(ISNUMBER(AVERAGEIFS(Observed!K$2:K$792,Observed!$A$2:$A$792,$A77,Observed!$C$2:$C$792,$C77)),AVERAGEIFS(Observed!K$2:K$792,Observed!$A$2:$A$792,$A77,Observed!$C$2:$C$792,$C77),"")</f>
        <v>154.34166666666667</v>
      </c>
      <c r="P77" s="28" t="str">
        <f>IF(ISNUMBER(AVERAGEIFS(Observed!L$2:L$792,Observed!$A$2:$A$792,$A77,Observed!$C$2:$C$792,$C77)),AVERAGEIFS(Observed!L$2:L$792,Observed!$A$2:$A$792,$A77,Observed!$C$2:$C$792,$C77),"")</f>
        <v/>
      </c>
      <c r="Q77" s="28" t="str">
        <f>IF(ISNUMBER(AVERAGEIFS(Observed!M$2:M$792,Observed!$A$2:$A$792,$A77,Observed!$C$2:$C$792,$C77)),AVERAGEIFS(Observed!M$2:M$792,Observed!$A$2:$A$792,$A77,Observed!$C$2:$C$792,$C77),"")</f>
        <v/>
      </c>
      <c r="R77" s="28" t="str">
        <f>IF(ISNUMBER(AVERAGEIFS(Observed!N$2:N$792,Observed!$A$2:$A$792,$A77,Observed!$C$2:$C$792,$C77)),AVERAGEIFS(Observed!N$2:N$792,Observed!$A$2:$A$792,$A77,Observed!$C$2:$C$792,$C77),"")</f>
        <v/>
      </c>
      <c r="S77" s="29" t="str">
        <f>IF(ISNUMBER(AVERAGEIFS(Observed!O$2:O$792,Observed!$A$2:$A$792,$A77,Observed!$C$2:$C$792,$C77)),AVERAGEIFS(Observed!O$2:O$792,Observed!$A$2:$A$792,$A77,Observed!$C$2:$C$792,$C77),"")</f>
        <v/>
      </c>
      <c r="T77" s="29" t="str">
        <f>IF(ISNUMBER(AVERAGEIFS(Observed!P$2:P$792,Observed!$A$2:$A$792,$A77,Observed!$C$2:$C$792,$C77)),AVERAGEIFS(Observed!P$2:P$792,Observed!$A$2:$A$792,$A77,Observed!$C$2:$C$792,$C77),"")</f>
        <v/>
      </c>
      <c r="U77" s="29" t="str">
        <f>IF(ISNUMBER(AVERAGEIFS(Observed!Q$2:Q$792,Observed!$A$2:$A$792,$A77,Observed!$C$2:$C$792,$C77)),AVERAGEIFS(Observed!Q$2:Q$792,Observed!$A$2:$A$792,$A77,Observed!$C$2:$C$792,$C77),"")</f>
        <v/>
      </c>
      <c r="V77" s="28" t="str">
        <f>IF(ISNUMBER(AVERAGEIFS(Observed!R$2:R$792,Observed!$A$2:$A$792,$A77,Observed!$C$2:$C$792,$C77)),AVERAGEIFS(Observed!R$2:R$792,Observed!$A$2:$A$792,$A77,Observed!$C$2:$C$792,$C77),"")</f>
        <v/>
      </c>
      <c r="W77" s="30" t="str">
        <f>IF(ISNUMBER(AVERAGEIFS(Observed!S$2:S$792,Observed!$A$2:$A$792,$A77,Observed!$C$2:$C$792,$C77)),AVERAGEIFS(Observed!S$2:S$792,Observed!$A$2:$A$792,$A77,Observed!$C$2:$C$792,$C77),"")</f>
        <v/>
      </c>
      <c r="X77" s="30" t="str">
        <f>IF(ISNUMBER(AVERAGEIFS(Observed!T$2:T$792,Observed!$A$2:$A$792,$A77,Observed!$C$2:$C$792,$C77)),AVERAGEIFS(Observed!T$2:T$792,Observed!$A$2:$A$792,$A77,Observed!$C$2:$C$792,$C77),"")</f>
        <v/>
      </c>
      <c r="Y77" s="28" t="str">
        <f>IF(ISNUMBER(AVERAGEIFS(Observed!U$2:U$792,Observed!$A$2:$A$792,$A77,Observed!$C$2:$C$792,$C77)),AVERAGEIFS(Observed!U$2:U$792,Observed!$A$2:$A$792,$A77,Observed!$C$2:$C$792,$C77),"")</f>
        <v/>
      </c>
      <c r="Z77" s="28" t="str">
        <f>IF(ISNUMBER(AVERAGEIFS(Observed!V$2:V$792,Observed!$A$2:$A$792,$A77,Observed!$C$2:$C$792,$C77)),AVERAGEIFS(Observed!V$2:V$792,Observed!$A$2:$A$792,$A77,Observed!$C$2:$C$792,$C77),"")</f>
        <v/>
      </c>
      <c r="AA77" s="28" t="str">
        <f>IF(ISNUMBER(AVERAGEIFS(Observed!W$2:W$792,Observed!$A$2:$A$792,$A77,Observed!$C$2:$C$792,$C77)),AVERAGEIFS(Observed!W$2:W$792,Observed!$A$2:$A$792,$A77,Observed!$C$2:$C$792,$C77),"")</f>
        <v/>
      </c>
      <c r="AB77" s="28">
        <f>IF(ISNUMBER(AVERAGEIFS(Observed!X$2:X$792,Observed!$A$2:$A$792,$A77,Observed!$C$2:$C$792,$C77)),AVERAGEIFS(Observed!X$2:X$792,Observed!$A$2:$A$792,$A77,Observed!$C$2:$C$792,$C77),"")</f>
        <v>15.984692255655924</v>
      </c>
      <c r="AC77" s="28">
        <f>IF(ISNUMBER(AVERAGEIFS(Observed!Y$2:Y$792,Observed!$A$2:$A$792,$A77,Observed!$C$2:$C$792,$C77)),AVERAGEIFS(Observed!Y$2:Y$792,Observed!$A$2:$A$792,$A77,Observed!$C$2:$C$792,$C77),"")</f>
        <v>17.092320283253986</v>
      </c>
      <c r="AD77" s="28">
        <f>IF(ISNUMBER(AVERAGEIFS(Observed!Z$2:Z$792,Observed!$A$2:$A$792,$A77,Observed!$C$2:$C$792,$C77)),AVERAGEIFS(Observed!Z$2:Z$792,Observed!$A$2:$A$792,$A77,Observed!$C$2:$C$792,$C77),"")</f>
        <v>83.129969278971359</v>
      </c>
      <c r="AE77" s="28">
        <f>IF(ISNUMBER(AVERAGEIFS(Observed!AA$2:AA$792,Observed!$A$2:$A$792,$A77,Observed!$C$2:$C$792,$C77)),AVERAGEIFS(Observed!AA$2:AA$792,Observed!$A$2:$A$792,$A77,Observed!$C$2:$C$792,$C77),"")</f>
        <v>17.659409205118816</v>
      </c>
      <c r="AF77" s="28">
        <f>IF(ISNUMBER(AVERAGEIFS(Observed!AB$2:AB$792,Observed!$A$2:$A$792,$A77,Observed!$C$2:$C$792,$C77)),AVERAGEIFS(Observed!AB$2:AB$792,Observed!$A$2:$A$792,$A77,Observed!$C$2:$C$792,$C77),"")</f>
        <v>90.613931020100907</v>
      </c>
      <c r="AG77" s="28">
        <f>IF(ISNUMBER(AVERAGEIFS(Observed!AC$2:AC$792,Observed!$A$2:$A$792,$A77,Observed!$C$2:$C$792,$C77)),AVERAGEIFS(Observed!AC$2:AC$792,Observed!$A$2:$A$792,$A77,Observed!$C$2:$C$792,$C77),"")</f>
        <v>30.532089233398437</v>
      </c>
      <c r="AH77" s="29">
        <f>IF(ISNUMBER(AVERAGEIFS(Observed!AD$2:AD$792,Observed!$A$2:$A$792,$A77,Observed!$C$2:$C$792,$C77)),AVERAGEIFS(Observed!AD$2:AD$792,Observed!$A$2:$A$792,$A77,Observed!$C$2:$C$792,$C77),"")</f>
        <v>4.8866666666666669E-2</v>
      </c>
      <c r="AI77" s="29">
        <f>IF(ISNUMBER(AVERAGEIFS(Observed!AE$2:AE$792,Observed!$A$2:$A$792,$A77,Observed!$C$2:$C$792,$C77)),AVERAGEIFS(Observed!AE$2:AE$792,Observed!$A$2:$A$792,$A77,Observed!$C$2:$C$792,$C77),"")</f>
        <v>4.8866666666666669E-2</v>
      </c>
      <c r="AJ77" s="29" t="str">
        <f>IF(ISNUMBER(AVERAGEIFS(Observed!AF$2:AF$792,Observed!$A$2:$A$792,$A77,Observed!$C$2:$C$792,$C77)),AVERAGEIFS(Observed!AF$2:AF$792,Observed!$A$2:$A$792,$A77,Observed!$C$2:$C$792,$C77),"")</f>
        <v/>
      </c>
      <c r="AK77" s="28">
        <f>IF(ISNUMBER(AVERAGEIFS(Observed!AG$2:AG$792,Observed!$A$2:$A$792,$A77,Observed!$C$2:$C$792,$C77)),AVERAGEIFS(Observed!AG$2:AG$792,Observed!$A$2:$A$792,$A77,Observed!$C$2:$C$792,$C77),"")</f>
        <v>13.300795084635418</v>
      </c>
      <c r="AL77" s="29" t="str">
        <f>IF(ISNUMBER(AVERAGEIFS(Observed!AH$2:AH$792,Observed!$A$2:$A$792,$A77,Observed!$C$2:$C$792,$C77)),AVERAGEIFS(Observed!AH$2:AH$792,Observed!$A$2:$A$792,$A77,Observed!$C$2:$C$792,$C77),"")</f>
        <v/>
      </c>
      <c r="AM77" s="28" t="str">
        <f>IF(ISNUMBER(AVERAGEIFS(Observed!AI$2:AI$792,Observed!$A$2:$A$792,$A77,Observed!$C$2:$C$792,$C77)),AVERAGEIFS(Observed!AI$2:AI$792,Observed!$A$2:$A$792,$A77,Observed!$C$2:$C$792,$C77),"")</f>
        <v/>
      </c>
      <c r="AN77" s="28" t="str">
        <f>IF(ISNUMBER(AVERAGEIFS(Observed!AJ$2:AJ$792,Observed!$A$2:$A$792,$A77,Observed!$C$2:$C$792,$C77)),AVERAGEIFS(Observed!AJ$2:AJ$792,Observed!$A$2:$A$792,$A77,Observed!$C$2:$C$792,$C77),"")</f>
        <v/>
      </c>
      <c r="AO77" s="28" t="str">
        <f>IF(ISNUMBER(AVERAGEIFS(Observed!AK$2:AK$792,Observed!$A$2:$A$792,$A77,Observed!$C$2:$C$792,$C77)),AVERAGEIFS(Observed!AK$2:AK$792,Observed!$A$2:$A$792,$A77,Observed!$C$2:$C$792,$C77),"")</f>
        <v/>
      </c>
      <c r="AP77" s="29" t="str">
        <f>IF(ISNUMBER(AVERAGEIFS(Observed!AL$2:AL$792,Observed!$A$2:$A$792,$A77,Observed!$C$2:$C$792,$C77)),AVERAGEIFS(Observed!AL$2:AL$792,Observed!$A$2:$A$792,$A77,Observed!$C$2:$C$792,$C77),"")</f>
        <v/>
      </c>
      <c r="AQ77" s="28" t="str">
        <f>IF(ISNUMBER(AVERAGEIFS(Observed!AM$2:AM$792,Observed!$A$2:$A$792,$A77,Observed!$C$2:$C$792,$C77)),AVERAGEIFS(Observed!AM$2:AM$792,Observed!$A$2:$A$792,$A77,Observed!$C$2:$C$792,$C77),"")</f>
        <v/>
      </c>
      <c r="AR77" s="28" t="str">
        <f>IF(ISNUMBER(AVERAGEIFS(Observed!AN$2:AN$792,Observed!$A$2:$A$792,$A77,Observed!$C$2:$C$792,$C77)),AVERAGEIFS(Observed!AN$2:AN$792,Observed!$A$2:$A$792,$A77,Observed!$C$2:$C$792,$C77),"")</f>
        <v/>
      </c>
      <c r="AS77" s="2">
        <f>COUNTIFS(Observed!$A$2:$A$792,$A77,Observed!$C$2:$C$792,$C77)</f>
        <v>3</v>
      </c>
      <c r="AT77" s="2">
        <f t="shared" si="2"/>
        <v>10</v>
      </c>
    </row>
    <row r="78" spans="1:46" x14ac:dyDescent="0.25">
      <c r="A78" s="4" t="s">
        <v>29</v>
      </c>
      <c r="B78" t="s">
        <v>44</v>
      </c>
      <c r="C78" s="3">
        <v>42304</v>
      </c>
      <c r="D78">
        <v>1</v>
      </c>
      <c r="F78">
        <v>350</v>
      </c>
      <c r="J78" s="2" t="s">
        <v>83</v>
      </c>
      <c r="K78" s="2" t="s">
        <v>43</v>
      </c>
      <c r="M78" s="2" t="s">
        <v>40</v>
      </c>
      <c r="N78" s="27">
        <f>IF(ISNUMBER(AVERAGEIFS(Observed!J$2:J$792,Observed!$A$2:$A$792,$A78,Observed!$C$2:$C$792,$C78)),AVERAGEIFS(Observed!J$2:J$792,Observed!$A$2:$A$792,$A78,Observed!$C$2:$C$792,$C78),"")</f>
        <v>1459.9166666666667</v>
      </c>
      <c r="O78" s="28">
        <f>IF(ISNUMBER(AVERAGEIFS(Observed!K$2:K$792,Observed!$A$2:$A$792,$A78,Observed!$C$2:$C$792,$C78)),AVERAGEIFS(Observed!K$2:K$792,Observed!$A$2:$A$792,$A78,Observed!$C$2:$C$792,$C78),"")</f>
        <v>145.99166666666665</v>
      </c>
      <c r="P78" s="28" t="str">
        <f>IF(ISNUMBER(AVERAGEIFS(Observed!L$2:L$792,Observed!$A$2:$A$792,$A78,Observed!$C$2:$C$792,$C78)),AVERAGEIFS(Observed!L$2:L$792,Observed!$A$2:$A$792,$A78,Observed!$C$2:$C$792,$C78),"")</f>
        <v/>
      </c>
      <c r="Q78" s="28" t="str">
        <f>IF(ISNUMBER(AVERAGEIFS(Observed!M$2:M$792,Observed!$A$2:$A$792,$A78,Observed!$C$2:$C$792,$C78)),AVERAGEIFS(Observed!M$2:M$792,Observed!$A$2:$A$792,$A78,Observed!$C$2:$C$792,$C78),"")</f>
        <v/>
      </c>
      <c r="R78" s="28" t="str">
        <f>IF(ISNUMBER(AVERAGEIFS(Observed!N$2:N$792,Observed!$A$2:$A$792,$A78,Observed!$C$2:$C$792,$C78)),AVERAGEIFS(Observed!N$2:N$792,Observed!$A$2:$A$792,$A78,Observed!$C$2:$C$792,$C78),"")</f>
        <v/>
      </c>
      <c r="S78" s="29" t="str">
        <f>IF(ISNUMBER(AVERAGEIFS(Observed!O$2:O$792,Observed!$A$2:$A$792,$A78,Observed!$C$2:$C$792,$C78)),AVERAGEIFS(Observed!O$2:O$792,Observed!$A$2:$A$792,$A78,Observed!$C$2:$C$792,$C78),"")</f>
        <v/>
      </c>
      <c r="T78" s="29" t="str">
        <f>IF(ISNUMBER(AVERAGEIFS(Observed!P$2:P$792,Observed!$A$2:$A$792,$A78,Observed!$C$2:$C$792,$C78)),AVERAGEIFS(Observed!P$2:P$792,Observed!$A$2:$A$792,$A78,Observed!$C$2:$C$792,$C78),"")</f>
        <v/>
      </c>
      <c r="U78" s="29" t="str">
        <f>IF(ISNUMBER(AVERAGEIFS(Observed!Q$2:Q$792,Observed!$A$2:$A$792,$A78,Observed!$C$2:$C$792,$C78)),AVERAGEIFS(Observed!Q$2:Q$792,Observed!$A$2:$A$792,$A78,Observed!$C$2:$C$792,$C78),"")</f>
        <v/>
      </c>
      <c r="V78" s="28" t="str">
        <f>IF(ISNUMBER(AVERAGEIFS(Observed!R$2:R$792,Observed!$A$2:$A$792,$A78,Observed!$C$2:$C$792,$C78)),AVERAGEIFS(Observed!R$2:R$792,Observed!$A$2:$A$792,$A78,Observed!$C$2:$C$792,$C78),"")</f>
        <v/>
      </c>
      <c r="W78" s="30" t="str">
        <f>IF(ISNUMBER(AVERAGEIFS(Observed!S$2:S$792,Observed!$A$2:$A$792,$A78,Observed!$C$2:$C$792,$C78)),AVERAGEIFS(Observed!S$2:S$792,Observed!$A$2:$A$792,$A78,Observed!$C$2:$C$792,$C78),"")</f>
        <v/>
      </c>
      <c r="X78" s="30" t="str">
        <f>IF(ISNUMBER(AVERAGEIFS(Observed!T$2:T$792,Observed!$A$2:$A$792,$A78,Observed!$C$2:$C$792,$C78)),AVERAGEIFS(Observed!T$2:T$792,Observed!$A$2:$A$792,$A78,Observed!$C$2:$C$792,$C78),"")</f>
        <v/>
      </c>
      <c r="Y78" s="28" t="str">
        <f>IF(ISNUMBER(AVERAGEIFS(Observed!U$2:U$792,Observed!$A$2:$A$792,$A78,Observed!$C$2:$C$792,$C78)),AVERAGEIFS(Observed!U$2:U$792,Observed!$A$2:$A$792,$A78,Observed!$C$2:$C$792,$C78),"")</f>
        <v/>
      </c>
      <c r="Z78" s="28" t="str">
        <f>IF(ISNUMBER(AVERAGEIFS(Observed!V$2:V$792,Observed!$A$2:$A$792,$A78,Observed!$C$2:$C$792,$C78)),AVERAGEIFS(Observed!V$2:V$792,Observed!$A$2:$A$792,$A78,Observed!$C$2:$C$792,$C78),"")</f>
        <v/>
      </c>
      <c r="AA78" s="28" t="str">
        <f>IF(ISNUMBER(AVERAGEIFS(Observed!W$2:W$792,Observed!$A$2:$A$792,$A78,Observed!$C$2:$C$792,$C78)),AVERAGEIFS(Observed!W$2:W$792,Observed!$A$2:$A$792,$A78,Observed!$C$2:$C$792,$C78),"")</f>
        <v/>
      </c>
      <c r="AB78" s="28">
        <f>IF(ISNUMBER(AVERAGEIFS(Observed!X$2:X$792,Observed!$A$2:$A$792,$A78,Observed!$C$2:$C$792,$C78)),AVERAGEIFS(Observed!X$2:X$792,Observed!$A$2:$A$792,$A78,Observed!$C$2:$C$792,$C78),"")</f>
        <v>15.831963380177816</v>
      </c>
      <c r="AC78" s="28">
        <f>IF(ISNUMBER(AVERAGEIFS(Observed!Y$2:Y$792,Observed!$A$2:$A$792,$A78,Observed!$C$2:$C$792,$C78)),AVERAGEIFS(Observed!Y$2:Y$792,Observed!$A$2:$A$792,$A78,Observed!$C$2:$C$792,$C78),"")</f>
        <v>18.176248232523601</v>
      </c>
      <c r="AD78" s="28">
        <f>IF(ISNUMBER(AVERAGEIFS(Observed!Z$2:Z$792,Observed!$A$2:$A$792,$A78,Observed!$C$2:$C$792,$C78)),AVERAGEIFS(Observed!Z$2:Z$792,Observed!$A$2:$A$792,$A78,Observed!$C$2:$C$792,$C78),"")</f>
        <v>81.556702931722</v>
      </c>
      <c r="AE78" s="28">
        <f>IF(ISNUMBER(AVERAGEIFS(Observed!AA$2:AA$792,Observed!$A$2:$A$792,$A78,Observed!$C$2:$C$792,$C78)),AVERAGEIFS(Observed!AA$2:AA$792,Observed!$A$2:$A$792,$A78,Observed!$C$2:$C$792,$C78),"")</f>
        <v>17.250194231669109</v>
      </c>
      <c r="AF78" s="28">
        <f>IF(ISNUMBER(AVERAGEIFS(Observed!AB$2:AB$792,Observed!$A$2:$A$792,$A78,Observed!$C$2:$C$792,$C78)),AVERAGEIFS(Observed!AB$2:AB$792,Observed!$A$2:$A$792,$A78,Observed!$C$2:$C$792,$C78),"")</f>
        <v>89.410715738932296</v>
      </c>
      <c r="AG78" s="28">
        <f>IF(ISNUMBER(AVERAGEIFS(Observed!AC$2:AC$792,Observed!$A$2:$A$792,$A78,Observed!$C$2:$C$792,$C78)),AVERAGEIFS(Observed!AC$2:AC$792,Observed!$A$2:$A$792,$A78,Observed!$C$2:$C$792,$C78),"")</f>
        <v>29.295455296834309</v>
      </c>
      <c r="AH78" s="29">
        <f>IF(ISNUMBER(AVERAGEIFS(Observed!AD$2:AD$792,Observed!$A$2:$A$792,$A78,Observed!$C$2:$C$792,$C78)),AVERAGEIFS(Observed!AD$2:AD$792,Observed!$A$2:$A$792,$A78,Observed!$C$2:$C$792,$C78),"")</f>
        <v>4.6866666666666668E-2</v>
      </c>
      <c r="AI78" s="29">
        <f>IF(ISNUMBER(AVERAGEIFS(Observed!AE$2:AE$792,Observed!$A$2:$A$792,$A78,Observed!$C$2:$C$792,$C78)),AVERAGEIFS(Observed!AE$2:AE$792,Observed!$A$2:$A$792,$A78,Observed!$C$2:$C$792,$C78),"")</f>
        <v>4.6866666666666668E-2</v>
      </c>
      <c r="AJ78" s="29" t="str">
        <f>IF(ISNUMBER(AVERAGEIFS(Observed!AF$2:AF$792,Observed!$A$2:$A$792,$A78,Observed!$C$2:$C$792,$C78)),AVERAGEIFS(Observed!AF$2:AF$792,Observed!$A$2:$A$792,$A78,Observed!$C$2:$C$792,$C78),"")</f>
        <v/>
      </c>
      <c r="AK78" s="28">
        <f>IF(ISNUMBER(AVERAGEIFS(Observed!AG$2:AG$792,Observed!$A$2:$A$792,$A78,Observed!$C$2:$C$792,$C78)),AVERAGEIFS(Observed!AG$2:AG$792,Observed!$A$2:$A$792,$A78,Observed!$C$2:$C$792,$C78),"")</f>
        <v>13.04907246907552</v>
      </c>
      <c r="AL78" s="29" t="str">
        <f>IF(ISNUMBER(AVERAGEIFS(Observed!AH$2:AH$792,Observed!$A$2:$A$792,$A78,Observed!$C$2:$C$792,$C78)),AVERAGEIFS(Observed!AH$2:AH$792,Observed!$A$2:$A$792,$A78,Observed!$C$2:$C$792,$C78),"")</f>
        <v/>
      </c>
      <c r="AM78" s="28" t="str">
        <f>IF(ISNUMBER(AVERAGEIFS(Observed!AI$2:AI$792,Observed!$A$2:$A$792,$A78,Observed!$C$2:$C$792,$C78)),AVERAGEIFS(Observed!AI$2:AI$792,Observed!$A$2:$A$792,$A78,Observed!$C$2:$C$792,$C78),"")</f>
        <v/>
      </c>
      <c r="AN78" s="28" t="str">
        <f>IF(ISNUMBER(AVERAGEIFS(Observed!AJ$2:AJ$792,Observed!$A$2:$A$792,$A78,Observed!$C$2:$C$792,$C78)),AVERAGEIFS(Observed!AJ$2:AJ$792,Observed!$A$2:$A$792,$A78,Observed!$C$2:$C$792,$C78),"")</f>
        <v/>
      </c>
      <c r="AO78" s="28" t="str">
        <f>IF(ISNUMBER(AVERAGEIFS(Observed!AK$2:AK$792,Observed!$A$2:$A$792,$A78,Observed!$C$2:$C$792,$C78)),AVERAGEIFS(Observed!AK$2:AK$792,Observed!$A$2:$A$792,$A78,Observed!$C$2:$C$792,$C78),"")</f>
        <v/>
      </c>
      <c r="AP78" s="29" t="str">
        <f>IF(ISNUMBER(AVERAGEIFS(Observed!AL$2:AL$792,Observed!$A$2:$A$792,$A78,Observed!$C$2:$C$792,$C78)),AVERAGEIFS(Observed!AL$2:AL$792,Observed!$A$2:$A$792,$A78,Observed!$C$2:$C$792,$C78),"")</f>
        <v/>
      </c>
      <c r="AQ78" s="28" t="str">
        <f>IF(ISNUMBER(AVERAGEIFS(Observed!AM$2:AM$792,Observed!$A$2:$A$792,$A78,Observed!$C$2:$C$792,$C78)),AVERAGEIFS(Observed!AM$2:AM$792,Observed!$A$2:$A$792,$A78,Observed!$C$2:$C$792,$C78),"")</f>
        <v/>
      </c>
      <c r="AR78" s="28" t="str">
        <f>IF(ISNUMBER(AVERAGEIFS(Observed!AN$2:AN$792,Observed!$A$2:$A$792,$A78,Observed!$C$2:$C$792,$C78)),AVERAGEIFS(Observed!AN$2:AN$792,Observed!$A$2:$A$792,$A78,Observed!$C$2:$C$792,$C78),"")</f>
        <v/>
      </c>
      <c r="AS78" s="2">
        <f>COUNTIFS(Observed!$A$2:$A$792,$A78,Observed!$C$2:$C$792,$C78)</f>
        <v>3</v>
      </c>
      <c r="AT78" s="2">
        <f t="shared" si="2"/>
        <v>10</v>
      </c>
    </row>
    <row r="79" spans="1:46" x14ac:dyDescent="0.25">
      <c r="A79" s="4" t="s">
        <v>26</v>
      </c>
      <c r="B79" t="s">
        <v>44</v>
      </c>
      <c r="C79" s="3">
        <v>42304</v>
      </c>
      <c r="D79">
        <v>1</v>
      </c>
      <c r="F79">
        <v>500</v>
      </c>
      <c r="J79" s="2" t="s">
        <v>83</v>
      </c>
      <c r="K79" s="2" t="s">
        <v>43</v>
      </c>
      <c r="M79" s="2" t="s">
        <v>40</v>
      </c>
      <c r="N79" s="27">
        <f>IF(ISNUMBER(AVERAGEIFS(Observed!J$2:J$792,Observed!$A$2:$A$792,$A79,Observed!$C$2:$C$792,$C79)),AVERAGEIFS(Observed!J$2:J$792,Observed!$A$2:$A$792,$A79,Observed!$C$2:$C$792,$C79),"")</f>
        <v>1540.4166666666667</v>
      </c>
      <c r="O79" s="28">
        <f>IF(ISNUMBER(AVERAGEIFS(Observed!K$2:K$792,Observed!$A$2:$A$792,$A79,Observed!$C$2:$C$792,$C79)),AVERAGEIFS(Observed!K$2:K$792,Observed!$A$2:$A$792,$A79,Observed!$C$2:$C$792,$C79),"")</f>
        <v>154.04166666666666</v>
      </c>
      <c r="P79" s="28" t="str">
        <f>IF(ISNUMBER(AVERAGEIFS(Observed!L$2:L$792,Observed!$A$2:$A$792,$A79,Observed!$C$2:$C$792,$C79)),AVERAGEIFS(Observed!L$2:L$792,Observed!$A$2:$A$792,$A79,Observed!$C$2:$C$792,$C79),"")</f>
        <v/>
      </c>
      <c r="Q79" s="28" t="str">
        <f>IF(ISNUMBER(AVERAGEIFS(Observed!M$2:M$792,Observed!$A$2:$A$792,$A79,Observed!$C$2:$C$792,$C79)),AVERAGEIFS(Observed!M$2:M$792,Observed!$A$2:$A$792,$A79,Observed!$C$2:$C$792,$C79),"")</f>
        <v/>
      </c>
      <c r="R79" s="28" t="str">
        <f>IF(ISNUMBER(AVERAGEIFS(Observed!N$2:N$792,Observed!$A$2:$A$792,$A79,Observed!$C$2:$C$792,$C79)),AVERAGEIFS(Observed!N$2:N$792,Observed!$A$2:$A$792,$A79,Observed!$C$2:$C$792,$C79),"")</f>
        <v/>
      </c>
      <c r="S79" s="29" t="str">
        <f>IF(ISNUMBER(AVERAGEIFS(Observed!O$2:O$792,Observed!$A$2:$A$792,$A79,Observed!$C$2:$C$792,$C79)),AVERAGEIFS(Observed!O$2:O$792,Observed!$A$2:$A$792,$A79,Observed!$C$2:$C$792,$C79),"")</f>
        <v/>
      </c>
      <c r="T79" s="29" t="str">
        <f>IF(ISNUMBER(AVERAGEIFS(Observed!P$2:P$792,Observed!$A$2:$A$792,$A79,Observed!$C$2:$C$792,$C79)),AVERAGEIFS(Observed!P$2:P$792,Observed!$A$2:$A$792,$A79,Observed!$C$2:$C$792,$C79),"")</f>
        <v/>
      </c>
      <c r="U79" s="29" t="str">
        <f>IF(ISNUMBER(AVERAGEIFS(Observed!Q$2:Q$792,Observed!$A$2:$A$792,$A79,Observed!$C$2:$C$792,$C79)),AVERAGEIFS(Observed!Q$2:Q$792,Observed!$A$2:$A$792,$A79,Observed!$C$2:$C$792,$C79),"")</f>
        <v/>
      </c>
      <c r="V79" s="28" t="str">
        <f>IF(ISNUMBER(AVERAGEIFS(Observed!R$2:R$792,Observed!$A$2:$A$792,$A79,Observed!$C$2:$C$792,$C79)),AVERAGEIFS(Observed!R$2:R$792,Observed!$A$2:$A$792,$A79,Observed!$C$2:$C$792,$C79),"")</f>
        <v/>
      </c>
      <c r="W79" s="30" t="str">
        <f>IF(ISNUMBER(AVERAGEIFS(Observed!S$2:S$792,Observed!$A$2:$A$792,$A79,Observed!$C$2:$C$792,$C79)),AVERAGEIFS(Observed!S$2:S$792,Observed!$A$2:$A$792,$A79,Observed!$C$2:$C$792,$C79),"")</f>
        <v/>
      </c>
      <c r="X79" s="30" t="str">
        <f>IF(ISNUMBER(AVERAGEIFS(Observed!T$2:T$792,Observed!$A$2:$A$792,$A79,Observed!$C$2:$C$792,$C79)),AVERAGEIFS(Observed!T$2:T$792,Observed!$A$2:$A$792,$A79,Observed!$C$2:$C$792,$C79),"")</f>
        <v/>
      </c>
      <c r="Y79" s="28" t="str">
        <f>IF(ISNUMBER(AVERAGEIFS(Observed!U$2:U$792,Observed!$A$2:$A$792,$A79,Observed!$C$2:$C$792,$C79)),AVERAGEIFS(Observed!U$2:U$792,Observed!$A$2:$A$792,$A79,Observed!$C$2:$C$792,$C79),"")</f>
        <v/>
      </c>
      <c r="Z79" s="28" t="str">
        <f>IF(ISNUMBER(AVERAGEIFS(Observed!V$2:V$792,Observed!$A$2:$A$792,$A79,Observed!$C$2:$C$792,$C79)),AVERAGEIFS(Observed!V$2:V$792,Observed!$A$2:$A$792,$A79,Observed!$C$2:$C$792,$C79),"")</f>
        <v/>
      </c>
      <c r="AA79" s="28" t="str">
        <f>IF(ISNUMBER(AVERAGEIFS(Observed!W$2:W$792,Observed!$A$2:$A$792,$A79,Observed!$C$2:$C$792,$C79)),AVERAGEIFS(Observed!W$2:W$792,Observed!$A$2:$A$792,$A79,Observed!$C$2:$C$792,$C79),"")</f>
        <v/>
      </c>
      <c r="AB79" s="28">
        <f>IF(ISNUMBER(AVERAGEIFS(Observed!X$2:X$792,Observed!$A$2:$A$792,$A79,Observed!$C$2:$C$792,$C79)),AVERAGEIFS(Observed!X$2:X$792,Observed!$A$2:$A$792,$A79,Observed!$C$2:$C$792,$C79),"")</f>
        <v>16.142149289449055</v>
      </c>
      <c r="AC79" s="28">
        <f>IF(ISNUMBER(AVERAGEIFS(Observed!Y$2:Y$792,Observed!$A$2:$A$792,$A79,Observed!$C$2:$C$792,$C79)),AVERAGEIFS(Observed!Y$2:Y$792,Observed!$A$2:$A$792,$A79,Observed!$C$2:$C$792,$C79),"")</f>
        <v>17.153021176656086</v>
      </c>
      <c r="AD79" s="28">
        <f>IF(ISNUMBER(AVERAGEIFS(Observed!Z$2:Z$792,Observed!$A$2:$A$792,$A79,Observed!$C$2:$C$792,$C79)),AVERAGEIFS(Observed!Z$2:Z$792,Observed!$A$2:$A$792,$A79,Observed!$C$2:$C$792,$C79),"")</f>
        <v>82.575087229410812</v>
      </c>
      <c r="AE79" s="28">
        <f>IF(ISNUMBER(AVERAGEIFS(Observed!AA$2:AA$792,Observed!$A$2:$A$792,$A79,Observed!$C$2:$C$792,$C79)),AVERAGEIFS(Observed!AA$2:AA$792,Observed!$A$2:$A$792,$A79,Observed!$C$2:$C$792,$C79),"")</f>
        <v>18.142518043518066</v>
      </c>
      <c r="AF79" s="28">
        <f>IF(ISNUMBER(AVERAGEIFS(Observed!AB$2:AB$792,Observed!$A$2:$A$792,$A79,Observed!$C$2:$C$792,$C79)),AVERAGEIFS(Observed!AB$2:AB$792,Observed!$A$2:$A$792,$A79,Observed!$C$2:$C$792,$C79),"")</f>
        <v>90.192351023356125</v>
      </c>
      <c r="AG79" s="28">
        <f>IF(ISNUMBER(AVERAGEIFS(Observed!AC$2:AC$792,Observed!$A$2:$A$792,$A79,Observed!$C$2:$C$792,$C79)),AVERAGEIFS(Observed!AC$2:AC$792,Observed!$A$2:$A$792,$A79,Observed!$C$2:$C$792,$C79),"")</f>
        <v>30.676786422729492</v>
      </c>
      <c r="AH79" s="29">
        <f>IF(ISNUMBER(AVERAGEIFS(Observed!AD$2:AD$792,Observed!$A$2:$A$792,$A79,Observed!$C$2:$C$792,$C79)),AVERAGEIFS(Observed!AD$2:AD$792,Observed!$A$2:$A$792,$A79,Observed!$C$2:$C$792,$C79),"")</f>
        <v>4.9066666666666668E-2</v>
      </c>
      <c r="AI79" s="29">
        <f>IF(ISNUMBER(AVERAGEIFS(Observed!AE$2:AE$792,Observed!$A$2:$A$792,$A79,Observed!$C$2:$C$792,$C79)),AVERAGEIFS(Observed!AE$2:AE$792,Observed!$A$2:$A$792,$A79,Observed!$C$2:$C$792,$C79),"")</f>
        <v>4.9066666666666668E-2</v>
      </c>
      <c r="AJ79" s="29" t="str">
        <f>IF(ISNUMBER(AVERAGEIFS(Observed!AF$2:AF$792,Observed!$A$2:$A$792,$A79,Observed!$C$2:$C$792,$C79)),AVERAGEIFS(Observed!AF$2:AF$792,Observed!$A$2:$A$792,$A79,Observed!$C$2:$C$792,$C79),"")</f>
        <v/>
      </c>
      <c r="AK79" s="28">
        <f>IF(ISNUMBER(AVERAGEIFS(Observed!AG$2:AG$792,Observed!$A$2:$A$792,$A79,Observed!$C$2:$C$792,$C79)),AVERAGEIFS(Observed!AG$2:AG$792,Observed!$A$2:$A$792,$A79,Observed!$C$2:$C$792,$C79),"")</f>
        <v>13.212013956705727</v>
      </c>
      <c r="AL79" s="29" t="str">
        <f>IF(ISNUMBER(AVERAGEIFS(Observed!AH$2:AH$792,Observed!$A$2:$A$792,$A79,Observed!$C$2:$C$792,$C79)),AVERAGEIFS(Observed!AH$2:AH$792,Observed!$A$2:$A$792,$A79,Observed!$C$2:$C$792,$C79),"")</f>
        <v/>
      </c>
      <c r="AM79" s="28" t="str">
        <f>IF(ISNUMBER(AVERAGEIFS(Observed!AI$2:AI$792,Observed!$A$2:$A$792,$A79,Observed!$C$2:$C$792,$C79)),AVERAGEIFS(Observed!AI$2:AI$792,Observed!$A$2:$A$792,$A79,Observed!$C$2:$C$792,$C79),"")</f>
        <v/>
      </c>
      <c r="AN79" s="28" t="str">
        <f>IF(ISNUMBER(AVERAGEIFS(Observed!AJ$2:AJ$792,Observed!$A$2:$A$792,$A79,Observed!$C$2:$C$792,$C79)),AVERAGEIFS(Observed!AJ$2:AJ$792,Observed!$A$2:$A$792,$A79,Observed!$C$2:$C$792,$C79),"")</f>
        <v/>
      </c>
      <c r="AO79" s="28" t="str">
        <f>IF(ISNUMBER(AVERAGEIFS(Observed!AK$2:AK$792,Observed!$A$2:$A$792,$A79,Observed!$C$2:$C$792,$C79)),AVERAGEIFS(Observed!AK$2:AK$792,Observed!$A$2:$A$792,$A79,Observed!$C$2:$C$792,$C79),"")</f>
        <v/>
      </c>
      <c r="AP79" s="29" t="str">
        <f>IF(ISNUMBER(AVERAGEIFS(Observed!AL$2:AL$792,Observed!$A$2:$A$792,$A79,Observed!$C$2:$C$792,$C79)),AVERAGEIFS(Observed!AL$2:AL$792,Observed!$A$2:$A$792,$A79,Observed!$C$2:$C$792,$C79),"")</f>
        <v/>
      </c>
      <c r="AQ79" s="28" t="str">
        <f>IF(ISNUMBER(AVERAGEIFS(Observed!AM$2:AM$792,Observed!$A$2:$A$792,$A79,Observed!$C$2:$C$792,$C79)),AVERAGEIFS(Observed!AM$2:AM$792,Observed!$A$2:$A$792,$A79,Observed!$C$2:$C$792,$C79),"")</f>
        <v/>
      </c>
      <c r="AR79" s="28" t="str">
        <f>IF(ISNUMBER(AVERAGEIFS(Observed!AN$2:AN$792,Observed!$A$2:$A$792,$A79,Observed!$C$2:$C$792,$C79)),AVERAGEIFS(Observed!AN$2:AN$792,Observed!$A$2:$A$792,$A79,Observed!$C$2:$C$792,$C79),"")</f>
        <v/>
      </c>
      <c r="AS79" s="2">
        <f>COUNTIFS(Observed!$A$2:$A$792,$A79,Observed!$C$2:$C$792,$C79)</f>
        <v>3</v>
      </c>
      <c r="AT79" s="2">
        <f t="shared" si="2"/>
        <v>10</v>
      </c>
    </row>
    <row r="80" spans="1:46" x14ac:dyDescent="0.25">
      <c r="A80" s="4" t="s">
        <v>27</v>
      </c>
      <c r="B80" t="s">
        <v>44</v>
      </c>
      <c r="C80" s="3">
        <v>42324</v>
      </c>
      <c r="D80">
        <v>1</v>
      </c>
      <c r="F80">
        <v>0</v>
      </c>
      <c r="J80" s="2" t="s">
        <v>83</v>
      </c>
      <c r="K80" s="2" t="s">
        <v>43</v>
      </c>
      <c r="L80">
        <v>2.2000000000000002</v>
      </c>
      <c r="M80" s="2" t="s">
        <v>22</v>
      </c>
      <c r="N80" s="27" t="str">
        <f>IF(ISNUMBER(AVERAGEIFS(Observed!J$2:J$792,Observed!$A$2:$A$792,$A80,Observed!$C$2:$C$792,$C80)),AVERAGEIFS(Observed!J$2:J$792,Observed!$A$2:$A$792,$A80,Observed!$C$2:$C$792,$C80),"")</f>
        <v/>
      </c>
      <c r="O80" s="28" t="str">
        <f>IF(ISNUMBER(AVERAGEIFS(Observed!K$2:K$792,Observed!$A$2:$A$792,$A80,Observed!$C$2:$C$792,$C80)),AVERAGEIFS(Observed!K$2:K$792,Observed!$A$2:$A$792,$A80,Observed!$C$2:$C$792,$C80),"")</f>
        <v/>
      </c>
      <c r="P80" s="28">
        <f>IF(ISNUMBER(AVERAGEIFS(Observed!L$2:L$792,Observed!$A$2:$A$792,$A80,Observed!$C$2:$C$792,$C80)),AVERAGEIFS(Observed!L$2:L$792,Observed!$A$2:$A$792,$A80,Observed!$C$2:$C$792,$C80),"")</f>
        <v>187.8075</v>
      </c>
      <c r="Q80" s="28">
        <f>IF(ISNUMBER(AVERAGEIFS(Observed!M$2:M$792,Observed!$A$2:$A$792,$A80,Observed!$C$2:$C$792,$C80)),AVERAGEIFS(Observed!M$2:M$792,Observed!$A$2:$A$792,$A80,Observed!$C$2:$C$792,$C80),"")</f>
        <v>187.8075</v>
      </c>
      <c r="R80" s="28">
        <f>IF(ISNUMBER(AVERAGEIFS(Observed!N$2:N$792,Observed!$A$2:$A$792,$A80,Observed!$C$2:$C$792,$C80)),AVERAGEIFS(Observed!N$2:N$792,Observed!$A$2:$A$792,$A80,Observed!$C$2:$C$792,$C80),"")</f>
        <v>316.54250000000002</v>
      </c>
      <c r="S80" s="29" t="str">
        <f>IF(ISNUMBER(AVERAGEIFS(Observed!O$2:O$792,Observed!$A$2:$A$792,$A80,Observed!$C$2:$C$792,$C80)),AVERAGEIFS(Observed!O$2:O$792,Observed!$A$2:$A$792,$A80,Observed!$C$2:$C$792,$C80),"")</f>
        <v/>
      </c>
      <c r="T80" s="29" t="str">
        <f>IF(ISNUMBER(AVERAGEIFS(Observed!P$2:P$792,Observed!$A$2:$A$792,$A80,Observed!$C$2:$C$792,$C80)),AVERAGEIFS(Observed!P$2:P$792,Observed!$A$2:$A$792,$A80,Observed!$C$2:$C$792,$C80),"")</f>
        <v/>
      </c>
      <c r="U80" s="29" t="str">
        <f>IF(ISNUMBER(AVERAGEIFS(Observed!Q$2:Q$792,Observed!$A$2:$A$792,$A80,Observed!$C$2:$C$792,$C80)),AVERAGEIFS(Observed!Q$2:Q$792,Observed!$A$2:$A$792,$A80,Observed!$C$2:$C$792,$C80),"")</f>
        <v/>
      </c>
      <c r="V80" s="28" t="str">
        <f>IF(ISNUMBER(AVERAGEIFS(Observed!R$2:R$792,Observed!$A$2:$A$792,$A80,Observed!$C$2:$C$792,$C80)),AVERAGEIFS(Observed!R$2:R$792,Observed!$A$2:$A$792,$A80,Observed!$C$2:$C$792,$C80),"")</f>
        <v/>
      </c>
      <c r="W80" s="30" t="str">
        <f>IF(ISNUMBER(AVERAGEIFS(Observed!S$2:S$792,Observed!$A$2:$A$792,$A80,Observed!$C$2:$C$792,$C80)),AVERAGEIFS(Observed!S$2:S$792,Observed!$A$2:$A$792,$A80,Observed!$C$2:$C$792,$C80),"")</f>
        <v/>
      </c>
      <c r="X80" s="30" t="str">
        <f>IF(ISNUMBER(AVERAGEIFS(Observed!T$2:T$792,Observed!$A$2:$A$792,$A80,Observed!$C$2:$C$792,$C80)),AVERAGEIFS(Observed!T$2:T$792,Observed!$A$2:$A$792,$A80,Observed!$C$2:$C$792,$C80),"")</f>
        <v/>
      </c>
      <c r="Y80" s="28" t="str">
        <f>IF(ISNUMBER(AVERAGEIFS(Observed!U$2:U$792,Observed!$A$2:$A$792,$A80,Observed!$C$2:$C$792,$C80)),AVERAGEIFS(Observed!U$2:U$792,Observed!$A$2:$A$792,$A80,Observed!$C$2:$C$792,$C80),"")</f>
        <v/>
      </c>
      <c r="Z80" s="28" t="str">
        <f>IF(ISNUMBER(AVERAGEIFS(Observed!V$2:V$792,Observed!$A$2:$A$792,$A80,Observed!$C$2:$C$792,$C80)),AVERAGEIFS(Observed!V$2:V$792,Observed!$A$2:$A$792,$A80,Observed!$C$2:$C$792,$C80),"")</f>
        <v/>
      </c>
      <c r="AA80" s="28" t="str">
        <f>IF(ISNUMBER(AVERAGEIFS(Observed!W$2:W$792,Observed!$A$2:$A$792,$A80,Observed!$C$2:$C$792,$C80)),AVERAGEIFS(Observed!W$2:W$792,Observed!$A$2:$A$792,$A80,Observed!$C$2:$C$792,$C80),"")</f>
        <v/>
      </c>
      <c r="AB80" s="28">
        <f>IF(ISNUMBER(AVERAGEIFS(Observed!X$2:X$792,Observed!$A$2:$A$792,$A80,Observed!$C$2:$C$792,$C80)),AVERAGEIFS(Observed!X$2:X$792,Observed!$A$2:$A$792,$A80,Observed!$C$2:$C$792,$C80),"")</f>
        <v>18.362931728363037</v>
      </c>
      <c r="AC80" s="28">
        <f>IF(ISNUMBER(AVERAGEIFS(Observed!Y$2:Y$792,Observed!$A$2:$A$792,$A80,Observed!$C$2:$C$792,$C80)),AVERAGEIFS(Observed!Y$2:Y$792,Observed!$A$2:$A$792,$A80,Observed!$C$2:$C$792,$C80),"")</f>
        <v>16.806907176971436</v>
      </c>
      <c r="AD80" s="28">
        <f>IF(ISNUMBER(AVERAGEIFS(Observed!Z$2:Z$792,Observed!$A$2:$A$792,$A80,Observed!$C$2:$C$792,$C80)),AVERAGEIFS(Observed!Z$2:Z$792,Observed!$A$2:$A$792,$A80,Observed!$C$2:$C$792,$C80),"")</f>
        <v>78.819309234619141</v>
      </c>
      <c r="AE80" s="28">
        <f>IF(ISNUMBER(AVERAGEIFS(Observed!AA$2:AA$792,Observed!$A$2:$A$792,$A80,Observed!$C$2:$C$792,$C80)),AVERAGEIFS(Observed!AA$2:AA$792,Observed!$A$2:$A$792,$A80,Observed!$C$2:$C$792,$C80),"")</f>
        <v>23.921823501586914</v>
      </c>
      <c r="AF80" s="28">
        <f>IF(ISNUMBER(AVERAGEIFS(Observed!AB$2:AB$792,Observed!$A$2:$A$792,$A80,Observed!$C$2:$C$792,$C80)),AVERAGEIFS(Observed!AB$2:AB$792,Observed!$A$2:$A$792,$A80,Observed!$C$2:$C$792,$C80),"")</f>
        <v>89.421989440917969</v>
      </c>
      <c r="AG80" s="28">
        <f>IF(ISNUMBER(AVERAGEIFS(Observed!AC$2:AC$792,Observed!$A$2:$A$792,$A80,Observed!$C$2:$C$792,$C80)),AVERAGEIFS(Observed!AC$2:AC$792,Observed!$A$2:$A$792,$A80,Observed!$C$2:$C$792,$C80),"")</f>
        <v>25.609697580337524</v>
      </c>
      <c r="AH80" s="29">
        <f>IF(ISNUMBER(AVERAGEIFS(Observed!AD$2:AD$792,Observed!$A$2:$A$792,$A80,Observed!$C$2:$C$792,$C80)),AVERAGEIFS(Observed!AD$2:AD$792,Observed!$A$2:$A$792,$A80,Observed!$C$2:$C$792,$C80),"")</f>
        <v>4.0974999999999998E-2</v>
      </c>
      <c r="AI80" s="29">
        <f>IF(ISNUMBER(AVERAGEIFS(Observed!AE$2:AE$792,Observed!$A$2:$A$792,$A80,Observed!$C$2:$C$792,$C80)),AVERAGEIFS(Observed!AE$2:AE$792,Observed!$A$2:$A$792,$A80,Observed!$C$2:$C$792,$C80),"")</f>
        <v>4.0974999999999998E-2</v>
      </c>
      <c r="AJ80" s="29" t="str">
        <f>IF(ISNUMBER(AVERAGEIFS(Observed!AF$2:AF$792,Observed!$A$2:$A$792,$A80,Observed!$C$2:$C$792,$C80)),AVERAGEIFS(Observed!AF$2:AF$792,Observed!$A$2:$A$792,$A80,Observed!$C$2:$C$792,$C80),"")</f>
        <v/>
      </c>
      <c r="AK80" s="28">
        <f>IF(ISNUMBER(AVERAGEIFS(Observed!AG$2:AG$792,Observed!$A$2:$A$792,$A80,Observed!$C$2:$C$792,$C80)),AVERAGEIFS(Observed!AG$2:AG$792,Observed!$A$2:$A$792,$A80,Observed!$C$2:$C$792,$C80),"")</f>
        <v>12.611089477539062</v>
      </c>
      <c r="AL80" s="29" t="str">
        <f>IF(ISNUMBER(AVERAGEIFS(Observed!AH$2:AH$792,Observed!$A$2:$A$792,$A80,Observed!$C$2:$C$792,$C80)),AVERAGEIFS(Observed!AH$2:AH$792,Observed!$A$2:$A$792,$A80,Observed!$C$2:$C$792,$C80),"")</f>
        <v/>
      </c>
      <c r="AM80" s="28" t="str">
        <f>IF(ISNUMBER(AVERAGEIFS(Observed!AI$2:AI$792,Observed!$A$2:$A$792,$A80,Observed!$C$2:$C$792,$C80)),AVERAGEIFS(Observed!AI$2:AI$792,Observed!$A$2:$A$792,$A80,Observed!$C$2:$C$792,$C80),"")</f>
        <v/>
      </c>
      <c r="AN80" s="28" t="str">
        <f>IF(ISNUMBER(AVERAGEIFS(Observed!AJ$2:AJ$792,Observed!$A$2:$A$792,$A80,Observed!$C$2:$C$792,$C80)),AVERAGEIFS(Observed!AJ$2:AJ$792,Observed!$A$2:$A$792,$A80,Observed!$C$2:$C$792,$C80),"")</f>
        <v/>
      </c>
      <c r="AO80" s="28" t="str">
        <f>IF(ISNUMBER(AVERAGEIFS(Observed!AK$2:AK$792,Observed!$A$2:$A$792,$A80,Observed!$C$2:$C$792,$C80)),AVERAGEIFS(Observed!AK$2:AK$792,Observed!$A$2:$A$792,$A80,Observed!$C$2:$C$792,$C80),"")</f>
        <v/>
      </c>
      <c r="AP80" s="29" t="str">
        <f>IF(ISNUMBER(AVERAGEIFS(Observed!AL$2:AL$792,Observed!$A$2:$A$792,$A80,Observed!$C$2:$C$792,$C80)),AVERAGEIFS(Observed!AL$2:AL$792,Observed!$A$2:$A$792,$A80,Observed!$C$2:$C$792,$C80),"")</f>
        <v/>
      </c>
      <c r="AQ80" s="28">
        <f>IF(ISNUMBER(AVERAGEIFS(Observed!AM$2:AM$792,Observed!$A$2:$A$792,$A80,Observed!$C$2:$C$792,$C80)),AVERAGEIFS(Observed!AM$2:AM$792,Observed!$A$2:$A$792,$A80,Observed!$C$2:$C$792,$C80),"")</f>
        <v>7.6944999999999997</v>
      </c>
      <c r="AR80" s="28">
        <f>IF(ISNUMBER(AVERAGEIFS(Observed!AN$2:AN$792,Observed!$A$2:$A$792,$A80,Observed!$C$2:$C$792,$C80)),AVERAGEIFS(Observed!AN$2:AN$792,Observed!$A$2:$A$792,$A80,Observed!$C$2:$C$792,$C80),"")</f>
        <v>13.739749999999999</v>
      </c>
      <c r="AS80" s="2">
        <f>COUNTIFS(Observed!$A$2:$A$792,$A80,Observed!$C$2:$C$792,$C80)</f>
        <v>4</v>
      </c>
      <c r="AT80" s="2">
        <f t="shared" si="2"/>
        <v>14</v>
      </c>
    </row>
    <row r="81" spans="1:46" x14ac:dyDescent="0.25">
      <c r="A81" s="4" t="s">
        <v>30</v>
      </c>
      <c r="B81" t="s">
        <v>44</v>
      </c>
      <c r="C81" s="3">
        <v>42324</v>
      </c>
      <c r="D81">
        <v>1</v>
      </c>
      <c r="F81">
        <v>50</v>
      </c>
      <c r="J81" s="2" t="s">
        <v>83</v>
      </c>
      <c r="K81" s="2" t="s">
        <v>43</v>
      </c>
      <c r="L81">
        <v>2.2000000000000002</v>
      </c>
      <c r="M81" s="2" t="s">
        <v>22</v>
      </c>
      <c r="N81" s="27" t="str">
        <f>IF(ISNUMBER(AVERAGEIFS(Observed!J$2:J$792,Observed!$A$2:$A$792,$A81,Observed!$C$2:$C$792,$C81)),AVERAGEIFS(Observed!J$2:J$792,Observed!$A$2:$A$792,$A81,Observed!$C$2:$C$792,$C81),"")</f>
        <v/>
      </c>
      <c r="O81" s="28" t="str">
        <f>IF(ISNUMBER(AVERAGEIFS(Observed!K$2:K$792,Observed!$A$2:$A$792,$A81,Observed!$C$2:$C$792,$C81)),AVERAGEIFS(Observed!K$2:K$792,Observed!$A$2:$A$792,$A81,Observed!$C$2:$C$792,$C81),"")</f>
        <v/>
      </c>
      <c r="P81" s="28">
        <f>IF(ISNUMBER(AVERAGEIFS(Observed!L$2:L$792,Observed!$A$2:$A$792,$A81,Observed!$C$2:$C$792,$C81)),AVERAGEIFS(Observed!L$2:L$792,Observed!$A$2:$A$792,$A81,Observed!$C$2:$C$792,$C81),"")</f>
        <v>193.88000000000002</v>
      </c>
      <c r="Q81" s="28">
        <f>IF(ISNUMBER(AVERAGEIFS(Observed!M$2:M$792,Observed!$A$2:$A$792,$A81,Observed!$C$2:$C$792,$C81)),AVERAGEIFS(Observed!M$2:M$792,Observed!$A$2:$A$792,$A81,Observed!$C$2:$C$792,$C81),"")</f>
        <v>193.88000000000002</v>
      </c>
      <c r="R81" s="28">
        <f>IF(ISNUMBER(AVERAGEIFS(Observed!N$2:N$792,Observed!$A$2:$A$792,$A81,Observed!$C$2:$C$792,$C81)),AVERAGEIFS(Observed!N$2:N$792,Observed!$A$2:$A$792,$A81,Observed!$C$2:$C$792,$C81),"")</f>
        <v>358.36500000000001</v>
      </c>
      <c r="S81" s="29" t="str">
        <f>IF(ISNUMBER(AVERAGEIFS(Observed!O$2:O$792,Observed!$A$2:$A$792,$A81,Observed!$C$2:$C$792,$C81)),AVERAGEIFS(Observed!O$2:O$792,Observed!$A$2:$A$792,$A81,Observed!$C$2:$C$792,$C81),"")</f>
        <v/>
      </c>
      <c r="T81" s="29" t="str">
        <f>IF(ISNUMBER(AVERAGEIFS(Observed!P$2:P$792,Observed!$A$2:$A$792,$A81,Observed!$C$2:$C$792,$C81)),AVERAGEIFS(Observed!P$2:P$792,Observed!$A$2:$A$792,$A81,Observed!$C$2:$C$792,$C81),"")</f>
        <v/>
      </c>
      <c r="U81" s="29" t="str">
        <f>IF(ISNUMBER(AVERAGEIFS(Observed!Q$2:Q$792,Observed!$A$2:$A$792,$A81,Observed!$C$2:$C$792,$C81)),AVERAGEIFS(Observed!Q$2:Q$792,Observed!$A$2:$A$792,$A81,Observed!$C$2:$C$792,$C81),"")</f>
        <v/>
      </c>
      <c r="V81" s="28" t="str">
        <f>IF(ISNUMBER(AVERAGEIFS(Observed!R$2:R$792,Observed!$A$2:$A$792,$A81,Observed!$C$2:$C$792,$C81)),AVERAGEIFS(Observed!R$2:R$792,Observed!$A$2:$A$792,$A81,Observed!$C$2:$C$792,$C81),"")</f>
        <v/>
      </c>
      <c r="W81" s="30" t="str">
        <f>IF(ISNUMBER(AVERAGEIFS(Observed!S$2:S$792,Observed!$A$2:$A$792,$A81,Observed!$C$2:$C$792,$C81)),AVERAGEIFS(Observed!S$2:S$792,Observed!$A$2:$A$792,$A81,Observed!$C$2:$C$792,$C81),"")</f>
        <v/>
      </c>
      <c r="X81" s="30" t="str">
        <f>IF(ISNUMBER(AVERAGEIFS(Observed!T$2:T$792,Observed!$A$2:$A$792,$A81,Observed!$C$2:$C$792,$C81)),AVERAGEIFS(Observed!T$2:T$792,Observed!$A$2:$A$792,$A81,Observed!$C$2:$C$792,$C81),"")</f>
        <v/>
      </c>
      <c r="Y81" s="28" t="str">
        <f>IF(ISNUMBER(AVERAGEIFS(Observed!U$2:U$792,Observed!$A$2:$A$792,$A81,Observed!$C$2:$C$792,$C81)),AVERAGEIFS(Observed!U$2:U$792,Observed!$A$2:$A$792,$A81,Observed!$C$2:$C$792,$C81),"")</f>
        <v/>
      </c>
      <c r="Z81" s="28" t="str">
        <f>IF(ISNUMBER(AVERAGEIFS(Observed!V$2:V$792,Observed!$A$2:$A$792,$A81,Observed!$C$2:$C$792,$C81)),AVERAGEIFS(Observed!V$2:V$792,Observed!$A$2:$A$792,$A81,Observed!$C$2:$C$792,$C81),"")</f>
        <v/>
      </c>
      <c r="AA81" s="28" t="str">
        <f>IF(ISNUMBER(AVERAGEIFS(Observed!W$2:W$792,Observed!$A$2:$A$792,$A81,Observed!$C$2:$C$792,$C81)),AVERAGEIFS(Observed!W$2:W$792,Observed!$A$2:$A$792,$A81,Observed!$C$2:$C$792,$C81),"")</f>
        <v/>
      </c>
      <c r="AB81" s="28">
        <f>IF(ISNUMBER(AVERAGEIFS(Observed!X$2:X$792,Observed!$A$2:$A$792,$A81,Observed!$C$2:$C$792,$C81)),AVERAGEIFS(Observed!X$2:X$792,Observed!$A$2:$A$792,$A81,Observed!$C$2:$C$792,$C81),"")</f>
        <v>17.939190626144409</v>
      </c>
      <c r="AC81" s="28">
        <f>IF(ISNUMBER(AVERAGEIFS(Observed!Y$2:Y$792,Observed!$A$2:$A$792,$A81,Observed!$C$2:$C$792,$C81)),AVERAGEIFS(Observed!Y$2:Y$792,Observed!$A$2:$A$792,$A81,Observed!$C$2:$C$792,$C81),"")</f>
        <v>16.421133995056152</v>
      </c>
      <c r="AD81" s="28">
        <f>IF(ISNUMBER(AVERAGEIFS(Observed!Z$2:Z$792,Observed!$A$2:$A$792,$A81,Observed!$C$2:$C$792,$C81)),AVERAGEIFS(Observed!Z$2:Z$792,Observed!$A$2:$A$792,$A81,Observed!$C$2:$C$792,$C81),"")</f>
        <v>79.502118110656738</v>
      </c>
      <c r="AE81" s="28">
        <f>IF(ISNUMBER(AVERAGEIFS(Observed!AA$2:AA$792,Observed!$A$2:$A$792,$A81,Observed!$C$2:$C$792,$C81)),AVERAGEIFS(Observed!AA$2:AA$792,Observed!$A$2:$A$792,$A81,Observed!$C$2:$C$792,$C81),"")</f>
        <v>23.638919830322266</v>
      </c>
      <c r="AF81" s="28">
        <f>IF(ISNUMBER(AVERAGEIFS(Observed!AB$2:AB$792,Observed!$A$2:$A$792,$A81,Observed!$C$2:$C$792,$C81)),AVERAGEIFS(Observed!AB$2:AB$792,Observed!$A$2:$A$792,$A81,Observed!$C$2:$C$792,$C81),"")</f>
        <v>89.163729667663574</v>
      </c>
      <c r="AG81" s="28">
        <f>IF(ISNUMBER(AVERAGEIFS(Observed!AC$2:AC$792,Observed!$A$2:$A$792,$A81,Observed!$C$2:$C$792,$C81)),AVERAGEIFS(Observed!AC$2:AC$792,Observed!$A$2:$A$792,$A81,Observed!$C$2:$C$792,$C81),"")</f>
        <v>25.538027048110962</v>
      </c>
      <c r="AH81" s="29">
        <f>IF(ISNUMBER(AVERAGEIFS(Observed!AD$2:AD$792,Observed!$A$2:$A$792,$A81,Observed!$C$2:$C$792,$C81)),AVERAGEIFS(Observed!AD$2:AD$792,Observed!$A$2:$A$792,$A81,Observed!$C$2:$C$792,$C81),"")</f>
        <v>4.0849999999999997E-2</v>
      </c>
      <c r="AI81" s="29">
        <f>IF(ISNUMBER(AVERAGEIFS(Observed!AE$2:AE$792,Observed!$A$2:$A$792,$A81,Observed!$C$2:$C$792,$C81)),AVERAGEIFS(Observed!AE$2:AE$792,Observed!$A$2:$A$792,$A81,Observed!$C$2:$C$792,$C81),"")</f>
        <v>4.0849999999999997E-2</v>
      </c>
      <c r="AJ81" s="29" t="str">
        <f>IF(ISNUMBER(AVERAGEIFS(Observed!AF$2:AF$792,Observed!$A$2:$A$792,$A81,Observed!$C$2:$C$792,$C81)),AVERAGEIFS(Observed!AF$2:AF$792,Observed!$A$2:$A$792,$A81,Observed!$C$2:$C$792,$C81),"")</f>
        <v/>
      </c>
      <c r="AK81" s="28">
        <f>IF(ISNUMBER(AVERAGEIFS(Observed!AG$2:AG$792,Observed!$A$2:$A$792,$A81,Observed!$C$2:$C$792,$C81)),AVERAGEIFS(Observed!AG$2:AG$792,Observed!$A$2:$A$792,$A81,Observed!$C$2:$C$792,$C81),"")</f>
        <v>12.720338897705078</v>
      </c>
      <c r="AL81" s="29" t="str">
        <f>IF(ISNUMBER(AVERAGEIFS(Observed!AH$2:AH$792,Observed!$A$2:$A$792,$A81,Observed!$C$2:$C$792,$C81)),AVERAGEIFS(Observed!AH$2:AH$792,Observed!$A$2:$A$792,$A81,Observed!$C$2:$C$792,$C81),"")</f>
        <v/>
      </c>
      <c r="AM81" s="28" t="str">
        <f>IF(ISNUMBER(AVERAGEIFS(Observed!AI$2:AI$792,Observed!$A$2:$A$792,$A81,Observed!$C$2:$C$792,$C81)),AVERAGEIFS(Observed!AI$2:AI$792,Observed!$A$2:$A$792,$A81,Observed!$C$2:$C$792,$C81),"")</f>
        <v/>
      </c>
      <c r="AN81" s="28" t="str">
        <f>IF(ISNUMBER(AVERAGEIFS(Observed!AJ$2:AJ$792,Observed!$A$2:$A$792,$A81,Observed!$C$2:$C$792,$C81)),AVERAGEIFS(Observed!AJ$2:AJ$792,Observed!$A$2:$A$792,$A81,Observed!$C$2:$C$792,$C81),"")</f>
        <v/>
      </c>
      <c r="AO81" s="28" t="str">
        <f>IF(ISNUMBER(AVERAGEIFS(Observed!AK$2:AK$792,Observed!$A$2:$A$792,$A81,Observed!$C$2:$C$792,$C81)),AVERAGEIFS(Observed!AK$2:AK$792,Observed!$A$2:$A$792,$A81,Observed!$C$2:$C$792,$C81),"")</f>
        <v/>
      </c>
      <c r="AP81" s="29" t="str">
        <f>IF(ISNUMBER(AVERAGEIFS(Observed!AL$2:AL$792,Observed!$A$2:$A$792,$A81,Observed!$C$2:$C$792,$C81)),AVERAGEIFS(Observed!AL$2:AL$792,Observed!$A$2:$A$792,$A81,Observed!$C$2:$C$792,$C81),"")</f>
        <v/>
      </c>
      <c r="AQ81" s="28">
        <f>IF(ISNUMBER(AVERAGEIFS(Observed!AM$2:AM$792,Observed!$A$2:$A$792,$A81,Observed!$C$2:$C$792,$C81)),AVERAGEIFS(Observed!AM$2:AM$792,Observed!$A$2:$A$792,$A81,Observed!$C$2:$C$792,$C81),"")</f>
        <v>7.9202499999999993</v>
      </c>
      <c r="AR81" s="28">
        <f>IF(ISNUMBER(AVERAGEIFS(Observed!AN$2:AN$792,Observed!$A$2:$A$792,$A81,Observed!$C$2:$C$792,$C81)),AVERAGEIFS(Observed!AN$2:AN$792,Observed!$A$2:$A$792,$A81,Observed!$C$2:$C$792,$C81),"")</f>
        <v>15.433</v>
      </c>
      <c r="AS81" s="2">
        <f>COUNTIFS(Observed!$A$2:$A$792,$A81,Observed!$C$2:$C$792,$C81)</f>
        <v>4</v>
      </c>
      <c r="AT81" s="2">
        <f t="shared" si="2"/>
        <v>14</v>
      </c>
    </row>
    <row r="82" spans="1:46" x14ac:dyDescent="0.25">
      <c r="A82" s="4" t="s">
        <v>28</v>
      </c>
      <c r="B82" t="s">
        <v>44</v>
      </c>
      <c r="C82" s="3">
        <v>42324</v>
      </c>
      <c r="D82">
        <v>1</v>
      </c>
      <c r="F82">
        <v>100</v>
      </c>
      <c r="J82" s="2" t="s">
        <v>83</v>
      </c>
      <c r="K82" s="2" t="s">
        <v>43</v>
      </c>
      <c r="L82">
        <v>2.2000000000000002</v>
      </c>
      <c r="M82" s="2" t="s">
        <v>22</v>
      </c>
      <c r="N82" s="27" t="str">
        <f>IF(ISNUMBER(AVERAGEIFS(Observed!J$2:J$792,Observed!$A$2:$A$792,$A82,Observed!$C$2:$C$792,$C82)),AVERAGEIFS(Observed!J$2:J$792,Observed!$A$2:$A$792,$A82,Observed!$C$2:$C$792,$C82),"")</f>
        <v/>
      </c>
      <c r="O82" s="28" t="str">
        <f>IF(ISNUMBER(AVERAGEIFS(Observed!K$2:K$792,Observed!$A$2:$A$792,$A82,Observed!$C$2:$C$792,$C82)),AVERAGEIFS(Observed!K$2:K$792,Observed!$A$2:$A$792,$A82,Observed!$C$2:$C$792,$C82),"")</f>
        <v/>
      </c>
      <c r="P82" s="28">
        <f>IF(ISNUMBER(AVERAGEIFS(Observed!L$2:L$792,Observed!$A$2:$A$792,$A82,Observed!$C$2:$C$792,$C82)),AVERAGEIFS(Observed!L$2:L$792,Observed!$A$2:$A$792,$A82,Observed!$C$2:$C$792,$C82),"")</f>
        <v>201.77250000000001</v>
      </c>
      <c r="Q82" s="28">
        <f>IF(ISNUMBER(AVERAGEIFS(Observed!M$2:M$792,Observed!$A$2:$A$792,$A82,Observed!$C$2:$C$792,$C82)),AVERAGEIFS(Observed!M$2:M$792,Observed!$A$2:$A$792,$A82,Observed!$C$2:$C$792,$C82),"")</f>
        <v>201.77250000000001</v>
      </c>
      <c r="R82" s="28">
        <f>IF(ISNUMBER(AVERAGEIFS(Observed!N$2:N$792,Observed!$A$2:$A$792,$A82,Observed!$C$2:$C$792,$C82)),AVERAGEIFS(Observed!N$2:N$792,Observed!$A$2:$A$792,$A82,Observed!$C$2:$C$792,$C82),"")</f>
        <v>334.94499999999999</v>
      </c>
      <c r="S82" s="29" t="str">
        <f>IF(ISNUMBER(AVERAGEIFS(Observed!O$2:O$792,Observed!$A$2:$A$792,$A82,Observed!$C$2:$C$792,$C82)),AVERAGEIFS(Observed!O$2:O$792,Observed!$A$2:$A$792,$A82,Observed!$C$2:$C$792,$C82),"")</f>
        <v/>
      </c>
      <c r="T82" s="29" t="str">
        <f>IF(ISNUMBER(AVERAGEIFS(Observed!P$2:P$792,Observed!$A$2:$A$792,$A82,Observed!$C$2:$C$792,$C82)),AVERAGEIFS(Observed!P$2:P$792,Observed!$A$2:$A$792,$A82,Observed!$C$2:$C$792,$C82),"")</f>
        <v/>
      </c>
      <c r="U82" s="29" t="str">
        <f>IF(ISNUMBER(AVERAGEIFS(Observed!Q$2:Q$792,Observed!$A$2:$A$792,$A82,Observed!$C$2:$C$792,$C82)),AVERAGEIFS(Observed!Q$2:Q$792,Observed!$A$2:$A$792,$A82,Observed!$C$2:$C$792,$C82),"")</f>
        <v/>
      </c>
      <c r="V82" s="28" t="str">
        <f>IF(ISNUMBER(AVERAGEIFS(Observed!R$2:R$792,Observed!$A$2:$A$792,$A82,Observed!$C$2:$C$792,$C82)),AVERAGEIFS(Observed!R$2:R$792,Observed!$A$2:$A$792,$A82,Observed!$C$2:$C$792,$C82),"")</f>
        <v/>
      </c>
      <c r="W82" s="30" t="str">
        <f>IF(ISNUMBER(AVERAGEIFS(Observed!S$2:S$792,Observed!$A$2:$A$792,$A82,Observed!$C$2:$C$792,$C82)),AVERAGEIFS(Observed!S$2:S$792,Observed!$A$2:$A$792,$A82,Observed!$C$2:$C$792,$C82),"")</f>
        <v/>
      </c>
      <c r="X82" s="30" t="str">
        <f>IF(ISNUMBER(AVERAGEIFS(Observed!T$2:T$792,Observed!$A$2:$A$792,$A82,Observed!$C$2:$C$792,$C82)),AVERAGEIFS(Observed!T$2:T$792,Observed!$A$2:$A$792,$A82,Observed!$C$2:$C$792,$C82),"")</f>
        <v/>
      </c>
      <c r="Y82" s="28" t="str">
        <f>IF(ISNUMBER(AVERAGEIFS(Observed!U$2:U$792,Observed!$A$2:$A$792,$A82,Observed!$C$2:$C$792,$C82)),AVERAGEIFS(Observed!U$2:U$792,Observed!$A$2:$A$792,$A82,Observed!$C$2:$C$792,$C82),"")</f>
        <v/>
      </c>
      <c r="Z82" s="28" t="str">
        <f>IF(ISNUMBER(AVERAGEIFS(Observed!V$2:V$792,Observed!$A$2:$A$792,$A82,Observed!$C$2:$C$792,$C82)),AVERAGEIFS(Observed!V$2:V$792,Observed!$A$2:$A$792,$A82,Observed!$C$2:$C$792,$C82),"")</f>
        <v/>
      </c>
      <c r="AA82" s="28" t="str">
        <f>IF(ISNUMBER(AVERAGEIFS(Observed!W$2:W$792,Observed!$A$2:$A$792,$A82,Observed!$C$2:$C$792,$C82)),AVERAGEIFS(Observed!W$2:W$792,Observed!$A$2:$A$792,$A82,Observed!$C$2:$C$792,$C82),"")</f>
        <v/>
      </c>
      <c r="AB82" s="28">
        <f>IF(ISNUMBER(AVERAGEIFS(Observed!X$2:X$792,Observed!$A$2:$A$792,$A82,Observed!$C$2:$C$792,$C82)),AVERAGEIFS(Observed!X$2:X$792,Observed!$A$2:$A$792,$A82,Observed!$C$2:$C$792,$C82),"")</f>
        <v>18.736260890960693</v>
      </c>
      <c r="AC82" s="28">
        <f>IF(ISNUMBER(AVERAGEIFS(Observed!Y$2:Y$792,Observed!$A$2:$A$792,$A82,Observed!$C$2:$C$792,$C82)),AVERAGEIFS(Observed!Y$2:Y$792,Observed!$A$2:$A$792,$A82,Observed!$C$2:$C$792,$C82),"")</f>
        <v>16.379133105278015</v>
      </c>
      <c r="AD82" s="28">
        <f>IF(ISNUMBER(AVERAGEIFS(Observed!Z$2:Z$792,Observed!$A$2:$A$792,$A82,Observed!$C$2:$C$792,$C82)),AVERAGEIFS(Observed!Z$2:Z$792,Observed!$A$2:$A$792,$A82,Observed!$C$2:$C$792,$C82),"")</f>
        <v>78.678402900695801</v>
      </c>
      <c r="AE82" s="28">
        <f>IF(ISNUMBER(AVERAGEIFS(Observed!AA$2:AA$792,Observed!$A$2:$A$792,$A82,Observed!$C$2:$C$792,$C82)),AVERAGEIFS(Observed!AA$2:AA$792,Observed!$A$2:$A$792,$A82,Observed!$C$2:$C$792,$C82),"")</f>
        <v>24.667287826538086</v>
      </c>
      <c r="AF82" s="28">
        <f>IF(ISNUMBER(AVERAGEIFS(Observed!AB$2:AB$792,Observed!$A$2:$A$792,$A82,Observed!$C$2:$C$792,$C82)),AVERAGEIFS(Observed!AB$2:AB$792,Observed!$A$2:$A$792,$A82,Observed!$C$2:$C$792,$C82),"")</f>
        <v>89.510809898376465</v>
      </c>
      <c r="AG82" s="28">
        <f>IF(ISNUMBER(AVERAGEIFS(Observed!AC$2:AC$792,Observed!$A$2:$A$792,$A82,Observed!$C$2:$C$792,$C82)),AVERAGEIFS(Observed!AC$2:AC$792,Observed!$A$2:$A$792,$A82,Observed!$C$2:$C$792,$C82),"")</f>
        <v>24.185356378555298</v>
      </c>
      <c r="AH82" s="29">
        <f>IF(ISNUMBER(AVERAGEIFS(Observed!AD$2:AD$792,Observed!$A$2:$A$792,$A82,Observed!$C$2:$C$792,$C82)),AVERAGEIFS(Observed!AD$2:AD$792,Observed!$A$2:$A$792,$A82,Observed!$C$2:$C$792,$C82),"")</f>
        <v>3.8724999999999996E-2</v>
      </c>
      <c r="AI82" s="29">
        <f>IF(ISNUMBER(AVERAGEIFS(Observed!AE$2:AE$792,Observed!$A$2:$A$792,$A82,Observed!$C$2:$C$792,$C82)),AVERAGEIFS(Observed!AE$2:AE$792,Observed!$A$2:$A$792,$A82,Observed!$C$2:$C$792,$C82),"")</f>
        <v>3.8724999999999996E-2</v>
      </c>
      <c r="AJ82" s="29" t="str">
        <f>IF(ISNUMBER(AVERAGEIFS(Observed!AF$2:AF$792,Observed!$A$2:$A$792,$A82,Observed!$C$2:$C$792,$C82)),AVERAGEIFS(Observed!AF$2:AF$792,Observed!$A$2:$A$792,$A82,Observed!$C$2:$C$792,$C82),"")</f>
        <v/>
      </c>
      <c r="AK82" s="28">
        <f>IF(ISNUMBER(AVERAGEIFS(Observed!AG$2:AG$792,Observed!$A$2:$A$792,$A82,Observed!$C$2:$C$792,$C82)),AVERAGEIFS(Observed!AG$2:AG$792,Observed!$A$2:$A$792,$A82,Observed!$C$2:$C$792,$C82),"")</f>
        <v>12.588544464111328</v>
      </c>
      <c r="AL82" s="29" t="str">
        <f>IF(ISNUMBER(AVERAGEIFS(Observed!AH$2:AH$792,Observed!$A$2:$A$792,$A82,Observed!$C$2:$C$792,$C82)),AVERAGEIFS(Observed!AH$2:AH$792,Observed!$A$2:$A$792,$A82,Observed!$C$2:$C$792,$C82),"")</f>
        <v/>
      </c>
      <c r="AM82" s="28" t="str">
        <f>IF(ISNUMBER(AVERAGEIFS(Observed!AI$2:AI$792,Observed!$A$2:$A$792,$A82,Observed!$C$2:$C$792,$C82)),AVERAGEIFS(Observed!AI$2:AI$792,Observed!$A$2:$A$792,$A82,Observed!$C$2:$C$792,$C82),"")</f>
        <v/>
      </c>
      <c r="AN82" s="28" t="str">
        <f>IF(ISNUMBER(AVERAGEIFS(Observed!AJ$2:AJ$792,Observed!$A$2:$A$792,$A82,Observed!$C$2:$C$792,$C82)),AVERAGEIFS(Observed!AJ$2:AJ$792,Observed!$A$2:$A$792,$A82,Observed!$C$2:$C$792,$C82),"")</f>
        <v/>
      </c>
      <c r="AO82" s="28" t="str">
        <f>IF(ISNUMBER(AVERAGEIFS(Observed!AK$2:AK$792,Observed!$A$2:$A$792,$A82,Observed!$C$2:$C$792,$C82)),AVERAGEIFS(Observed!AK$2:AK$792,Observed!$A$2:$A$792,$A82,Observed!$C$2:$C$792,$C82),"")</f>
        <v/>
      </c>
      <c r="AP82" s="29" t="str">
        <f>IF(ISNUMBER(AVERAGEIFS(Observed!AL$2:AL$792,Observed!$A$2:$A$792,$A82,Observed!$C$2:$C$792,$C82)),AVERAGEIFS(Observed!AL$2:AL$792,Observed!$A$2:$A$792,$A82,Observed!$C$2:$C$792,$C82),"")</f>
        <v/>
      </c>
      <c r="AQ82" s="28">
        <f>IF(ISNUMBER(AVERAGEIFS(Observed!AM$2:AM$792,Observed!$A$2:$A$792,$A82,Observed!$C$2:$C$792,$C82)),AVERAGEIFS(Observed!AM$2:AM$792,Observed!$A$2:$A$792,$A82,Observed!$C$2:$C$792,$C82),"")</f>
        <v>7.8427500000000006</v>
      </c>
      <c r="AR82" s="28">
        <f>IF(ISNUMBER(AVERAGEIFS(Observed!AN$2:AN$792,Observed!$A$2:$A$792,$A82,Observed!$C$2:$C$792,$C82)),AVERAGEIFS(Observed!AN$2:AN$792,Observed!$A$2:$A$792,$A82,Observed!$C$2:$C$792,$C82),"")</f>
        <v>13.783000000000001</v>
      </c>
      <c r="AS82" s="2">
        <f>COUNTIFS(Observed!$A$2:$A$792,$A82,Observed!$C$2:$C$792,$C82)</f>
        <v>4</v>
      </c>
      <c r="AT82" s="2">
        <f t="shared" si="2"/>
        <v>14</v>
      </c>
    </row>
    <row r="83" spans="1:46" x14ac:dyDescent="0.25">
      <c r="A83" s="4" t="s">
        <v>25</v>
      </c>
      <c r="B83" t="s">
        <v>44</v>
      </c>
      <c r="C83" s="3">
        <v>42324</v>
      </c>
      <c r="D83">
        <v>1</v>
      </c>
      <c r="F83">
        <v>200</v>
      </c>
      <c r="J83" s="2" t="s">
        <v>83</v>
      </c>
      <c r="K83" s="2" t="s">
        <v>43</v>
      </c>
      <c r="L83">
        <v>2.2000000000000002</v>
      </c>
      <c r="M83" s="2" t="s">
        <v>22</v>
      </c>
      <c r="N83" s="27" t="str">
        <f>IF(ISNUMBER(AVERAGEIFS(Observed!J$2:J$792,Observed!$A$2:$A$792,$A83,Observed!$C$2:$C$792,$C83)),AVERAGEIFS(Observed!J$2:J$792,Observed!$A$2:$A$792,$A83,Observed!$C$2:$C$792,$C83),"")</f>
        <v/>
      </c>
      <c r="O83" s="28" t="str">
        <f>IF(ISNUMBER(AVERAGEIFS(Observed!K$2:K$792,Observed!$A$2:$A$792,$A83,Observed!$C$2:$C$792,$C83)),AVERAGEIFS(Observed!K$2:K$792,Observed!$A$2:$A$792,$A83,Observed!$C$2:$C$792,$C83),"")</f>
        <v/>
      </c>
      <c r="P83" s="28">
        <f>IF(ISNUMBER(AVERAGEIFS(Observed!L$2:L$792,Observed!$A$2:$A$792,$A83,Observed!$C$2:$C$792,$C83)),AVERAGEIFS(Observed!L$2:L$792,Observed!$A$2:$A$792,$A83,Observed!$C$2:$C$792,$C83),"")</f>
        <v>196.58500000000001</v>
      </c>
      <c r="Q83" s="28">
        <f>IF(ISNUMBER(AVERAGEIFS(Observed!M$2:M$792,Observed!$A$2:$A$792,$A83,Observed!$C$2:$C$792,$C83)),AVERAGEIFS(Observed!M$2:M$792,Observed!$A$2:$A$792,$A83,Observed!$C$2:$C$792,$C83),"")</f>
        <v>196.58500000000001</v>
      </c>
      <c r="R83" s="28">
        <f>IF(ISNUMBER(AVERAGEIFS(Observed!N$2:N$792,Observed!$A$2:$A$792,$A83,Observed!$C$2:$C$792,$C83)),AVERAGEIFS(Observed!N$2:N$792,Observed!$A$2:$A$792,$A83,Observed!$C$2:$C$792,$C83),"")</f>
        <v>336.64499999999998</v>
      </c>
      <c r="S83" s="29" t="str">
        <f>IF(ISNUMBER(AVERAGEIFS(Observed!O$2:O$792,Observed!$A$2:$A$792,$A83,Observed!$C$2:$C$792,$C83)),AVERAGEIFS(Observed!O$2:O$792,Observed!$A$2:$A$792,$A83,Observed!$C$2:$C$792,$C83),"")</f>
        <v/>
      </c>
      <c r="T83" s="29" t="str">
        <f>IF(ISNUMBER(AVERAGEIFS(Observed!P$2:P$792,Observed!$A$2:$A$792,$A83,Observed!$C$2:$C$792,$C83)),AVERAGEIFS(Observed!P$2:P$792,Observed!$A$2:$A$792,$A83,Observed!$C$2:$C$792,$C83),"")</f>
        <v/>
      </c>
      <c r="U83" s="29" t="str">
        <f>IF(ISNUMBER(AVERAGEIFS(Observed!Q$2:Q$792,Observed!$A$2:$A$792,$A83,Observed!$C$2:$C$792,$C83)),AVERAGEIFS(Observed!Q$2:Q$792,Observed!$A$2:$A$792,$A83,Observed!$C$2:$C$792,$C83),"")</f>
        <v/>
      </c>
      <c r="V83" s="28" t="str">
        <f>IF(ISNUMBER(AVERAGEIFS(Observed!R$2:R$792,Observed!$A$2:$A$792,$A83,Observed!$C$2:$C$792,$C83)),AVERAGEIFS(Observed!R$2:R$792,Observed!$A$2:$A$792,$A83,Observed!$C$2:$C$792,$C83),"")</f>
        <v/>
      </c>
      <c r="W83" s="30" t="str">
        <f>IF(ISNUMBER(AVERAGEIFS(Observed!S$2:S$792,Observed!$A$2:$A$792,$A83,Observed!$C$2:$C$792,$C83)),AVERAGEIFS(Observed!S$2:S$792,Observed!$A$2:$A$792,$A83,Observed!$C$2:$C$792,$C83),"")</f>
        <v/>
      </c>
      <c r="X83" s="30" t="str">
        <f>IF(ISNUMBER(AVERAGEIFS(Observed!T$2:T$792,Observed!$A$2:$A$792,$A83,Observed!$C$2:$C$792,$C83)),AVERAGEIFS(Observed!T$2:T$792,Observed!$A$2:$A$792,$A83,Observed!$C$2:$C$792,$C83),"")</f>
        <v/>
      </c>
      <c r="Y83" s="28" t="str">
        <f>IF(ISNUMBER(AVERAGEIFS(Observed!U$2:U$792,Observed!$A$2:$A$792,$A83,Observed!$C$2:$C$792,$C83)),AVERAGEIFS(Observed!U$2:U$792,Observed!$A$2:$A$792,$A83,Observed!$C$2:$C$792,$C83),"")</f>
        <v/>
      </c>
      <c r="Z83" s="28" t="str">
        <f>IF(ISNUMBER(AVERAGEIFS(Observed!V$2:V$792,Observed!$A$2:$A$792,$A83,Observed!$C$2:$C$792,$C83)),AVERAGEIFS(Observed!V$2:V$792,Observed!$A$2:$A$792,$A83,Observed!$C$2:$C$792,$C83),"")</f>
        <v/>
      </c>
      <c r="AA83" s="28" t="str">
        <f>IF(ISNUMBER(AVERAGEIFS(Observed!W$2:W$792,Observed!$A$2:$A$792,$A83,Observed!$C$2:$C$792,$C83)),AVERAGEIFS(Observed!W$2:W$792,Observed!$A$2:$A$792,$A83,Observed!$C$2:$C$792,$C83),"")</f>
        <v/>
      </c>
      <c r="AB83" s="28">
        <f>IF(ISNUMBER(AVERAGEIFS(Observed!X$2:X$792,Observed!$A$2:$A$792,$A83,Observed!$C$2:$C$792,$C83)),AVERAGEIFS(Observed!X$2:X$792,Observed!$A$2:$A$792,$A83,Observed!$C$2:$C$792,$C83),"")</f>
        <v>18.124421834945679</v>
      </c>
      <c r="AC83" s="28">
        <f>IF(ISNUMBER(AVERAGEIFS(Observed!Y$2:Y$792,Observed!$A$2:$A$792,$A83,Observed!$C$2:$C$792,$C83)),AVERAGEIFS(Observed!Y$2:Y$792,Observed!$A$2:$A$792,$A83,Observed!$C$2:$C$792,$C83),"")</f>
        <v>17.160171270370483</v>
      </c>
      <c r="AD83" s="28">
        <f>IF(ISNUMBER(AVERAGEIFS(Observed!Z$2:Z$792,Observed!$A$2:$A$792,$A83,Observed!$C$2:$C$792,$C83)),AVERAGEIFS(Observed!Z$2:Z$792,Observed!$A$2:$A$792,$A83,Observed!$C$2:$C$792,$C83),"")</f>
        <v>79.727483749389648</v>
      </c>
      <c r="AE83" s="28">
        <f>IF(ISNUMBER(AVERAGEIFS(Observed!AA$2:AA$792,Observed!$A$2:$A$792,$A83,Observed!$C$2:$C$792,$C83)),AVERAGEIFS(Observed!AA$2:AA$792,Observed!$A$2:$A$792,$A83,Observed!$C$2:$C$792,$C83),"")</f>
        <v>24.255608797073364</v>
      </c>
      <c r="AF83" s="28">
        <f>IF(ISNUMBER(AVERAGEIFS(Observed!AB$2:AB$792,Observed!$A$2:$A$792,$A83,Observed!$C$2:$C$792,$C83)),AVERAGEIFS(Observed!AB$2:AB$792,Observed!$A$2:$A$792,$A83,Observed!$C$2:$C$792,$C83),"")</f>
        <v>89.724861145019531</v>
      </c>
      <c r="AG83" s="28">
        <f>IF(ISNUMBER(AVERAGEIFS(Observed!AC$2:AC$792,Observed!$A$2:$A$792,$A83,Observed!$C$2:$C$792,$C83)),AVERAGEIFS(Observed!AC$2:AC$792,Observed!$A$2:$A$792,$A83,Observed!$C$2:$C$792,$C83),"")</f>
        <v>25.509615421295166</v>
      </c>
      <c r="AH83" s="29">
        <f>IF(ISNUMBER(AVERAGEIFS(Observed!AD$2:AD$792,Observed!$A$2:$A$792,$A83,Observed!$C$2:$C$792,$C83)),AVERAGEIFS(Observed!AD$2:AD$792,Observed!$A$2:$A$792,$A83,Observed!$C$2:$C$792,$C83),"")</f>
        <v>4.0825E-2</v>
      </c>
      <c r="AI83" s="29">
        <f>IF(ISNUMBER(AVERAGEIFS(Observed!AE$2:AE$792,Observed!$A$2:$A$792,$A83,Observed!$C$2:$C$792,$C83)),AVERAGEIFS(Observed!AE$2:AE$792,Observed!$A$2:$A$792,$A83,Observed!$C$2:$C$792,$C83),"")</f>
        <v>4.0825E-2</v>
      </c>
      <c r="AJ83" s="29" t="str">
        <f>IF(ISNUMBER(AVERAGEIFS(Observed!AF$2:AF$792,Observed!$A$2:$A$792,$A83,Observed!$C$2:$C$792,$C83)),AVERAGEIFS(Observed!AF$2:AF$792,Observed!$A$2:$A$792,$A83,Observed!$C$2:$C$792,$C83),"")</f>
        <v/>
      </c>
      <c r="AK83" s="28">
        <f>IF(ISNUMBER(AVERAGEIFS(Observed!AG$2:AG$792,Observed!$A$2:$A$792,$A83,Observed!$C$2:$C$792,$C83)),AVERAGEIFS(Observed!AG$2:AG$792,Observed!$A$2:$A$792,$A83,Observed!$C$2:$C$792,$C83),"")</f>
        <v>12.756397399902344</v>
      </c>
      <c r="AL83" s="29" t="str">
        <f>IF(ISNUMBER(AVERAGEIFS(Observed!AH$2:AH$792,Observed!$A$2:$A$792,$A83,Observed!$C$2:$C$792,$C83)),AVERAGEIFS(Observed!AH$2:AH$792,Observed!$A$2:$A$792,$A83,Observed!$C$2:$C$792,$C83),"")</f>
        <v/>
      </c>
      <c r="AM83" s="28" t="str">
        <f>IF(ISNUMBER(AVERAGEIFS(Observed!AI$2:AI$792,Observed!$A$2:$A$792,$A83,Observed!$C$2:$C$792,$C83)),AVERAGEIFS(Observed!AI$2:AI$792,Observed!$A$2:$A$792,$A83,Observed!$C$2:$C$792,$C83),"")</f>
        <v/>
      </c>
      <c r="AN83" s="28" t="str">
        <f>IF(ISNUMBER(AVERAGEIFS(Observed!AJ$2:AJ$792,Observed!$A$2:$A$792,$A83,Observed!$C$2:$C$792,$C83)),AVERAGEIFS(Observed!AJ$2:AJ$792,Observed!$A$2:$A$792,$A83,Observed!$C$2:$C$792,$C83),"")</f>
        <v/>
      </c>
      <c r="AO83" s="28" t="str">
        <f>IF(ISNUMBER(AVERAGEIFS(Observed!AK$2:AK$792,Observed!$A$2:$A$792,$A83,Observed!$C$2:$C$792,$C83)),AVERAGEIFS(Observed!AK$2:AK$792,Observed!$A$2:$A$792,$A83,Observed!$C$2:$C$792,$C83),"")</f>
        <v/>
      </c>
      <c r="AP83" s="29" t="str">
        <f>IF(ISNUMBER(AVERAGEIFS(Observed!AL$2:AL$792,Observed!$A$2:$A$792,$A83,Observed!$C$2:$C$792,$C83)),AVERAGEIFS(Observed!AL$2:AL$792,Observed!$A$2:$A$792,$A83,Observed!$C$2:$C$792,$C83),"")</f>
        <v/>
      </c>
      <c r="AQ83" s="28">
        <f>IF(ISNUMBER(AVERAGEIFS(Observed!AM$2:AM$792,Observed!$A$2:$A$792,$A83,Observed!$C$2:$C$792,$C83)),AVERAGEIFS(Observed!AM$2:AM$792,Observed!$A$2:$A$792,$A83,Observed!$C$2:$C$792,$C83),"")</f>
        <v>8.0280000000000005</v>
      </c>
      <c r="AR83" s="28">
        <f>IF(ISNUMBER(AVERAGEIFS(Observed!AN$2:AN$792,Observed!$A$2:$A$792,$A83,Observed!$C$2:$C$792,$C83)),AVERAGEIFS(Observed!AN$2:AN$792,Observed!$A$2:$A$792,$A83,Observed!$C$2:$C$792,$C83),"")</f>
        <v>14.5885</v>
      </c>
      <c r="AS83" s="2">
        <f>COUNTIFS(Observed!$A$2:$A$792,$A83,Observed!$C$2:$C$792,$C83)</f>
        <v>4</v>
      </c>
      <c r="AT83" s="2">
        <f t="shared" si="2"/>
        <v>14</v>
      </c>
    </row>
    <row r="84" spans="1:46" x14ac:dyDescent="0.25">
      <c r="A84" s="4" t="s">
        <v>29</v>
      </c>
      <c r="B84" t="s">
        <v>44</v>
      </c>
      <c r="C84" s="3">
        <v>42324</v>
      </c>
      <c r="D84">
        <v>1</v>
      </c>
      <c r="F84">
        <v>350</v>
      </c>
      <c r="J84" s="2" t="s">
        <v>83</v>
      </c>
      <c r="K84" s="2" t="s">
        <v>43</v>
      </c>
      <c r="L84">
        <v>2.2000000000000002</v>
      </c>
      <c r="M84" s="2" t="s">
        <v>22</v>
      </c>
      <c r="N84" s="27" t="str">
        <f>IF(ISNUMBER(AVERAGEIFS(Observed!J$2:J$792,Observed!$A$2:$A$792,$A84,Observed!$C$2:$C$792,$C84)),AVERAGEIFS(Observed!J$2:J$792,Observed!$A$2:$A$792,$A84,Observed!$C$2:$C$792,$C84),"")</f>
        <v/>
      </c>
      <c r="O84" s="28" t="str">
        <f>IF(ISNUMBER(AVERAGEIFS(Observed!K$2:K$792,Observed!$A$2:$A$792,$A84,Observed!$C$2:$C$792,$C84)),AVERAGEIFS(Observed!K$2:K$792,Observed!$A$2:$A$792,$A84,Observed!$C$2:$C$792,$C84),"")</f>
        <v/>
      </c>
      <c r="P84" s="28">
        <f>IF(ISNUMBER(AVERAGEIFS(Observed!L$2:L$792,Observed!$A$2:$A$792,$A84,Observed!$C$2:$C$792,$C84)),AVERAGEIFS(Observed!L$2:L$792,Observed!$A$2:$A$792,$A84,Observed!$C$2:$C$792,$C84),"")</f>
        <v>191.745</v>
      </c>
      <c r="Q84" s="28">
        <f>IF(ISNUMBER(AVERAGEIFS(Observed!M$2:M$792,Observed!$A$2:$A$792,$A84,Observed!$C$2:$C$792,$C84)),AVERAGEIFS(Observed!M$2:M$792,Observed!$A$2:$A$792,$A84,Observed!$C$2:$C$792,$C84),"")</f>
        <v>191.745</v>
      </c>
      <c r="R84" s="28">
        <f>IF(ISNUMBER(AVERAGEIFS(Observed!N$2:N$792,Observed!$A$2:$A$792,$A84,Observed!$C$2:$C$792,$C84)),AVERAGEIFS(Observed!N$2:N$792,Observed!$A$2:$A$792,$A84,Observed!$C$2:$C$792,$C84),"")</f>
        <v>326.61</v>
      </c>
      <c r="S84" s="29" t="str">
        <f>IF(ISNUMBER(AVERAGEIFS(Observed!O$2:O$792,Observed!$A$2:$A$792,$A84,Observed!$C$2:$C$792,$C84)),AVERAGEIFS(Observed!O$2:O$792,Observed!$A$2:$A$792,$A84,Observed!$C$2:$C$792,$C84),"")</f>
        <v/>
      </c>
      <c r="T84" s="29" t="str">
        <f>IF(ISNUMBER(AVERAGEIFS(Observed!P$2:P$792,Observed!$A$2:$A$792,$A84,Observed!$C$2:$C$792,$C84)),AVERAGEIFS(Observed!P$2:P$792,Observed!$A$2:$A$792,$A84,Observed!$C$2:$C$792,$C84),"")</f>
        <v/>
      </c>
      <c r="U84" s="29" t="str">
        <f>IF(ISNUMBER(AVERAGEIFS(Observed!Q$2:Q$792,Observed!$A$2:$A$792,$A84,Observed!$C$2:$C$792,$C84)),AVERAGEIFS(Observed!Q$2:Q$792,Observed!$A$2:$A$792,$A84,Observed!$C$2:$C$792,$C84),"")</f>
        <v/>
      </c>
      <c r="V84" s="28" t="str">
        <f>IF(ISNUMBER(AVERAGEIFS(Observed!R$2:R$792,Observed!$A$2:$A$792,$A84,Observed!$C$2:$C$792,$C84)),AVERAGEIFS(Observed!R$2:R$792,Observed!$A$2:$A$792,$A84,Observed!$C$2:$C$792,$C84),"")</f>
        <v/>
      </c>
      <c r="W84" s="30" t="str">
        <f>IF(ISNUMBER(AVERAGEIFS(Observed!S$2:S$792,Observed!$A$2:$A$792,$A84,Observed!$C$2:$C$792,$C84)),AVERAGEIFS(Observed!S$2:S$792,Observed!$A$2:$A$792,$A84,Observed!$C$2:$C$792,$C84),"")</f>
        <v/>
      </c>
      <c r="X84" s="30" t="str">
        <f>IF(ISNUMBER(AVERAGEIFS(Observed!T$2:T$792,Observed!$A$2:$A$792,$A84,Observed!$C$2:$C$792,$C84)),AVERAGEIFS(Observed!T$2:T$792,Observed!$A$2:$A$792,$A84,Observed!$C$2:$C$792,$C84),"")</f>
        <v/>
      </c>
      <c r="Y84" s="28" t="str">
        <f>IF(ISNUMBER(AVERAGEIFS(Observed!U$2:U$792,Observed!$A$2:$A$792,$A84,Observed!$C$2:$C$792,$C84)),AVERAGEIFS(Observed!U$2:U$792,Observed!$A$2:$A$792,$A84,Observed!$C$2:$C$792,$C84),"")</f>
        <v/>
      </c>
      <c r="Z84" s="28" t="str">
        <f>IF(ISNUMBER(AVERAGEIFS(Observed!V$2:V$792,Observed!$A$2:$A$792,$A84,Observed!$C$2:$C$792,$C84)),AVERAGEIFS(Observed!V$2:V$792,Observed!$A$2:$A$792,$A84,Observed!$C$2:$C$792,$C84),"")</f>
        <v/>
      </c>
      <c r="AA84" s="28" t="str">
        <f>IF(ISNUMBER(AVERAGEIFS(Observed!W$2:W$792,Observed!$A$2:$A$792,$A84,Observed!$C$2:$C$792,$C84)),AVERAGEIFS(Observed!W$2:W$792,Observed!$A$2:$A$792,$A84,Observed!$C$2:$C$792,$C84),"")</f>
        <v/>
      </c>
      <c r="AB84" s="28">
        <f>IF(ISNUMBER(AVERAGEIFS(Observed!X$2:X$792,Observed!$A$2:$A$792,$A84,Observed!$C$2:$C$792,$C84)),AVERAGEIFS(Observed!X$2:X$792,Observed!$A$2:$A$792,$A84,Observed!$C$2:$C$792,$C84),"")</f>
        <v>17.939936637878418</v>
      </c>
      <c r="AC84" s="28">
        <f>IF(ISNUMBER(AVERAGEIFS(Observed!Y$2:Y$792,Observed!$A$2:$A$792,$A84,Observed!$C$2:$C$792,$C84)),AVERAGEIFS(Observed!Y$2:Y$792,Observed!$A$2:$A$792,$A84,Observed!$C$2:$C$792,$C84),"")</f>
        <v>17.458243370056152</v>
      </c>
      <c r="AD84" s="28">
        <f>IF(ISNUMBER(AVERAGEIFS(Observed!Z$2:Z$792,Observed!$A$2:$A$792,$A84,Observed!$C$2:$C$792,$C84)),AVERAGEIFS(Observed!Z$2:Z$792,Observed!$A$2:$A$792,$A84,Observed!$C$2:$C$792,$C84),"")</f>
        <v>79.940621376037598</v>
      </c>
      <c r="AE84" s="28">
        <f>IF(ISNUMBER(AVERAGEIFS(Observed!AA$2:AA$792,Observed!$A$2:$A$792,$A84,Observed!$C$2:$C$792,$C84)),AVERAGEIFS(Observed!AA$2:AA$792,Observed!$A$2:$A$792,$A84,Observed!$C$2:$C$792,$C84),"")</f>
        <v>24.17973780632019</v>
      </c>
      <c r="AF84" s="28">
        <f>IF(ISNUMBER(AVERAGEIFS(Observed!AB$2:AB$792,Observed!$A$2:$A$792,$A84,Observed!$C$2:$C$792,$C84)),AVERAGEIFS(Observed!AB$2:AB$792,Observed!$A$2:$A$792,$A84,Observed!$C$2:$C$792,$C84),"")</f>
        <v>89.635313987731934</v>
      </c>
      <c r="AG84" s="28">
        <f>IF(ISNUMBER(AVERAGEIFS(Observed!AC$2:AC$792,Observed!$A$2:$A$792,$A84,Observed!$C$2:$C$792,$C84)),AVERAGEIFS(Observed!AC$2:AC$792,Observed!$A$2:$A$792,$A84,Observed!$C$2:$C$792,$C84),"")</f>
        <v>25.794246196746826</v>
      </c>
      <c r="AH84" s="29">
        <f>IF(ISNUMBER(AVERAGEIFS(Observed!AD$2:AD$792,Observed!$A$2:$A$792,$A84,Observed!$C$2:$C$792,$C84)),AVERAGEIFS(Observed!AD$2:AD$792,Observed!$A$2:$A$792,$A84,Observed!$C$2:$C$792,$C84),"")</f>
        <v>4.1250000000000002E-2</v>
      </c>
      <c r="AI84" s="29">
        <f>IF(ISNUMBER(AVERAGEIFS(Observed!AE$2:AE$792,Observed!$A$2:$A$792,$A84,Observed!$C$2:$C$792,$C84)),AVERAGEIFS(Observed!AE$2:AE$792,Observed!$A$2:$A$792,$A84,Observed!$C$2:$C$792,$C84),"")</f>
        <v>4.1250000000000002E-2</v>
      </c>
      <c r="AJ84" s="29" t="str">
        <f>IF(ISNUMBER(AVERAGEIFS(Observed!AF$2:AF$792,Observed!$A$2:$A$792,$A84,Observed!$C$2:$C$792,$C84)),AVERAGEIFS(Observed!AF$2:AF$792,Observed!$A$2:$A$792,$A84,Observed!$C$2:$C$792,$C84),"")</f>
        <v/>
      </c>
      <c r="AK84" s="28">
        <f>IF(ISNUMBER(AVERAGEIFS(Observed!AG$2:AG$792,Observed!$A$2:$A$792,$A84,Observed!$C$2:$C$792,$C84)),AVERAGEIFS(Observed!AG$2:AG$792,Observed!$A$2:$A$792,$A84,Observed!$C$2:$C$792,$C84),"")</f>
        <v>12.790499420166016</v>
      </c>
      <c r="AL84" s="29" t="str">
        <f>IF(ISNUMBER(AVERAGEIFS(Observed!AH$2:AH$792,Observed!$A$2:$A$792,$A84,Observed!$C$2:$C$792,$C84)),AVERAGEIFS(Observed!AH$2:AH$792,Observed!$A$2:$A$792,$A84,Observed!$C$2:$C$792,$C84),"")</f>
        <v/>
      </c>
      <c r="AM84" s="28" t="str">
        <f>IF(ISNUMBER(AVERAGEIFS(Observed!AI$2:AI$792,Observed!$A$2:$A$792,$A84,Observed!$C$2:$C$792,$C84)),AVERAGEIFS(Observed!AI$2:AI$792,Observed!$A$2:$A$792,$A84,Observed!$C$2:$C$792,$C84),"")</f>
        <v/>
      </c>
      <c r="AN84" s="28" t="str">
        <f>IF(ISNUMBER(AVERAGEIFS(Observed!AJ$2:AJ$792,Observed!$A$2:$A$792,$A84,Observed!$C$2:$C$792,$C84)),AVERAGEIFS(Observed!AJ$2:AJ$792,Observed!$A$2:$A$792,$A84,Observed!$C$2:$C$792,$C84),"")</f>
        <v/>
      </c>
      <c r="AO84" s="28" t="str">
        <f>IF(ISNUMBER(AVERAGEIFS(Observed!AK$2:AK$792,Observed!$A$2:$A$792,$A84,Observed!$C$2:$C$792,$C84)),AVERAGEIFS(Observed!AK$2:AK$792,Observed!$A$2:$A$792,$A84,Observed!$C$2:$C$792,$C84),"")</f>
        <v/>
      </c>
      <c r="AP84" s="29" t="str">
        <f>IF(ISNUMBER(AVERAGEIFS(Observed!AL$2:AL$792,Observed!$A$2:$A$792,$A84,Observed!$C$2:$C$792,$C84)),AVERAGEIFS(Observed!AL$2:AL$792,Observed!$A$2:$A$792,$A84,Observed!$C$2:$C$792,$C84),"")</f>
        <v/>
      </c>
      <c r="AQ84" s="28">
        <f>IF(ISNUMBER(AVERAGEIFS(Observed!AM$2:AM$792,Observed!$A$2:$A$792,$A84,Observed!$C$2:$C$792,$C84)),AVERAGEIFS(Observed!AM$2:AM$792,Observed!$A$2:$A$792,$A84,Observed!$C$2:$C$792,$C84),"")</f>
        <v>7.899</v>
      </c>
      <c r="AR84" s="28">
        <f>IF(ISNUMBER(AVERAGEIFS(Observed!AN$2:AN$792,Observed!$A$2:$A$792,$A84,Observed!$C$2:$C$792,$C84)),AVERAGEIFS(Observed!AN$2:AN$792,Observed!$A$2:$A$792,$A84,Observed!$C$2:$C$792,$C84),"")</f>
        <v>14.085750000000001</v>
      </c>
      <c r="AS84" s="2">
        <f>COUNTIFS(Observed!$A$2:$A$792,$A84,Observed!$C$2:$C$792,$C84)</f>
        <v>4</v>
      </c>
      <c r="AT84" s="2">
        <f t="shared" si="2"/>
        <v>14</v>
      </c>
    </row>
    <row r="85" spans="1:46" x14ac:dyDescent="0.25">
      <c r="A85" s="4" t="s">
        <v>26</v>
      </c>
      <c r="B85" t="s">
        <v>44</v>
      </c>
      <c r="C85" s="3">
        <v>42324</v>
      </c>
      <c r="D85">
        <v>1</v>
      </c>
      <c r="F85">
        <v>500</v>
      </c>
      <c r="J85" s="2" t="s">
        <v>83</v>
      </c>
      <c r="K85" s="2" t="s">
        <v>43</v>
      </c>
      <c r="L85">
        <v>2.2000000000000002</v>
      </c>
      <c r="M85" s="2" t="s">
        <v>22</v>
      </c>
      <c r="N85" s="27" t="str">
        <f>IF(ISNUMBER(AVERAGEIFS(Observed!J$2:J$792,Observed!$A$2:$A$792,$A85,Observed!$C$2:$C$792,$C85)),AVERAGEIFS(Observed!J$2:J$792,Observed!$A$2:$A$792,$A85,Observed!$C$2:$C$792,$C85),"")</f>
        <v/>
      </c>
      <c r="O85" s="28" t="str">
        <f>IF(ISNUMBER(AVERAGEIFS(Observed!K$2:K$792,Observed!$A$2:$A$792,$A85,Observed!$C$2:$C$792,$C85)),AVERAGEIFS(Observed!K$2:K$792,Observed!$A$2:$A$792,$A85,Observed!$C$2:$C$792,$C85),"")</f>
        <v/>
      </c>
      <c r="P85" s="28">
        <f>IF(ISNUMBER(AVERAGEIFS(Observed!L$2:L$792,Observed!$A$2:$A$792,$A85,Observed!$C$2:$C$792,$C85)),AVERAGEIFS(Observed!L$2:L$792,Observed!$A$2:$A$792,$A85,Observed!$C$2:$C$792,$C85),"")</f>
        <v>212.5025</v>
      </c>
      <c r="Q85" s="28">
        <f>IF(ISNUMBER(AVERAGEIFS(Observed!M$2:M$792,Observed!$A$2:$A$792,$A85,Observed!$C$2:$C$792,$C85)),AVERAGEIFS(Observed!M$2:M$792,Observed!$A$2:$A$792,$A85,Observed!$C$2:$C$792,$C85),"")</f>
        <v>212.5025</v>
      </c>
      <c r="R85" s="28">
        <f>IF(ISNUMBER(AVERAGEIFS(Observed!N$2:N$792,Observed!$A$2:$A$792,$A85,Observed!$C$2:$C$792,$C85)),AVERAGEIFS(Observed!N$2:N$792,Observed!$A$2:$A$792,$A85,Observed!$C$2:$C$792,$C85),"")</f>
        <v>386.94749999999999</v>
      </c>
      <c r="S85" s="29" t="str">
        <f>IF(ISNUMBER(AVERAGEIFS(Observed!O$2:O$792,Observed!$A$2:$A$792,$A85,Observed!$C$2:$C$792,$C85)),AVERAGEIFS(Observed!O$2:O$792,Observed!$A$2:$A$792,$A85,Observed!$C$2:$C$792,$C85),"")</f>
        <v/>
      </c>
      <c r="T85" s="29" t="str">
        <f>IF(ISNUMBER(AVERAGEIFS(Observed!P$2:P$792,Observed!$A$2:$A$792,$A85,Observed!$C$2:$C$792,$C85)),AVERAGEIFS(Observed!P$2:P$792,Observed!$A$2:$A$792,$A85,Observed!$C$2:$C$792,$C85),"")</f>
        <v/>
      </c>
      <c r="U85" s="29" t="str">
        <f>IF(ISNUMBER(AVERAGEIFS(Observed!Q$2:Q$792,Observed!$A$2:$A$792,$A85,Observed!$C$2:$C$792,$C85)),AVERAGEIFS(Observed!Q$2:Q$792,Observed!$A$2:$A$792,$A85,Observed!$C$2:$C$792,$C85),"")</f>
        <v/>
      </c>
      <c r="V85" s="28" t="str">
        <f>IF(ISNUMBER(AVERAGEIFS(Observed!R$2:R$792,Observed!$A$2:$A$792,$A85,Observed!$C$2:$C$792,$C85)),AVERAGEIFS(Observed!R$2:R$792,Observed!$A$2:$A$792,$A85,Observed!$C$2:$C$792,$C85),"")</f>
        <v/>
      </c>
      <c r="W85" s="30" t="str">
        <f>IF(ISNUMBER(AVERAGEIFS(Observed!S$2:S$792,Observed!$A$2:$A$792,$A85,Observed!$C$2:$C$792,$C85)),AVERAGEIFS(Observed!S$2:S$792,Observed!$A$2:$A$792,$A85,Observed!$C$2:$C$792,$C85),"")</f>
        <v/>
      </c>
      <c r="X85" s="30" t="str">
        <f>IF(ISNUMBER(AVERAGEIFS(Observed!T$2:T$792,Observed!$A$2:$A$792,$A85,Observed!$C$2:$C$792,$C85)),AVERAGEIFS(Observed!T$2:T$792,Observed!$A$2:$A$792,$A85,Observed!$C$2:$C$792,$C85),"")</f>
        <v/>
      </c>
      <c r="Y85" s="28" t="str">
        <f>IF(ISNUMBER(AVERAGEIFS(Observed!U$2:U$792,Observed!$A$2:$A$792,$A85,Observed!$C$2:$C$792,$C85)),AVERAGEIFS(Observed!U$2:U$792,Observed!$A$2:$A$792,$A85,Observed!$C$2:$C$792,$C85),"")</f>
        <v/>
      </c>
      <c r="Z85" s="28" t="str">
        <f>IF(ISNUMBER(AVERAGEIFS(Observed!V$2:V$792,Observed!$A$2:$A$792,$A85,Observed!$C$2:$C$792,$C85)),AVERAGEIFS(Observed!V$2:V$792,Observed!$A$2:$A$792,$A85,Observed!$C$2:$C$792,$C85),"")</f>
        <v/>
      </c>
      <c r="AA85" s="28" t="str">
        <f>IF(ISNUMBER(AVERAGEIFS(Observed!W$2:W$792,Observed!$A$2:$A$792,$A85,Observed!$C$2:$C$792,$C85)),AVERAGEIFS(Observed!W$2:W$792,Observed!$A$2:$A$792,$A85,Observed!$C$2:$C$792,$C85),"")</f>
        <v/>
      </c>
      <c r="AB85" s="28">
        <f>IF(ISNUMBER(AVERAGEIFS(Observed!X$2:X$792,Observed!$A$2:$A$792,$A85,Observed!$C$2:$C$792,$C85)),AVERAGEIFS(Observed!X$2:X$792,Observed!$A$2:$A$792,$A85,Observed!$C$2:$C$792,$C85),"")</f>
        <v>18.665058374404907</v>
      </c>
      <c r="AC85" s="28">
        <f>IF(ISNUMBER(AVERAGEIFS(Observed!Y$2:Y$792,Observed!$A$2:$A$792,$A85,Observed!$C$2:$C$792,$C85)),AVERAGEIFS(Observed!Y$2:Y$792,Observed!$A$2:$A$792,$A85,Observed!$C$2:$C$792,$C85),"")</f>
        <v>17.91758394241333</v>
      </c>
      <c r="AD85" s="28">
        <f>IF(ISNUMBER(AVERAGEIFS(Observed!Z$2:Z$792,Observed!$A$2:$A$792,$A85,Observed!$C$2:$C$792,$C85)),AVERAGEIFS(Observed!Z$2:Z$792,Observed!$A$2:$A$792,$A85,Observed!$C$2:$C$792,$C85),"")</f>
        <v>79.030110359191895</v>
      </c>
      <c r="AE85" s="28">
        <f>IF(ISNUMBER(AVERAGEIFS(Observed!AA$2:AA$792,Observed!$A$2:$A$792,$A85,Observed!$C$2:$C$792,$C85)),AVERAGEIFS(Observed!AA$2:AA$792,Observed!$A$2:$A$792,$A85,Observed!$C$2:$C$792,$C85),"")</f>
        <v>24.735878944396973</v>
      </c>
      <c r="AF85" s="28">
        <f>IF(ISNUMBER(AVERAGEIFS(Observed!AB$2:AB$792,Observed!$A$2:$A$792,$A85,Observed!$C$2:$C$792,$C85)),AVERAGEIFS(Observed!AB$2:AB$792,Observed!$A$2:$A$792,$A85,Observed!$C$2:$C$792,$C85),"")</f>
        <v>89.547469139099121</v>
      </c>
      <c r="AG85" s="28">
        <f>IF(ISNUMBER(AVERAGEIFS(Observed!AC$2:AC$792,Observed!$A$2:$A$792,$A85,Observed!$C$2:$C$792,$C85)),AVERAGEIFS(Observed!AC$2:AC$792,Observed!$A$2:$A$792,$A85,Observed!$C$2:$C$792,$C85),"")</f>
        <v>24.774374485015869</v>
      </c>
      <c r="AH85" s="29">
        <f>IF(ISNUMBER(AVERAGEIFS(Observed!AD$2:AD$792,Observed!$A$2:$A$792,$A85,Observed!$C$2:$C$792,$C85)),AVERAGEIFS(Observed!AD$2:AD$792,Observed!$A$2:$A$792,$A85,Observed!$C$2:$C$792,$C85),"")</f>
        <v>3.9650000000000005E-2</v>
      </c>
      <c r="AI85" s="29">
        <f>IF(ISNUMBER(AVERAGEIFS(Observed!AE$2:AE$792,Observed!$A$2:$A$792,$A85,Observed!$C$2:$C$792,$C85)),AVERAGEIFS(Observed!AE$2:AE$792,Observed!$A$2:$A$792,$A85,Observed!$C$2:$C$792,$C85),"")</f>
        <v>3.9650000000000005E-2</v>
      </c>
      <c r="AJ85" s="29" t="str">
        <f>IF(ISNUMBER(AVERAGEIFS(Observed!AF$2:AF$792,Observed!$A$2:$A$792,$A85,Observed!$C$2:$C$792,$C85)),AVERAGEIFS(Observed!AF$2:AF$792,Observed!$A$2:$A$792,$A85,Observed!$C$2:$C$792,$C85),"")</f>
        <v/>
      </c>
      <c r="AK85" s="28">
        <f>IF(ISNUMBER(AVERAGEIFS(Observed!AG$2:AG$792,Observed!$A$2:$A$792,$A85,Observed!$C$2:$C$792,$C85)),AVERAGEIFS(Observed!AG$2:AG$792,Observed!$A$2:$A$792,$A85,Observed!$C$2:$C$792,$C85),"")</f>
        <v>12.644817657470703</v>
      </c>
      <c r="AL85" s="29" t="str">
        <f>IF(ISNUMBER(AVERAGEIFS(Observed!AH$2:AH$792,Observed!$A$2:$A$792,$A85,Observed!$C$2:$C$792,$C85)),AVERAGEIFS(Observed!AH$2:AH$792,Observed!$A$2:$A$792,$A85,Observed!$C$2:$C$792,$C85),"")</f>
        <v/>
      </c>
      <c r="AM85" s="28" t="str">
        <f>IF(ISNUMBER(AVERAGEIFS(Observed!AI$2:AI$792,Observed!$A$2:$A$792,$A85,Observed!$C$2:$C$792,$C85)),AVERAGEIFS(Observed!AI$2:AI$792,Observed!$A$2:$A$792,$A85,Observed!$C$2:$C$792,$C85),"")</f>
        <v/>
      </c>
      <c r="AN85" s="28" t="str">
        <f>IF(ISNUMBER(AVERAGEIFS(Observed!AJ$2:AJ$792,Observed!$A$2:$A$792,$A85,Observed!$C$2:$C$792,$C85)),AVERAGEIFS(Observed!AJ$2:AJ$792,Observed!$A$2:$A$792,$A85,Observed!$C$2:$C$792,$C85),"")</f>
        <v/>
      </c>
      <c r="AO85" s="28" t="str">
        <f>IF(ISNUMBER(AVERAGEIFS(Observed!AK$2:AK$792,Observed!$A$2:$A$792,$A85,Observed!$C$2:$C$792,$C85)),AVERAGEIFS(Observed!AK$2:AK$792,Observed!$A$2:$A$792,$A85,Observed!$C$2:$C$792,$C85),"")</f>
        <v/>
      </c>
      <c r="AP85" s="29" t="str">
        <f>IF(ISNUMBER(AVERAGEIFS(Observed!AL$2:AL$792,Observed!$A$2:$A$792,$A85,Observed!$C$2:$C$792,$C85)),AVERAGEIFS(Observed!AL$2:AL$792,Observed!$A$2:$A$792,$A85,Observed!$C$2:$C$792,$C85),"")</f>
        <v/>
      </c>
      <c r="AQ85" s="28">
        <f>IF(ISNUMBER(AVERAGEIFS(Observed!AM$2:AM$792,Observed!$A$2:$A$792,$A85,Observed!$C$2:$C$792,$C85)),AVERAGEIFS(Observed!AM$2:AM$792,Observed!$A$2:$A$792,$A85,Observed!$C$2:$C$792,$C85),"")</f>
        <v>8.4190000000000005</v>
      </c>
      <c r="AR85" s="28">
        <f>IF(ISNUMBER(AVERAGEIFS(Observed!AN$2:AN$792,Observed!$A$2:$A$792,$A85,Observed!$C$2:$C$792,$C85)),AVERAGEIFS(Observed!AN$2:AN$792,Observed!$A$2:$A$792,$A85,Observed!$C$2:$C$792,$C85),"")</f>
        <v>16.5395</v>
      </c>
      <c r="AS85" s="2">
        <f>COUNTIFS(Observed!$A$2:$A$792,$A85,Observed!$C$2:$C$792,$C85)</f>
        <v>4</v>
      </c>
      <c r="AT85" s="2">
        <f t="shared" si="2"/>
        <v>14</v>
      </c>
    </row>
    <row r="86" spans="1:46" x14ac:dyDescent="0.25">
      <c r="A86" s="4" t="s">
        <v>27</v>
      </c>
      <c r="B86" t="s">
        <v>44</v>
      </c>
      <c r="C86" s="3">
        <v>42354</v>
      </c>
      <c r="D86">
        <v>1</v>
      </c>
      <c r="F86">
        <v>0</v>
      </c>
      <c r="J86" s="2" t="s">
        <v>83</v>
      </c>
      <c r="K86" s="2" t="s">
        <v>23</v>
      </c>
      <c r="L86">
        <v>2.2999999999999998</v>
      </c>
      <c r="M86" s="2" t="s">
        <v>22</v>
      </c>
      <c r="N86" s="27" t="str">
        <f>IF(ISNUMBER(AVERAGEIFS(Observed!J$2:J$792,Observed!$A$2:$A$792,$A86,Observed!$C$2:$C$792,$C86)),AVERAGEIFS(Observed!J$2:J$792,Observed!$A$2:$A$792,$A86,Observed!$C$2:$C$792,$C86),"")</f>
        <v/>
      </c>
      <c r="O86" s="28" t="str">
        <f>IF(ISNUMBER(AVERAGEIFS(Observed!K$2:K$792,Observed!$A$2:$A$792,$A86,Observed!$C$2:$C$792,$C86)),AVERAGEIFS(Observed!K$2:K$792,Observed!$A$2:$A$792,$A86,Observed!$C$2:$C$792,$C86),"")</f>
        <v/>
      </c>
      <c r="P86" s="28">
        <f>IF(ISNUMBER(AVERAGEIFS(Observed!L$2:L$792,Observed!$A$2:$A$792,$A86,Observed!$C$2:$C$792,$C86)),AVERAGEIFS(Observed!L$2:L$792,Observed!$A$2:$A$792,$A86,Observed!$C$2:$C$792,$C86),"")</f>
        <v>166.02750000000003</v>
      </c>
      <c r="Q86" s="28">
        <f>IF(ISNUMBER(AVERAGEIFS(Observed!M$2:M$792,Observed!$A$2:$A$792,$A86,Observed!$C$2:$C$792,$C86)),AVERAGEIFS(Observed!M$2:M$792,Observed!$A$2:$A$792,$A86,Observed!$C$2:$C$792,$C86),"")</f>
        <v>166.02750000000003</v>
      </c>
      <c r="R86" s="28">
        <f>IF(ISNUMBER(AVERAGEIFS(Observed!N$2:N$792,Observed!$A$2:$A$792,$A86,Observed!$C$2:$C$792,$C86)),AVERAGEIFS(Observed!N$2:N$792,Observed!$A$2:$A$792,$A86,Observed!$C$2:$C$792,$C86),"")</f>
        <v>482.57</v>
      </c>
      <c r="S86" s="29" t="str">
        <f>IF(ISNUMBER(AVERAGEIFS(Observed!O$2:O$792,Observed!$A$2:$A$792,$A86,Observed!$C$2:$C$792,$C86)),AVERAGEIFS(Observed!O$2:O$792,Observed!$A$2:$A$792,$A86,Observed!$C$2:$C$792,$C86),"")</f>
        <v/>
      </c>
      <c r="T86" s="29" t="str">
        <f>IF(ISNUMBER(AVERAGEIFS(Observed!P$2:P$792,Observed!$A$2:$A$792,$A86,Observed!$C$2:$C$792,$C86)),AVERAGEIFS(Observed!P$2:P$792,Observed!$A$2:$A$792,$A86,Observed!$C$2:$C$792,$C86),"")</f>
        <v/>
      </c>
      <c r="U86" s="29" t="str">
        <f>IF(ISNUMBER(AVERAGEIFS(Observed!Q$2:Q$792,Observed!$A$2:$A$792,$A86,Observed!$C$2:$C$792,$C86)),AVERAGEIFS(Observed!Q$2:Q$792,Observed!$A$2:$A$792,$A86,Observed!$C$2:$C$792,$C86),"")</f>
        <v/>
      </c>
      <c r="V86" s="28" t="str">
        <f>IF(ISNUMBER(AVERAGEIFS(Observed!R$2:R$792,Observed!$A$2:$A$792,$A86,Observed!$C$2:$C$792,$C86)),AVERAGEIFS(Observed!R$2:R$792,Observed!$A$2:$A$792,$A86,Observed!$C$2:$C$792,$C86),"")</f>
        <v/>
      </c>
      <c r="W86" s="30" t="str">
        <f>IF(ISNUMBER(AVERAGEIFS(Observed!S$2:S$792,Observed!$A$2:$A$792,$A86,Observed!$C$2:$C$792,$C86)),AVERAGEIFS(Observed!S$2:S$792,Observed!$A$2:$A$792,$A86,Observed!$C$2:$C$792,$C86),"")</f>
        <v/>
      </c>
      <c r="X86" s="30" t="str">
        <f>IF(ISNUMBER(AVERAGEIFS(Observed!T$2:T$792,Observed!$A$2:$A$792,$A86,Observed!$C$2:$C$792,$C86)),AVERAGEIFS(Observed!T$2:T$792,Observed!$A$2:$A$792,$A86,Observed!$C$2:$C$792,$C86),"")</f>
        <v/>
      </c>
      <c r="Y86" s="28" t="str">
        <f>IF(ISNUMBER(AVERAGEIFS(Observed!U$2:U$792,Observed!$A$2:$A$792,$A86,Observed!$C$2:$C$792,$C86)),AVERAGEIFS(Observed!U$2:U$792,Observed!$A$2:$A$792,$A86,Observed!$C$2:$C$792,$C86),"")</f>
        <v/>
      </c>
      <c r="Z86" s="28" t="str">
        <f>IF(ISNUMBER(AVERAGEIFS(Observed!V$2:V$792,Observed!$A$2:$A$792,$A86,Observed!$C$2:$C$792,$C86)),AVERAGEIFS(Observed!V$2:V$792,Observed!$A$2:$A$792,$A86,Observed!$C$2:$C$792,$C86),"")</f>
        <v/>
      </c>
      <c r="AA86" s="28" t="str">
        <f>IF(ISNUMBER(AVERAGEIFS(Observed!W$2:W$792,Observed!$A$2:$A$792,$A86,Observed!$C$2:$C$792,$C86)),AVERAGEIFS(Observed!W$2:W$792,Observed!$A$2:$A$792,$A86,Observed!$C$2:$C$792,$C86),"")</f>
        <v/>
      </c>
      <c r="AB86" s="28">
        <f>IF(ISNUMBER(AVERAGEIFS(Observed!X$2:X$792,Observed!$A$2:$A$792,$A86,Observed!$C$2:$C$792,$C86)),AVERAGEIFS(Observed!X$2:X$792,Observed!$A$2:$A$792,$A86,Observed!$C$2:$C$792,$C86),"")</f>
        <v>20.292686939239502</v>
      </c>
      <c r="AC86" s="28">
        <f>IF(ISNUMBER(AVERAGEIFS(Observed!Y$2:Y$792,Observed!$A$2:$A$792,$A86,Observed!$C$2:$C$792,$C86)),AVERAGEIFS(Observed!Y$2:Y$792,Observed!$A$2:$A$792,$A86,Observed!$C$2:$C$792,$C86),"")</f>
        <v>14.750880837440491</v>
      </c>
      <c r="AD86" s="28">
        <f>IF(ISNUMBER(AVERAGEIFS(Observed!Z$2:Z$792,Observed!$A$2:$A$792,$A86,Observed!$C$2:$C$792,$C86)),AVERAGEIFS(Observed!Z$2:Z$792,Observed!$A$2:$A$792,$A86,Observed!$C$2:$C$792,$C86),"")</f>
        <v>74.74903678894043</v>
      </c>
      <c r="AE86" s="28">
        <f>IF(ISNUMBER(AVERAGEIFS(Observed!AA$2:AA$792,Observed!$A$2:$A$792,$A86,Observed!$C$2:$C$792,$C86)),AVERAGEIFS(Observed!AA$2:AA$792,Observed!$A$2:$A$792,$A86,Observed!$C$2:$C$792,$C86),"")</f>
        <v>22.681387662887573</v>
      </c>
      <c r="AF86" s="28">
        <f>IF(ISNUMBER(AVERAGEIFS(Observed!AB$2:AB$792,Observed!$A$2:$A$792,$A86,Observed!$C$2:$C$792,$C86)),AVERAGEIFS(Observed!AB$2:AB$792,Observed!$A$2:$A$792,$A86,Observed!$C$2:$C$792,$C86),"")</f>
        <v>89.130956649780273</v>
      </c>
      <c r="AG86" s="28">
        <f>IF(ISNUMBER(AVERAGEIFS(Observed!AC$2:AC$792,Observed!$A$2:$A$792,$A86,Observed!$C$2:$C$792,$C86)),AVERAGEIFS(Observed!AC$2:AC$792,Observed!$A$2:$A$792,$A86,Observed!$C$2:$C$792,$C86),"")</f>
        <v>21.238517284393311</v>
      </c>
      <c r="AH86" s="29">
        <f>IF(ISNUMBER(AVERAGEIFS(Observed!AD$2:AD$792,Observed!$A$2:$A$792,$A86,Observed!$C$2:$C$792,$C86)),AVERAGEIFS(Observed!AD$2:AD$792,Observed!$A$2:$A$792,$A86,Observed!$C$2:$C$792,$C86),"")</f>
        <v>3.3974999999999998E-2</v>
      </c>
      <c r="AI86" s="29">
        <f>IF(ISNUMBER(AVERAGEIFS(Observed!AE$2:AE$792,Observed!$A$2:$A$792,$A86,Observed!$C$2:$C$792,$C86)),AVERAGEIFS(Observed!AE$2:AE$792,Observed!$A$2:$A$792,$A86,Observed!$C$2:$C$792,$C86),"")</f>
        <v>3.3974999999999998E-2</v>
      </c>
      <c r="AJ86" s="29" t="str">
        <f>IF(ISNUMBER(AVERAGEIFS(Observed!AF$2:AF$792,Observed!$A$2:$A$792,$A86,Observed!$C$2:$C$792,$C86)),AVERAGEIFS(Observed!AF$2:AF$792,Observed!$A$2:$A$792,$A86,Observed!$C$2:$C$792,$C86),"")</f>
        <v/>
      </c>
      <c r="AK86" s="28">
        <f>IF(ISNUMBER(AVERAGEIFS(Observed!AG$2:AG$792,Observed!$A$2:$A$792,$A86,Observed!$C$2:$C$792,$C86)),AVERAGEIFS(Observed!AG$2:AG$792,Observed!$A$2:$A$792,$A86,Observed!$C$2:$C$792,$C86),"")</f>
        <v>11.959845886230468</v>
      </c>
      <c r="AL86" s="29" t="str">
        <f>IF(ISNUMBER(AVERAGEIFS(Observed!AH$2:AH$792,Observed!$A$2:$A$792,$A86,Observed!$C$2:$C$792,$C86)),AVERAGEIFS(Observed!AH$2:AH$792,Observed!$A$2:$A$792,$A86,Observed!$C$2:$C$792,$C86),"")</f>
        <v/>
      </c>
      <c r="AM86" s="28" t="str">
        <f>IF(ISNUMBER(AVERAGEIFS(Observed!AI$2:AI$792,Observed!$A$2:$A$792,$A86,Observed!$C$2:$C$792,$C86)),AVERAGEIFS(Observed!AI$2:AI$792,Observed!$A$2:$A$792,$A86,Observed!$C$2:$C$792,$C86),"")</f>
        <v/>
      </c>
      <c r="AN86" s="28" t="str">
        <f>IF(ISNUMBER(AVERAGEIFS(Observed!AJ$2:AJ$792,Observed!$A$2:$A$792,$A86,Observed!$C$2:$C$792,$C86)),AVERAGEIFS(Observed!AJ$2:AJ$792,Observed!$A$2:$A$792,$A86,Observed!$C$2:$C$792,$C86),"")</f>
        <v/>
      </c>
      <c r="AO86" s="28" t="str">
        <f>IF(ISNUMBER(AVERAGEIFS(Observed!AK$2:AK$792,Observed!$A$2:$A$792,$A86,Observed!$C$2:$C$792,$C86)),AVERAGEIFS(Observed!AK$2:AK$792,Observed!$A$2:$A$792,$A86,Observed!$C$2:$C$792,$C86),"")</f>
        <v/>
      </c>
      <c r="AP86" s="29" t="str">
        <f>IF(ISNUMBER(AVERAGEIFS(Observed!AL$2:AL$792,Observed!$A$2:$A$792,$A86,Observed!$C$2:$C$792,$C86)),AVERAGEIFS(Observed!AL$2:AL$792,Observed!$A$2:$A$792,$A86,Observed!$C$2:$C$792,$C86),"")</f>
        <v/>
      </c>
      <c r="AQ86" s="28">
        <f>IF(ISNUMBER(AVERAGEIFS(Observed!AM$2:AM$792,Observed!$A$2:$A$792,$A86,Observed!$C$2:$C$792,$C86)),AVERAGEIFS(Observed!AM$2:AM$792,Observed!$A$2:$A$792,$A86,Observed!$C$2:$C$792,$C86),"")</f>
        <v>5.6852499999999999</v>
      </c>
      <c r="AR86" s="28">
        <f>IF(ISNUMBER(AVERAGEIFS(Observed!AN$2:AN$792,Observed!$A$2:$A$792,$A86,Observed!$C$2:$C$792,$C86)),AVERAGEIFS(Observed!AN$2:AN$792,Observed!$A$2:$A$792,$A86,Observed!$C$2:$C$792,$C86),"")</f>
        <v>19.425000000000001</v>
      </c>
      <c r="AS86" s="2">
        <f>COUNTIFS(Observed!$A$2:$A$792,$A86,Observed!$C$2:$C$792,$C86)</f>
        <v>4</v>
      </c>
      <c r="AT86" s="2">
        <f t="shared" si="2"/>
        <v>14</v>
      </c>
    </row>
    <row r="87" spans="1:46" x14ac:dyDescent="0.25">
      <c r="A87" s="4" t="s">
        <v>30</v>
      </c>
      <c r="B87" t="s">
        <v>44</v>
      </c>
      <c r="C87" s="3">
        <v>42354</v>
      </c>
      <c r="D87">
        <v>1</v>
      </c>
      <c r="F87">
        <v>50</v>
      </c>
      <c r="J87" s="2" t="s">
        <v>83</v>
      </c>
      <c r="K87" s="2" t="s">
        <v>23</v>
      </c>
      <c r="L87">
        <v>2.2999999999999998</v>
      </c>
      <c r="M87" s="2" t="s">
        <v>22</v>
      </c>
      <c r="N87" s="27" t="str">
        <f>IF(ISNUMBER(AVERAGEIFS(Observed!J$2:J$792,Observed!$A$2:$A$792,$A87,Observed!$C$2:$C$792,$C87)),AVERAGEIFS(Observed!J$2:J$792,Observed!$A$2:$A$792,$A87,Observed!$C$2:$C$792,$C87),"")</f>
        <v/>
      </c>
      <c r="O87" s="28" t="str">
        <f>IF(ISNUMBER(AVERAGEIFS(Observed!K$2:K$792,Observed!$A$2:$A$792,$A87,Observed!$C$2:$C$792,$C87)),AVERAGEIFS(Observed!K$2:K$792,Observed!$A$2:$A$792,$A87,Observed!$C$2:$C$792,$C87),"")</f>
        <v/>
      </c>
      <c r="P87" s="28">
        <f>IF(ISNUMBER(AVERAGEIFS(Observed!L$2:L$792,Observed!$A$2:$A$792,$A87,Observed!$C$2:$C$792,$C87)),AVERAGEIFS(Observed!L$2:L$792,Observed!$A$2:$A$792,$A87,Observed!$C$2:$C$792,$C87),"")</f>
        <v>159.64999999999998</v>
      </c>
      <c r="Q87" s="28">
        <f>IF(ISNUMBER(AVERAGEIFS(Observed!M$2:M$792,Observed!$A$2:$A$792,$A87,Observed!$C$2:$C$792,$C87)),AVERAGEIFS(Observed!M$2:M$792,Observed!$A$2:$A$792,$A87,Observed!$C$2:$C$792,$C87),"")</f>
        <v>159.64999999999998</v>
      </c>
      <c r="R87" s="28">
        <f>IF(ISNUMBER(AVERAGEIFS(Observed!N$2:N$792,Observed!$A$2:$A$792,$A87,Observed!$C$2:$C$792,$C87)),AVERAGEIFS(Observed!N$2:N$792,Observed!$A$2:$A$792,$A87,Observed!$C$2:$C$792,$C87),"")</f>
        <v>518.01499999999999</v>
      </c>
      <c r="S87" s="29" t="str">
        <f>IF(ISNUMBER(AVERAGEIFS(Observed!O$2:O$792,Observed!$A$2:$A$792,$A87,Observed!$C$2:$C$792,$C87)),AVERAGEIFS(Observed!O$2:O$792,Observed!$A$2:$A$792,$A87,Observed!$C$2:$C$792,$C87),"")</f>
        <v/>
      </c>
      <c r="T87" s="29" t="str">
        <f>IF(ISNUMBER(AVERAGEIFS(Observed!P$2:P$792,Observed!$A$2:$A$792,$A87,Observed!$C$2:$C$792,$C87)),AVERAGEIFS(Observed!P$2:P$792,Observed!$A$2:$A$792,$A87,Observed!$C$2:$C$792,$C87),"")</f>
        <v/>
      </c>
      <c r="U87" s="29" t="str">
        <f>IF(ISNUMBER(AVERAGEIFS(Observed!Q$2:Q$792,Observed!$A$2:$A$792,$A87,Observed!$C$2:$C$792,$C87)),AVERAGEIFS(Observed!Q$2:Q$792,Observed!$A$2:$A$792,$A87,Observed!$C$2:$C$792,$C87),"")</f>
        <v/>
      </c>
      <c r="V87" s="28" t="str">
        <f>IF(ISNUMBER(AVERAGEIFS(Observed!R$2:R$792,Observed!$A$2:$A$792,$A87,Observed!$C$2:$C$792,$C87)),AVERAGEIFS(Observed!R$2:R$792,Observed!$A$2:$A$792,$A87,Observed!$C$2:$C$792,$C87),"")</f>
        <v/>
      </c>
      <c r="W87" s="30" t="str">
        <f>IF(ISNUMBER(AVERAGEIFS(Observed!S$2:S$792,Observed!$A$2:$A$792,$A87,Observed!$C$2:$C$792,$C87)),AVERAGEIFS(Observed!S$2:S$792,Observed!$A$2:$A$792,$A87,Observed!$C$2:$C$792,$C87),"")</f>
        <v/>
      </c>
      <c r="X87" s="30" t="str">
        <f>IF(ISNUMBER(AVERAGEIFS(Observed!T$2:T$792,Observed!$A$2:$A$792,$A87,Observed!$C$2:$C$792,$C87)),AVERAGEIFS(Observed!T$2:T$792,Observed!$A$2:$A$792,$A87,Observed!$C$2:$C$792,$C87),"")</f>
        <v/>
      </c>
      <c r="Y87" s="28" t="str">
        <f>IF(ISNUMBER(AVERAGEIFS(Observed!U$2:U$792,Observed!$A$2:$A$792,$A87,Observed!$C$2:$C$792,$C87)),AVERAGEIFS(Observed!U$2:U$792,Observed!$A$2:$A$792,$A87,Observed!$C$2:$C$792,$C87),"")</f>
        <v/>
      </c>
      <c r="Z87" s="28" t="str">
        <f>IF(ISNUMBER(AVERAGEIFS(Observed!V$2:V$792,Observed!$A$2:$A$792,$A87,Observed!$C$2:$C$792,$C87)),AVERAGEIFS(Observed!V$2:V$792,Observed!$A$2:$A$792,$A87,Observed!$C$2:$C$792,$C87),"")</f>
        <v/>
      </c>
      <c r="AA87" s="28" t="str">
        <f>IF(ISNUMBER(AVERAGEIFS(Observed!W$2:W$792,Observed!$A$2:$A$792,$A87,Observed!$C$2:$C$792,$C87)),AVERAGEIFS(Observed!W$2:W$792,Observed!$A$2:$A$792,$A87,Observed!$C$2:$C$792,$C87),"")</f>
        <v/>
      </c>
      <c r="AB87" s="28">
        <f>IF(ISNUMBER(AVERAGEIFS(Observed!X$2:X$792,Observed!$A$2:$A$792,$A87,Observed!$C$2:$C$792,$C87)),AVERAGEIFS(Observed!X$2:X$792,Observed!$A$2:$A$792,$A87,Observed!$C$2:$C$792,$C87),"")</f>
        <v>20.171941041946411</v>
      </c>
      <c r="AC87" s="28">
        <f>IF(ISNUMBER(AVERAGEIFS(Observed!Y$2:Y$792,Observed!$A$2:$A$792,$A87,Observed!$C$2:$C$792,$C87)),AVERAGEIFS(Observed!Y$2:Y$792,Observed!$A$2:$A$792,$A87,Observed!$C$2:$C$792,$C87),"")</f>
        <v>14.701601982116699</v>
      </c>
      <c r="AD87" s="28">
        <f>IF(ISNUMBER(AVERAGEIFS(Observed!Z$2:Z$792,Observed!$A$2:$A$792,$A87,Observed!$C$2:$C$792,$C87)),AVERAGEIFS(Observed!Z$2:Z$792,Observed!$A$2:$A$792,$A87,Observed!$C$2:$C$792,$C87),"")</f>
        <v>74.810982704162598</v>
      </c>
      <c r="AE87" s="28">
        <f>IF(ISNUMBER(AVERAGEIFS(Observed!AA$2:AA$792,Observed!$A$2:$A$792,$A87,Observed!$C$2:$C$792,$C87)),AVERAGEIFS(Observed!AA$2:AA$792,Observed!$A$2:$A$792,$A87,Observed!$C$2:$C$792,$C87),"")</f>
        <v>22.556361675262451</v>
      </c>
      <c r="AF87" s="28">
        <f>IF(ISNUMBER(AVERAGEIFS(Observed!AB$2:AB$792,Observed!$A$2:$A$792,$A87,Observed!$C$2:$C$792,$C87)),AVERAGEIFS(Observed!AB$2:AB$792,Observed!$A$2:$A$792,$A87,Observed!$C$2:$C$792,$C87),"")</f>
        <v>88.865445137023926</v>
      </c>
      <c r="AG87" s="28">
        <f>IF(ISNUMBER(AVERAGEIFS(Observed!AC$2:AC$792,Observed!$A$2:$A$792,$A87,Observed!$C$2:$C$792,$C87)),AVERAGEIFS(Observed!AC$2:AC$792,Observed!$A$2:$A$792,$A87,Observed!$C$2:$C$792,$C87),"")</f>
        <v>21.456212043762207</v>
      </c>
      <c r="AH87" s="29">
        <f>IF(ISNUMBER(AVERAGEIFS(Observed!AD$2:AD$792,Observed!$A$2:$A$792,$A87,Observed!$C$2:$C$792,$C87)),AVERAGEIFS(Observed!AD$2:AD$792,Observed!$A$2:$A$792,$A87,Observed!$C$2:$C$792,$C87),"")</f>
        <v>3.4349999999999999E-2</v>
      </c>
      <c r="AI87" s="29">
        <f>IF(ISNUMBER(AVERAGEIFS(Observed!AE$2:AE$792,Observed!$A$2:$A$792,$A87,Observed!$C$2:$C$792,$C87)),AVERAGEIFS(Observed!AE$2:AE$792,Observed!$A$2:$A$792,$A87,Observed!$C$2:$C$792,$C87),"")</f>
        <v>3.4349999999999999E-2</v>
      </c>
      <c r="AJ87" s="29" t="str">
        <f>IF(ISNUMBER(AVERAGEIFS(Observed!AF$2:AF$792,Observed!$A$2:$A$792,$A87,Observed!$C$2:$C$792,$C87)),AVERAGEIFS(Observed!AF$2:AF$792,Observed!$A$2:$A$792,$A87,Observed!$C$2:$C$792,$C87),"")</f>
        <v/>
      </c>
      <c r="AK87" s="28">
        <f>IF(ISNUMBER(AVERAGEIFS(Observed!AG$2:AG$792,Observed!$A$2:$A$792,$A87,Observed!$C$2:$C$792,$C87)),AVERAGEIFS(Observed!AG$2:AG$792,Observed!$A$2:$A$792,$A87,Observed!$C$2:$C$792,$C87),"")</f>
        <v>11.969757232666016</v>
      </c>
      <c r="AL87" s="29" t="str">
        <f>IF(ISNUMBER(AVERAGEIFS(Observed!AH$2:AH$792,Observed!$A$2:$A$792,$A87,Observed!$C$2:$C$792,$C87)),AVERAGEIFS(Observed!AH$2:AH$792,Observed!$A$2:$A$792,$A87,Observed!$C$2:$C$792,$C87),"")</f>
        <v/>
      </c>
      <c r="AM87" s="28" t="str">
        <f>IF(ISNUMBER(AVERAGEIFS(Observed!AI$2:AI$792,Observed!$A$2:$A$792,$A87,Observed!$C$2:$C$792,$C87)),AVERAGEIFS(Observed!AI$2:AI$792,Observed!$A$2:$A$792,$A87,Observed!$C$2:$C$792,$C87),"")</f>
        <v/>
      </c>
      <c r="AN87" s="28" t="str">
        <f>IF(ISNUMBER(AVERAGEIFS(Observed!AJ$2:AJ$792,Observed!$A$2:$A$792,$A87,Observed!$C$2:$C$792,$C87)),AVERAGEIFS(Observed!AJ$2:AJ$792,Observed!$A$2:$A$792,$A87,Observed!$C$2:$C$792,$C87),"")</f>
        <v/>
      </c>
      <c r="AO87" s="28" t="str">
        <f>IF(ISNUMBER(AVERAGEIFS(Observed!AK$2:AK$792,Observed!$A$2:$A$792,$A87,Observed!$C$2:$C$792,$C87)),AVERAGEIFS(Observed!AK$2:AK$792,Observed!$A$2:$A$792,$A87,Observed!$C$2:$C$792,$C87),"")</f>
        <v/>
      </c>
      <c r="AP87" s="29" t="str">
        <f>IF(ISNUMBER(AVERAGEIFS(Observed!AL$2:AL$792,Observed!$A$2:$A$792,$A87,Observed!$C$2:$C$792,$C87)),AVERAGEIFS(Observed!AL$2:AL$792,Observed!$A$2:$A$792,$A87,Observed!$C$2:$C$792,$C87),"")</f>
        <v/>
      </c>
      <c r="AQ87" s="28">
        <f>IF(ISNUMBER(AVERAGEIFS(Observed!AM$2:AM$792,Observed!$A$2:$A$792,$A87,Observed!$C$2:$C$792,$C87)),AVERAGEIFS(Observed!AM$2:AM$792,Observed!$A$2:$A$792,$A87,Observed!$C$2:$C$792,$C87),"")</f>
        <v>5.5687499999999996</v>
      </c>
      <c r="AR87" s="28">
        <f>IF(ISNUMBER(AVERAGEIFS(Observed!AN$2:AN$792,Observed!$A$2:$A$792,$A87,Observed!$C$2:$C$792,$C87)),AVERAGEIFS(Observed!AN$2:AN$792,Observed!$A$2:$A$792,$A87,Observed!$C$2:$C$792,$C87),"")</f>
        <v>21.001749999999998</v>
      </c>
      <c r="AS87" s="2">
        <f>COUNTIFS(Observed!$A$2:$A$792,$A87,Observed!$C$2:$C$792,$C87)</f>
        <v>4</v>
      </c>
      <c r="AT87" s="2">
        <f t="shared" si="2"/>
        <v>14</v>
      </c>
    </row>
    <row r="88" spans="1:46" x14ac:dyDescent="0.25">
      <c r="A88" s="4" t="s">
        <v>28</v>
      </c>
      <c r="B88" t="s">
        <v>44</v>
      </c>
      <c r="C88" s="3">
        <v>42354</v>
      </c>
      <c r="D88">
        <v>1</v>
      </c>
      <c r="F88">
        <v>100</v>
      </c>
      <c r="J88" s="2" t="s">
        <v>83</v>
      </c>
      <c r="K88" s="2" t="s">
        <v>23</v>
      </c>
      <c r="L88">
        <v>2.2999999999999998</v>
      </c>
      <c r="M88" s="2" t="s">
        <v>22</v>
      </c>
      <c r="N88" s="27" t="str">
        <f>IF(ISNUMBER(AVERAGEIFS(Observed!J$2:J$792,Observed!$A$2:$A$792,$A88,Observed!$C$2:$C$792,$C88)),AVERAGEIFS(Observed!J$2:J$792,Observed!$A$2:$A$792,$A88,Observed!$C$2:$C$792,$C88),"")</f>
        <v/>
      </c>
      <c r="O88" s="28" t="str">
        <f>IF(ISNUMBER(AVERAGEIFS(Observed!K$2:K$792,Observed!$A$2:$A$792,$A88,Observed!$C$2:$C$792,$C88)),AVERAGEIFS(Observed!K$2:K$792,Observed!$A$2:$A$792,$A88,Observed!$C$2:$C$792,$C88),"")</f>
        <v/>
      </c>
      <c r="P88" s="28">
        <f>IF(ISNUMBER(AVERAGEIFS(Observed!L$2:L$792,Observed!$A$2:$A$792,$A88,Observed!$C$2:$C$792,$C88)),AVERAGEIFS(Observed!L$2:L$792,Observed!$A$2:$A$792,$A88,Observed!$C$2:$C$792,$C88),"")</f>
        <v>173.5325</v>
      </c>
      <c r="Q88" s="28">
        <f>IF(ISNUMBER(AVERAGEIFS(Observed!M$2:M$792,Observed!$A$2:$A$792,$A88,Observed!$C$2:$C$792,$C88)),AVERAGEIFS(Observed!M$2:M$792,Observed!$A$2:$A$792,$A88,Observed!$C$2:$C$792,$C88),"")</f>
        <v>173.5325</v>
      </c>
      <c r="R88" s="28">
        <f>IF(ISNUMBER(AVERAGEIFS(Observed!N$2:N$792,Observed!$A$2:$A$792,$A88,Observed!$C$2:$C$792,$C88)),AVERAGEIFS(Observed!N$2:N$792,Observed!$A$2:$A$792,$A88,Observed!$C$2:$C$792,$C88),"")</f>
        <v>508.47749999999996</v>
      </c>
      <c r="S88" s="29" t="str">
        <f>IF(ISNUMBER(AVERAGEIFS(Observed!O$2:O$792,Observed!$A$2:$A$792,$A88,Observed!$C$2:$C$792,$C88)),AVERAGEIFS(Observed!O$2:O$792,Observed!$A$2:$A$792,$A88,Observed!$C$2:$C$792,$C88),"")</f>
        <v/>
      </c>
      <c r="T88" s="29" t="str">
        <f>IF(ISNUMBER(AVERAGEIFS(Observed!P$2:P$792,Observed!$A$2:$A$792,$A88,Observed!$C$2:$C$792,$C88)),AVERAGEIFS(Observed!P$2:P$792,Observed!$A$2:$A$792,$A88,Observed!$C$2:$C$792,$C88),"")</f>
        <v/>
      </c>
      <c r="U88" s="29" t="str">
        <f>IF(ISNUMBER(AVERAGEIFS(Observed!Q$2:Q$792,Observed!$A$2:$A$792,$A88,Observed!$C$2:$C$792,$C88)),AVERAGEIFS(Observed!Q$2:Q$792,Observed!$A$2:$A$792,$A88,Observed!$C$2:$C$792,$C88),"")</f>
        <v/>
      </c>
      <c r="V88" s="28" t="str">
        <f>IF(ISNUMBER(AVERAGEIFS(Observed!R$2:R$792,Observed!$A$2:$A$792,$A88,Observed!$C$2:$C$792,$C88)),AVERAGEIFS(Observed!R$2:R$792,Observed!$A$2:$A$792,$A88,Observed!$C$2:$C$792,$C88),"")</f>
        <v/>
      </c>
      <c r="W88" s="30" t="str">
        <f>IF(ISNUMBER(AVERAGEIFS(Observed!S$2:S$792,Observed!$A$2:$A$792,$A88,Observed!$C$2:$C$792,$C88)),AVERAGEIFS(Observed!S$2:S$792,Observed!$A$2:$A$792,$A88,Observed!$C$2:$C$792,$C88),"")</f>
        <v/>
      </c>
      <c r="X88" s="30" t="str">
        <f>IF(ISNUMBER(AVERAGEIFS(Observed!T$2:T$792,Observed!$A$2:$A$792,$A88,Observed!$C$2:$C$792,$C88)),AVERAGEIFS(Observed!T$2:T$792,Observed!$A$2:$A$792,$A88,Observed!$C$2:$C$792,$C88),"")</f>
        <v/>
      </c>
      <c r="Y88" s="28" t="str">
        <f>IF(ISNUMBER(AVERAGEIFS(Observed!U$2:U$792,Observed!$A$2:$A$792,$A88,Observed!$C$2:$C$792,$C88)),AVERAGEIFS(Observed!U$2:U$792,Observed!$A$2:$A$792,$A88,Observed!$C$2:$C$792,$C88),"")</f>
        <v/>
      </c>
      <c r="Z88" s="28" t="str">
        <f>IF(ISNUMBER(AVERAGEIFS(Observed!V$2:V$792,Observed!$A$2:$A$792,$A88,Observed!$C$2:$C$792,$C88)),AVERAGEIFS(Observed!V$2:V$792,Observed!$A$2:$A$792,$A88,Observed!$C$2:$C$792,$C88),"")</f>
        <v/>
      </c>
      <c r="AA88" s="28" t="str">
        <f>IF(ISNUMBER(AVERAGEIFS(Observed!W$2:W$792,Observed!$A$2:$A$792,$A88,Observed!$C$2:$C$792,$C88)),AVERAGEIFS(Observed!W$2:W$792,Observed!$A$2:$A$792,$A88,Observed!$C$2:$C$792,$C88),"")</f>
        <v/>
      </c>
      <c r="AB88" s="28">
        <f>IF(ISNUMBER(AVERAGEIFS(Observed!X$2:X$792,Observed!$A$2:$A$792,$A88,Observed!$C$2:$C$792,$C88)),AVERAGEIFS(Observed!X$2:X$792,Observed!$A$2:$A$792,$A88,Observed!$C$2:$C$792,$C88),"")</f>
        <v>19.773729562759399</v>
      </c>
      <c r="AC88" s="28">
        <f>IF(ISNUMBER(AVERAGEIFS(Observed!Y$2:Y$792,Observed!$A$2:$A$792,$A88,Observed!$C$2:$C$792,$C88)),AVERAGEIFS(Observed!Y$2:Y$792,Observed!$A$2:$A$792,$A88,Observed!$C$2:$C$792,$C88),"")</f>
        <v>14.481449484825134</v>
      </c>
      <c r="AD88" s="28">
        <f>IF(ISNUMBER(AVERAGEIFS(Observed!Z$2:Z$792,Observed!$A$2:$A$792,$A88,Observed!$C$2:$C$792,$C88)),AVERAGEIFS(Observed!Z$2:Z$792,Observed!$A$2:$A$792,$A88,Observed!$C$2:$C$792,$C88),"")</f>
        <v>75.768567085266113</v>
      </c>
      <c r="AE88" s="28">
        <f>IF(ISNUMBER(AVERAGEIFS(Observed!AA$2:AA$792,Observed!$A$2:$A$792,$A88,Observed!$C$2:$C$792,$C88)),AVERAGEIFS(Observed!AA$2:AA$792,Observed!$A$2:$A$792,$A88,Observed!$C$2:$C$792,$C88),"")</f>
        <v>23.773627519607544</v>
      </c>
      <c r="AF88" s="28">
        <f>IF(ISNUMBER(AVERAGEIFS(Observed!AB$2:AB$792,Observed!$A$2:$A$792,$A88,Observed!$C$2:$C$792,$C88)),AVERAGEIFS(Observed!AB$2:AB$792,Observed!$A$2:$A$792,$A88,Observed!$C$2:$C$792,$C88),"")</f>
        <v>88.745733261108398</v>
      </c>
      <c r="AG88" s="28">
        <f>IF(ISNUMBER(AVERAGEIFS(Observed!AC$2:AC$792,Observed!$A$2:$A$792,$A88,Observed!$C$2:$C$792,$C88)),AVERAGEIFS(Observed!AC$2:AC$792,Observed!$A$2:$A$792,$A88,Observed!$C$2:$C$792,$C88),"")</f>
        <v>22.840646266937256</v>
      </c>
      <c r="AH88" s="29">
        <f>IF(ISNUMBER(AVERAGEIFS(Observed!AD$2:AD$792,Observed!$A$2:$A$792,$A88,Observed!$C$2:$C$792,$C88)),AVERAGEIFS(Observed!AD$2:AD$792,Observed!$A$2:$A$792,$A88,Observed!$C$2:$C$792,$C88),"")</f>
        <v>3.6549999999999999E-2</v>
      </c>
      <c r="AI88" s="29">
        <f>IF(ISNUMBER(AVERAGEIFS(Observed!AE$2:AE$792,Observed!$A$2:$A$792,$A88,Observed!$C$2:$C$792,$C88)),AVERAGEIFS(Observed!AE$2:AE$792,Observed!$A$2:$A$792,$A88,Observed!$C$2:$C$792,$C88),"")</f>
        <v>3.6549999999999999E-2</v>
      </c>
      <c r="AJ88" s="29" t="str">
        <f>IF(ISNUMBER(AVERAGEIFS(Observed!AF$2:AF$792,Observed!$A$2:$A$792,$A88,Observed!$C$2:$C$792,$C88)),AVERAGEIFS(Observed!AF$2:AF$792,Observed!$A$2:$A$792,$A88,Observed!$C$2:$C$792,$C88),"")</f>
        <v/>
      </c>
      <c r="AK88" s="28">
        <f>IF(ISNUMBER(AVERAGEIFS(Observed!AG$2:AG$792,Observed!$A$2:$A$792,$A88,Observed!$C$2:$C$792,$C88)),AVERAGEIFS(Observed!AG$2:AG$792,Observed!$A$2:$A$792,$A88,Observed!$C$2:$C$792,$C88),"")</f>
        <v>12.122970733642578</v>
      </c>
      <c r="AL88" s="29" t="str">
        <f>IF(ISNUMBER(AVERAGEIFS(Observed!AH$2:AH$792,Observed!$A$2:$A$792,$A88,Observed!$C$2:$C$792,$C88)),AVERAGEIFS(Observed!AH$2:AH$792,Observed!$A$2:$A$792,$A88,Observed!$C$2:$C$792,$C88),"")</f>
        <v/>
      </c>
      <c r="AM88" s="28" t="str">
        <f>IF(ISNUMBER(AVERAGEIFS(Observed!AI$2:AI$792,Observed!$A$2:$A$792,$A88,Observed!$C$2:$C$792,$C88)),AVERAGEIFS(Observed!AI$2:AI$792,Observed!$A$2:$A$792,$A88,Observed!$C$2:$C$792,$C88),"")</f>
        <v/>
      </c>
      <c r="AN88" s="28" t="str">
        <f>IF(ISNUMBER(AVERAGEIFS(Observed!AJ$2:AJ$792,Observed!$A$2:$A$792,$A88,Observed!$C$2:$C$792,$C88)),AVERAGEIFS(Observed!AJ$2:AJ$792,Observed!$A$2:$A$792,$A88,Observed!$C$2:$C$792,$C88),"")</f>
        <v/>
      </c>
      <c r="AO88" s="28" t="str">
        <f>IF(ISNUMBER(AVERAGEIFS(Observed!AK$2:AK$792,Observed!$A$2:$A$792,$A88,Observed!$C$2:$C$792,$C88)),AVERAGEIFS(Observed!AK$2:AK$792,Observed!$A$2:$A$792,$A88,Observed!$C$2:$C$792,$C88),"")</f>
        <v/>
      </c>
      <c r="AP88" s="29" t="str">
        <f>IF(ISNUMBER(AVERAGEIFS(Observed!AL$2:AL$792,Observed!$A$2:$A$792,$A88,Observed!$C$2:$C$792,$C88)),AVERAGEIFS(Observed!AL$2:AL$792,Observed!$A$2:$A$792,$A88,Observed!$C$2:$C$792,$C88),"")</f>
        <v/>
      </c>
      <c r="AQ88" s="28">
        <f>IF(ISNUMBER(AVERAGEIFS(Observed!AM$2:AM$792,Observed!$A$2:$A$792,$A88,Observed!$C$2:$C$792,$C88)),AVERAGEIFS(Observed!AM$2:AM$792,Observed!$A$2:$A$792,$A88,Observed!$C$2:$C$792,$C88),"")</f>
        <v>6.3542500000000004</v>
      </c>
      <c r="AR88" s="28">
        <f>IF(ISNUMBER(AVERAGEIFS(Observed!AN$2:AN$792,Observed!$A$2:$A$792,$A88,Observed!$C$2:$C$792,$C88)),AVERAGEIFS(Observed!AN$2:AN$792,Observed!$A$2:$A$792,$A88,Observed!$C$2:$C$792,$C88),"")</f>
        <v>20.137249999999998</v>
      </c>
      <c r="AS88" s="2">
        <f>COUNTIFS(Observed!$A$2:$A$792,$A88,Observed!$C$2:$C$792,$C88)</f>
        <v>4</v>
      </c>
      <c r="AT88" s="2">
        <f t="shared" si="2"/>
        <v>14</v>
      </c>
    </row>
    <row r="89" spans="1:46" x14ac:dyDescent="0.25">
      <c r="A89" s="4" t="s">
        <v>25</v>
      </c>
      <c r="B89" t="s">
        <v>44</v>
      </c>
      <c r="C89" s="3">
        <v>42354</v>
      </c>
      <c r="D89">
        <v>1</v>
      </c>
      <c r="F89">
        <v>200</v>
      </c>
      <c r="J89" s="2" t="s">
        <v>83</v>
      </c>
      <c r="K89" s="2" t="s">
        <v>23</v>
      </c>
      <c r="L89">
        <v>2.2999999999999998</v>
      </c>
      <c r="M89" s="2" t="s">
        <v>22</v>
      </c>
      <c r="N89" s="27" t="str">
        <f>IF(ISNUMBER(AVERAGEIFS(Observed!J$2:J$792,Observed!$A$2:$A$792,$A89,Observed!$C$2:$C$792,$C89)),AVERAGEIFS(Observed!J$2:J$792,Observed!$A$2:$A$792,$A89,Observed!$C$2:$C$792,$C89),"")</f>
        <v/>
      </c>
      <c r="O89" s="28" t="str">
        <f>IF(ISNUMBER(AVERAGEIFS(Observed!K$2:K$792,Observed!$A$2:$A$792,$A89,Observed!$C$2:$C$792,$C89)),AVERAGEIFS(Observed!K$2:K$792,Observed!$A$2:$A$792,$A89,Observed!$C$2:$C$792,$C89),"")</f>
        <v/>
      </c>
      <c r="P89" s="28">
        <f>IF(ISNUMBER(AVERAGEIFS(Observed!L$2:L$792,Observed!$A$2:$A$792,$A89,Observed!$C$2:$C$792,$C89)),AVERAGEIFS(Observed!L$2:L$792,Observed!$A$2:$A$792,$A89,Observed!$C$2:$C$792,$C89),"")</f>
        <v>167.77500000000001</v>
      </c>
      <c r="Q89" s="28">
        <f>IF(ISNUMBER(AVERAGEIFS(Observed!M$2:M$792,Observed!$A$2:$A$792,$A89,Observed!$C$2:$C$792,$C89)),AVERAGEIFS(Observed!M$2:M$792,Observed!$A$2:$A$792,$A89,Observed!$C$2:$C$792,$C89),"")</f>
        <v>167.77500000000001</v>
      </c>
      <c r="R89" s="28">
        <f>IF(ISNUMBER(AVERAGEIFS(Observed!N$2:N$792,Observed!$A$2:$A$792,$A89,Observed!$C$2:$C$792,$C89)),AVERAGEIFS(Observed!N$2:N$792,Observed!$A$2:$A$792,$A89,Observed!$C$2:$C$792,$C89),"")</f>
        <v>504.42000000000007</v>
      </c>
      <c r="S89" s="29" t="str">
        <f>IF(ISNUMBER(AVERAGEIFS(Observed!O$2:O$792,Observed!$A$2:$A$792,$A89,Observed!$C$2:$C$792,$C89)),AVERAGEIFS(Observed!O$2:O$792,Observed!$A$2:$A$792,$A89,Observed!$C$2:$C$792,$C89),"")</f>
        <v/>
      </c>
      <c r="T89" s="29" t="str">
        <f>IF(ISNUMBER(AVERAGEIFS(Observed!P$2:P$792,Observed!$A$2:$A$792,$A89,Observed!$C$2:$C$792,$C89)),AVERAGEIFS(Observed!P$2:P$792,Observed!$A$2:$A$792,$A89,Observed!$C$2:$C$792,$C89),"")</f>
        <v/>
      </c>
      <c r="U89" s="29" t="str">
        <f>IF(ISNUMBER(AVERAGEIFS(Observed!Q$2:Q$792,Observed!$A$2:$A$792,$A89,Observed!$C$2:$C$792,$C89)),AVERAGEIFS(Observed!Q$2:Q$792,Observed!$A$2:$A$792,$A89,Observed!$C$2:$C$792,$C89),"")</f>
        <v/>
      </c>
      <c r="V89" s="28" t="str">
        <f>IF(ISNUMBER(AVERAGEIFS(Observed!R$2:R$792,Observed!$A$2:$A$792,$A89,Observed!$C$2:$C$792,$C89)),AVERAGEIFS(Observed!R$2:R$792,Observed!$A$2:$A$792,$A89,Observed!$C$2:$C$792,$C89),"")</f>
        <v/>
      </c>
      <c r="W89" s="30" t="str">
        <f>IF(ISNUMBER(AVERAGEIFS(Observed!S$2:S$792,Observed!$A$2:$A$792,$A89,Observed!$C$2:$C$792,$C89)),AVERAGEIFS(Observed!S$2:S$792,Observed!$A$2:$A$792,$A89,Observed!$C$2:$C$792,$C89),"")</f>
        <v/>
      </c>
      <c r="X89" s="30" t="str">
        <f>IF(ISNUMBER(AVERAGEIFS(Observed!T$2:T$792,Observed!$A$2:$A$792,$A89,Observed!$C$2:$C$792,$C89)),AVERAGEIFS(Observed!T$2:T$792,Observed!$A$2:$A$792,$A89,Observed!$C$2:$C$792,$C89),"")</f>
        <v/>
      </c>
      <c r="Y89" s="28" t="str">
        <f>IF(ISNUMBER(AVERAGEIFS(Observed!U$2:U$792,Observed!$A$2:$A$792,$A89,Observed!$C$2:$C$792,$C89)),AVERAGEIFS(Observed!U$2:U$792,Observed!$A$2:$A$792,$A89,Observed!$C$2:$C$792,$C89),"")</f>
        <v/>
      </c>
      <c r="Z89" s="28" t="str">
        <f>IF(ISNUMBER(AVERAGEIFS(Observed!V$2:V$792,Observed!$A$2:$A$792,$A89,Observed!$C$2:$C$792,$C89)),AVERAGEIFS(Observed!V$2:V$792,Observed!$A$2:$A$792,$A89,Observed!$C$2:$C$792,$C89),"")</f>
        <v/>
      </c>
      <c r="AA89" s="28" t="str">
        <f>IF(ISNUMBER(AVERAGEIFS(Observed!W$2:W$792,Observed!$A$2:$A$792,$A89,Observed!$C$2:$C$792,$C89)),AVERAGEIFS(Observed!W$2:W$792,Observed!$A$2:$A$792,$A89,Observed!$C$2:$C$792,$C89),"")</f>
        <v/>
      </c>
      <c r="AB89" s="28">
        <f>IF(ISNUMBER(AVERAGEIFS(Observed!X$2:X$792,Observed!$A$2:$A$792,$A89,Observed!$C$2:$C$792,$C89)),AVERAGEIFS(Observed!X$2:X$792,Observed!$A$2:$A$792,$A89,Observed!$C$2:$C$792,$C89),"")</f>
        <v>20.035673856735229</v>
      </c>
      <c r="AC89" s="28">
        <f>IF(ISNUMBER(AVERAGEIFS(Observed!Y$2:Y$792,Observed!$A$2:$A$792,$A89,Observed!$C$2:$C$792,$C89)),AVERAGEIFS(Observed!Y$2:Y$792,Observed!$A$2:$A$792,$A89,Observed!$C$2:$C$792,$C89),"")</f>
        <v>13.981979846954346</v>
      </c>
      <c r="AD89" s="28">
        <f>IF(ISNUMBER(AVERAGEIFS(Observed!Z$2:Z$792,Observed!$A$2:$A$792,$A89,Observed!$C$2:$C$792,$C89)),AVERAGEIFS(Observed!Z$2:Z$792,Observed!$A$2:$A$792,$A89,Observed!$C$2:$C$792,$C89),"")</f>
        <v>76.403531074523926</v>
      </c>
      <c r="AE89" s="28">
        <f>IF(ISNUMBER(AVERAGEIFS(Observed!AA$2:AA$792,Observed!$A$2:$A$792,$A89,Observed!$C$2:$C$792,$C89)),AVERAGEIFS(Observed!AA$2:AA$792,Observed!$A$2:$A$792,$A89,Observed!$C$2:$C$792,$C89),"")</f>
        <v>22.701599359512329</v>
      </c>
      <c r="AF89" s="28">
        <f>IF(ISNUMBER(AVERAGEIFS(Observed!AB$2:AB$792,Observed!$A$2:$A$792,$A89,Observed!$C$2:$C$792,$C89)),AVERAGEIFS(Observed!AB$2:AB$792,Observed!$A$2:$A$792,$A89,Observed!$C$2:$C$792,$C89),"")</f>
        <v>89.252456665039063</v>
      </c>
      <c r="AG89" s="28">
        <f>IF(ISNUMBER(AVERAGEIFS(Observed!AC$2:AC$792,Observed!$A$2:$A$792,$A89,Observed!$C$2:$C$792,$C89)),AVERAGEIFS(Observed!AC$2:AC$792,Observed!$A$2:$A$792,$A89,Observed!$C$2:$C$792,$C89),"")</f>
        <v>23.278503656387329</v>
      </c>
      <c r="AH89" s="29">
        <f>IF(ISNUMBER(AVERAGEIFS(Observed!AD$2:AD$792,Observed!$A$2:$A$792,$A89,Observed!$C$2:$C$792,$C89)),AVERAGEIFS(Observed!AD$2:AD$792,Observed!$A$2:$A$792,$A89,Observed!$C$2:$C$792,$C89),"")</f>
        <v>3.7250000000000005E-2</v>
      </c>
      <c r="AI89" s="29">
        <f>IF(ISNUMBER(AVERAGEIFS(Observed!AE$2:AE$792,Observed!$A$2:$A$792,$A89,Observed!$C$2:$C$792,$C89)),AVERAGEIFS(Observed!AE$2:AE$792,Observed!$A$2:$A$792,$A89,Observed!$C$2:$C$792,$C89),"")</f>
        <v>3.7250000000000005E-2</v>
      </c>
      <c r="AJ89" s="29" t="str">
        <f>IF(ISNUMBER(AVERAGEIFS(Observed!AF$2:AF$792,Observed!$A$2:$A$792,$A89,Observed!$C$2:$C$792,$C89)),AVERAGEIFS(Observed!AF$2:AF$792,Observed!$A$2:$A$792,$A89,Observed!$C$2:$C$792,$C89),"")</f>
        <v/>
      </c>
      <c r="AK89" s="28">
        <f>IF(ISNUMBER(AVERAGEIFS(Observed!AG$2:AG$792,Observed!$A$2:$A$792,$A89,Observed!$C$2:$C$792,$C89)),AVERAGEIFS(Observed!AG$2:AG$792,Observed!$A$2:$A$792,$A89,Observed!$C$2:$C$792,$C89),"")</f>
        <v>12.224564971923829</v>
      </c>
      <c r="AL89" s="29" t="str">
        <f>IF(ISNUMBER(AVERAGEIFS(Observed!AH$2:AH$792,Observed!$A$2:$A$792,$A89,Observed!$C$2:$C$792,$C89)),AVERAGEIFS(Observed!AH$2:AH$792,Observed!$A$2:$A$792,$A89,Observed!$C$2:$C$792,$C89),"")</f>
        <v/>
      </c>
      <c r="AM89" s="28" t="str">
        <f>IF(ISNUMBER(AVERAGEIFS(Observed!AI$2:AI$792,Observed!$A$2:$A$792,$A89,Observed!$C$2:$C$792,$C89)),AVERAGEIFS(Observed!AI$2:AI$792,Observed!$A$2:$A$792,$A89,Observed!$C$2:$C$792,$C89),"")</f>
        <v/>
      </c>
      <c r="AN89" s="28" t="str">
        <f>IF(ISNUMBER(AVERAGEIFS(Observed!AJ$2:AJ$792,Observed!$A$2:$A$792,$A89,Observed!$C$2:$C$792,$C89)),AVERAGEIFS(Observed!AJ$2:AJ$792,Observed!$A$2:$A$792,$A89,Observed!$C$2:$C$792,$C89),"")</f>
        <v/>
      </c>
      <c r="AO89" s="28" t="str">
        <f>IF(ISNUMBER(AVERAGEIFS(Observed!AK$2:AK$792,Observed!$A$2:$A$792,$A89,Observed!$C$2:$C$792,$C89)),AVERAGEIFS(Observed!AK$2:AK$792,Observed!$A$2:$A$792,$A89,Observed!$C$2:$C$792,$C89),"")</f>
        <v/>
      </c>
      <c r="AP89" s="29" t="str">
        <f>IF(ISNUMBER(AVERAGEIFS(Observed!AL$2:AL$792,Observed!$A$2:$A$792,$A89,Observed!$C$2:$C$792,$C89)),AVERAGEIFS(Observed!AL$2:AL$792,Observed!$A$2:$A$792,$A89,Observed!$C$2:$C$792,$C89),"")</f>
        <v/>
      </c>
      <c r="AQ89" s="28">
        <f>IF(ISNUMBER(AVERAGEIFS(Observed!AM$2:AM$792,Observed!$A$2:$A$792,$A89,Observed!$C$2:$C$792,$C89)),AVERAGEIFS(Observed!AM$2:AM$792,Observed!$A$2:$A$792,$A89,Observed!$C$2:$C$792,$C89),"")</f>
        <v>6.2805</v>
      </c>
      <c r="AR89" s="28">
        <f>IF(ISNUMBER(AVERAGEIFS(Observed!AN$2:AN$792,Observed!$A$2:$A$792,$A89,Observed!$C$2:$C$792,$C89)),AVERAGEIFS(Observed!AN$2:AN$792,Observed!$A$2:$A$792,$A89,Observed!$C$2:$C$792,$C89),"")</f>
        <v>20.869</v>
      </c>
      <c r="AS89" s="2">
        <f>COUNTIFS(Observed!$A$2:$A$792,$A89,Observed!$C$2:$C$792,$C89)</f>
        <v>4</v>
      </c>
      <c r="AT89" s="2">
        <f t="shared" si="2"/>
        <v>14</v>
      </c>
    </row>
    <row r="90" spans="1:46" x14ac:dyDescent="0.25">
      <c r="A90" s="4" t="s">
        <v>29</v>
      </c>
      <c r="B90" t="s">
        <v>44</v>
      </c>
      <c r="C90" s="3">
        <v>42354</v>
      </c>
      <c r="D90">
        <v>1</v>
      </c>
      <c r="F90">
        <v>350</v>
      </c>
      <c r="J90" s="2" t="s">
        <v>83</v>
      </c>
      <c r="K90" s="2" t="s">
        <v>23</v>
      </c>
      <c r="L90">
        <v>2.2999999999999998</v>
      </c>
      <c r="M90" s="2" t="s">
        <v>22</v>
      </c>
      <c r="N90" s="27" t="str">
        <f>IF(ISNUMBER(AVERAGEIFS(Observed!J$2:J$792,Observed!$A$2:$A$792,$A90,Observed!$C$2:$C$792,$C90)),AVERAGEIFS(Observed!J$2:J$792,Observed!$A$2:$A$792,$A90,Observed!$C$2:$C$792,$C90),"")</f>
        <v/>
      </c>
      <c r="O90" s="28" t="str">
        <f>IF(ISNUMBER(AVERAGEIFS(Observed!K$2:K$792,Observed!$A$2:$A$792,$A90,Observed!$C$2:$C$792,$C90)),AVERAGEIFS(Observed!K$2:K$792,Observed!$A$2:$A$792,$A90,Observed!$C$2:$C$792,$C90),"")</f>
        <v/>
      </c>
      <c r="P90" s="28">
        <f>IF(ISNUMBER(AVERAGEIFS(Observed!L$2:L$792,Observed!$A$2:$A$792,$A90,Observed!$C$2:$C$792,$C90)),AVERAGEIFS(Observed!L$2:L$792,Observed!$A$2:$A$792,$A90,Observed!$C$2:$C$792,$C90),"")</f>
        <v>187.94</v>
      </c>
      <c r="Q90" s="28">
        <f>IF(ISNUMBER(AVERAGEIFS(Observed!M$2:M$792,Observed!$A$2:$A$792,$A90,Observed!$C$2:$C$792,$C90)),AVERAGEIFS(Observed!M$2:M$792,Observed!$A$2:$A$792,$A90,Observed!$C$2:$C$792,$C90),"")</f>
        <v>187.94</v>
      </c>
      <c r="R90" s="28">
        <f>IF(ISNUMBER(AVERAGEIFS(Observed!N$2:N$792,Observed!$A$2:$A$792,$A90,Observed!$C$2:$C$792,$C90)),AVERAGEIFS(Observed!N$2:N$792,Observed!$A$2:$A$792,$A90,Observed!$C$2:$C$792,$C90),"")</f>
        <v>514.54999999999995</v>
      </c>
      <c r="S90" s="29" t="str">
        <f>IF(ISNUMBER(AVERAGEIFS(Observed!O$2:O$792,Observed!$A$2:$A$792,$A90,Observed!$C$2:$C$792,$C90)),AVERAGEIFS(Observed!O$2:O$792,Observed!$A$2:$A$792,$A90,Observed!$C$2:$C$792,$C90),"")</f>
        <v/>
      </c>
      <c r="T90" s="29" t="str">
        <f>IF(ISNUMBER(AVERAGEIFS(Observed!P$2:P$792,Observed!$A$2:$A$792,$A90,Observed!$C$2:$C$792,$C90)),AVERAGEIFS(Observed!P$2:P$792,Observed!$A$2:$A$792,$A90,Observed!$C$2:$C$792,$C90),"")</f>
        <v/>
      </c>
      <c r="U90" s="29" t="str">
        <f>IF(ISNUMBER(AVERAGEIFS(Observed!Q$2:Q$792,Observed!$A$2:$A$792,$A90,Observed!$C$2:$C$792,$C90)),AVERAGEIFS(Observed!Q$2:Q$792,Observed!$A$2:$A$792,$A90,Observed!$C$2:$C$792,$C90),"")</f>
        <v/>
      </c>
      <c r="V90" s="28" t="str">
        <f>IF(ISNUMBER(AVERAGEIFS(Observed!R$2:R$792,Observed!$A$2:$A$792,$A90,Observed!$C$2:$C$792,$C90)),AVERAGEIFS(Observed!R$2:R$792,Observed!$A$2:$A$792,$A90,Observed!$C$2:$C$792,$C90),"")</f>
        <v/>
      </c>
      <c r="W90" s="30" t="str">
        <f>IF(ISNUMBER(AVERAGEIFS(Observed!S$2:S$792,Observed!$A$2:$A$792,$A90,Observed!$C$2:$C$792,$C90)),AVERAGEIFS(Observed!S$2:S$792,Observed!$A$2:$A$792,$A90,Observed!$C$2:$C$792,$C90),"")</f>
        <v/>
      </c>
      <c r="X90" s="30" t="str">
        <f>IF(ISNUMBER(AVERAGEIFS(Observed!T$2:T$792,Observed!$A$2:$A$792,$A90,Observed!$C$2:$C$792,$C90)),AVERAGEIFS(Observed!T$2:T$792,Observed!$A$2:$A$792,$A90,Observed!$C$2:$C$792,$C90),"")</f>
        <v/>
      </c>
      <c r="Y90" s="28" t="str">
        <f>IF(ISNUMBER(AVERAGEIFS(Observed!U$2:U$792,Observed!$A$2:$A$792,$A90,Observed!$C$2:$C$792,$C90)),AVERAGEIFS(Observed!U$2:U$792,Observed!$A$2:$A$792,$A90,Observed!$C$2:$C$792,$C90),"")</f>
        <v/>
      </c>
      <c r="Z90" s="28" t="str">
        <f>IF(ISNUMBER(AVERAGEIFS(Observed!V$2:V$792,Observed!$A$2:$A$792,$A90,Observed!$C$2:$C$792,$C90)),AVERAGEIFS(Observed!V$2:V$792,Observed!$A$2:$A$792,$A90,Observed!$C$2:$C$792,$C90),"")</f>
        <v/>
      </c>
      <c r="AA90" s="28" t="str">
        <f>IF(ISNUMBER(AVERAGEIFS(Observed!W$2:W$792,Observed!$A$2:$A$792,$A90,Observed!$C$2:$C$792,$C90)),AVERAGEIFS(Observed!W$2:W$792,Observed!$A$2:$A$792,$A90,Observed!$C$2:$C$792,$C90),"")</f>
        <v/>
      </c>
      <c r="AB90" s="28">
        <f>IF(ISNUMBER(AVERAGEIFS(Observed!X$2:X$792,Observed!$A$2:$A$792,$A90,Observed!$C$2:$C$792,$C90)),AVERAGEIFS(Observed!X$2:X$792,Observed!$A$2:$A$792,$A90,Observed!$C$2:$C$792,$C90),"")</f>
        <v>20.499979496002197</v>
      </c>
      <c r="AC90" s="28">
        <f>IF(ISNUMBER(AVERAGEIFS(Observed!Y$2:Y$792,Observed!$A$2:$A$792,$A90,Observed!$C$2:$C$792,$C90)),AVERAGEIFS(Observed!Y$2:Y$792,Observed!$A$2:$A$792,$A90,Observed!$C$2:$C$792,$C90),"")</f>
        <v>15.305694937705994</v>
      </c>
      <c r="AD90" s="28">
        <f>IF(ISNUMBER(AVERAGEIFS(Observed!Z$2:Z$792,Observed!$A$2:$A$792,$A90,Observed!$C$2:$C$792,$C90)),AVERAGEIFS(Observed!Z$2:Z$792,Observed!$A$2:$A$792,$A90,Observed!$C$2:$C$792,$C90),"")</f>
        <v>74.649945259094238</v>
      </c>
      <c r="AE90" s="28">
        <f>IF(ISNUMBER(AVERAGEIFS(Observed!AA$2:AA$792,Observed!$A$2:$A$792,$A90,Observed!$C$2:$C$792,$C90)),AVERAGEIFS(Observed!AA$2:AA$792,Observed!$A$2:$A$792,$A90,Observed!$C$2:$C$792,$C90),"")</f>
        <v>22.077356338500977</v>
      </c>
      <c r="AF90" s="28">
        <f>IF(ISNUMBER(AVERAGEIFS(Observed!AB$2:AB$792,Observed!$A$2:$A$792,$A90,Observed!$C$2:$C$792,$C90)),AVERAGEIFS(Observed!AB$2:AB$792,Observed!$A$2:$A$792,$A90,Observed!$C$2:$C$792,$C90),"")</f>
        <v>89.486932754516602</v>
      </c>
      <c r="AG90" s="28">
        <f>IF(ISNUMBER(AVERAGEIFS(Observed!AC$2:AC$792,Observed!$A$2:$A$792,$A90,Observed!$C$2:$C$792,$C90)),AVERAGEIFS(Observed!AC$2:AC$792,Observed!$A$2:$A$792,$A90,Observed!$C$2:$C$792,$C90),"")</f>
        <v>21.249346852302551</v>
      </c>
      <c r="AH90" s="29">
        <f>IF(ISNUMBER(AVERAGEIFS(Observed!AD$2:AD$792,Observed!$A$2:$A$792,$A90,Observed!$C$2:$C$792,$C90)),AVERAGEIFS(Observed!AD$2:AD$792,Observed!$A$2:$A$792,$A90,Observed!$C$2:$C$792,$C90),"")</f>
        <v>3.3999999999999996E-2</v>
      </c>
      <c r="AI90" s="29">
        <f>IF(ISNUMBER(AVERAGEIFS(Observed!AE$2:AE$792,Observed!$A$2:$A$792,$A90,Observed!$C$2:$C$792,$C90)),AVERAGEIFS(Observed!AE$2:AE$792,Observed!$A$2:$A$792,$A90,Observed!$C$2:$C$792,$C90),"")</f>
        <v>3.3999999999999996E-2</v>
      </c>
      <c r="AJ90" s="29" t="str">
        <f>IF(ISNUMBER(AVERAGEIFS(Observed!AF$2:AF$792,Observed!$A$2:$A$792,$A90,Observed!$C$2:$C$792,$C90)),AVERAGEIFS(Observed!AF$2:AF$792,Observed!$A$2:$A$792,$A90,Observed!$C$2:$C$792,$C90),"")</f>
        <v/>
      </c>
      <c r="AK90" s="28">
        <f>IF(ISNUMBER(AVERAGEIFS(Observed!AG$2:AG$792,Observed!$A$2:$A$792,$A90,Observed!$C$2:$C$792,$C90)),AVERAGEIFS(Observed!AG$2:AG$792,Observed!$A$2:$A$792,$A90,Observed!$C$2:$C$792,$C90),"")</f>
        <v>11.943991241455079</v>
      </c>
      <c r="AL90" s="29" t="str">
        <f>IF(ISNUMBER(AVERAGEIFS(Observed!AH$2:AH$792,Observed!$A$2:$A$792,$A90,Observed!$C$2:$C$792,$C90)),AVERAGEIFS(Observed!AH$2:AH$792,Observed!$A$2:$A$792,$A90,Observed!$C$2:$C$792,$C90),"")</f>
        <v/>
      </c>
      <c r="AM90" s="28" t="str">
        <f>IF(ISNUMBER(AVERAGEIFS(Observed!AI$2:AI$792,Observed!$A$2:$A$792,$A90,Observed!$C$2:$C$792,$C90)),AVERAGEIFS(Observed!AI$2:AI$792,Observed!$A$2:$A$792,$A90,Observed!$C$2:$C$792,$C90),"")</f>
        <v/>
      </c>
      <c r="AN90" s="28" t="str">
        <f>IF(ISNUMBER(AVERAGEIFS(Observed!AJ$2:AJ$792,Observed!$A$2:$A$792,$A90,Observed!$C$2:$C$792,$C90)),AVERAGEIFS(Observed!AJ$2:AJ$792,Observed!$A$2:$A$792,$A90,Observed!$C$2:$C$792,$C90),"")</f>
        <v/>
      </c>
      <c r="AO90" s="28" t="str">
        <f>IF(ISNUMBER(AVERAGEIFS(Observed!AK$2:AK$792,Observed!$A$2:$A$792,$A90,Observed!$C$2:$C$792,$C90)),AVERAGEIFS(Observed!AK$2:AK$792,Observed!$A$2:$A$792,$A90,Observed!$C$2:$C$792,$C90),"")</f>
        <v/>
      </c>
      <c r="AP90" s="29" t="str">
        <f>IF(ISNUMBER(AVERAGEIFS(Observed!AL$2:AL$792,Observed!$A$2:$A$792,$A90,Observed!$C$2:$C$792,$C90)),AVERAGEIFS(Observed!AL$2:AL$792,Observed!$A$2:$A$792,$A90,Observed!$C$2:$C$792,$C90),"")</f>
        <v/>
      </c>
      <c r="AQ90" s="28">
        <f>IF(ISNUMBER(AVERAGEIFS(Observed!AM$2:AM$792,Observed!$A$2:$A$792,$A90,Observed!$C$2:$C$792,$C90)),AVERAGEIFS(Observed!AM$2:AM$792,Observed!$A$2:$A$792,$A90,Observed!$C$2:$C$792,$C90),"")</f>
        <v>6.2080000000000002</v>
      </c>
      <c r="AR90" s="28">
        <f>IF(ISNUMBER(AVERAGEIFS(Observed!AN$2:AN$792,Observed!$A$2:$A$792,$A90,Observed!$C$2:$C$792,$C90)),AVERAGEIFS(Observed!AN$2:AN$792,Observed!$A$2:$A$792,$A90,Observed!$C$2:$C$792,$C90),"")</f>
        <v>20.293749999999999</v>
      </c>
      <c r="AS90" s="2">
        <f>COUNTIFS(Observed!$A$2:$A$792,$A90,Observed!$C$2:$C$792,$C90)</f>
        <v>4</v>
      </c>
      <c r="AT90" s="2">
        <f t="shared" si="2"/>
        <v>14</v>
      </c>
    </row>
    <row r="91" spans="1:46" x14ac:dyDescent="0.25">
      <c r="A91" s="4" t="s">
        <v>26</v>
      </c>
      <c r="B91" t="s">
        <v>44</v>
      </c>
      <c r="C91" s="3">
        <v>42354</v>
      </c>
      <c r="D91">
        <v>1</v>
      </c>
      <c r="F91">
        <v>500</v>
      </c>
      <c r="J91" s="2" t="s">
        <v>83</v>
      </c>
      <c r="K91" s="2" t="s">
        <v>23</v>
      </c>
      <c r="L91">
        <v>2.2999999999999998</v>
      </c>
      <c r="M91" s="2" t="s">
        <v>22</v>
      </c>
      <c r="N91" s="27" t="str">
        <f>IF(ISNUMBER(AVERAGEIFS(Observed!J$2:J$792,Observed!$A$2:$A$792,$A91,Observed!$C$2:$C$792,$C91)),AVERAGEIFS(Observed!J$2:J$792,Observed!$A$2:$A$792,$A91,Observed!$C$2:$C$792,$C91),"")</f>
        <v/>
      </c>
      <c r="O91" s="28" t="str">
        <f>IF(ISNUMBER(AVERAGEIFS(Observed!K$2:K$792,Observed!$A$2:$A$792,$A91,Observed!$C$2:$C$792,$C91)),AVERAGEIFS(Observed!K$2:K$792,Observed!$A$2:$A$792,$A91,Observed!$C$2:$C$792,$C91),"")</f>
        <v/>
      </c>
      <c r="P91" s="28">
        <f>IF(ISNUMBER(AVERAGEIFS(Observed!L$2:L$792,Observed!$A$2:$A$792,$A91,Observed!$C$2:$C$792,$C91)),AVERAGEIFS(Observed!L$2:L$792,Observed!$A$2:$A$792,$A91,Observed!$C$2:$C$792,$C91),"")</f>
        <v>168.23</v>
      </c>
      <c r="Q91" s="28">
        <f>IF(ISNUMBER(AVERAGEIFS(Observed!M$2:M$792,Observed!$A$2:$A$792,$A91,Observed!$C$2:$C$792,$C91)),AVERAGEIFS(Observed!M$2:M$792,Observed!$A$2:$A$792,$A91,Observed!$C$2:$C$792,$C91),"")</f>
        <v>168.23</v>
      </c>
      <c r="R91" s="28">
        <f>IF(ISNUMBER(AVERAGEIFS(Observed!N$2:N$792,Observed!$A$2:$A$792,$A91,Observed!$C$2:$C$792,$C91)),AVERAGEIFS(Observed!N$2:N$792,Observed!$A$2:$A$792,$A91,Observed!$C$2:$C$792,$C91),"")</f>
        <v>555.17750000000001</v>
      </c>
      <c r="S91" s="29" t="str">
        <f>IF(ISNUMBER(AVERAGEIFS(Observed!O$2:O$792,Observed!$A$2:$A$792,$A91,Observed!$C$2:$C$792,$C91)),AVERAGEIFS(Observed!O$2:O$792,Observed!$A$2:$A$792,$A91,Observed!$C$2:$C$792,$C91),"")</f>
        <v/>
      </c>
      <c r="T91" s="29" t="str">
        <f>IF(ISNUMBER(AVERAGEIFS(Observed!P$2:P$792,Observed!$A$2:$A$792,$A91,Observed!$C$2:$C$792,$C91)),AVERAGEIFS(Observed!P$2:P$792,Observed!$A$2:$A$792,$A91,Observed!$C$2:$C$792,$C91),"")</f>
        <v/>
      </c>
      <c r="U91" s="29" t="str">
        <f>IF(ISNUMBER(AVERAGEIFS(Observed!Q$2:Q$792,Observed!$A$2:$A$792,$A91,Observed!$C$2:$C$792,$C91)),AVERAGEIFS(Observed!Q$2:Q$792,Observed!$A$2:$A$792,$A91,Observed!$C$2:$C$792,$C91),"")</f>
        <v/>
      </c>
      <c r="V91" s="28" t="str">
        <f>IF(ISNUMBER(AVERAGEIFS(Observed!R$2:R$792,Observed!$A$2:$A$792,$A91,Observed!$C$2:$C$792,$C91)),AVERAGEIFS(Observed!R$2:R$792,Observed!$A$2:$A$792,$A91,Observed!$C$2:$C$792,$C91),"")</f>
        <v/>
      </c>
      <c r="W91" s="30" t="str">
        <f>IF(ISNUMBER(AVERAGEIFS(Observed!S$2:S$792,Observed!$A$2:$A$792,$A91,Observed!$C$2:$C$792,$C91)),AVERAGEIFS(Observed!S$2:S$792,Observed!$A$2:$A$792,$A91,Observed!$C$2:$C$792,$C91),"")</f>
        <v/>
      </c>
      <c r="X91" s="30" t="str">
        <f>IF(ISNUMBER(AVERAGEIFS(Observed!T$2:T$792,Observed!$A$2:$A$792,$A91,Observed!$C$2:$C$792,$C91)),AVERAGEIFS(Observed!T$2:T$792,Observed!$A$2:$A$792,$A91,Observed!$C$2:$C$792,$C91),"")</f>
        <v/>
      </c>
      <c r="Y91" s="28" t="str">
        <f>IF(ISNUMBER(AVERAGEIFS(Observed!U$2:U$792,Observed!$A$2:$A$792,$A91,Observed!$C$2:$C$792,$C91)),AVERAGEIFS(Observed!U$2:U$792,Observed!$A$2:$A$792,$A91,Observed!$C$2:$C$792,$C91),"")</f>
        <v/>
      </c>
      <c r="Z91" s="28" t="str">
        <f>IF(ISNUMBER(AVERAGEIFS(Observed!V$2:V$792,Observed!$A$2:$A$792,$A91,Observed!$C$2:$C$792,$C91)),AVERAGEIFS(Observed!V$2:V$792,Observed!$A$2:$A$792,$A91,Observed!$C$2:$C$792,$C91),"")</f>
        <v/>
      </c>
      <c r="AA91" s="28" t="str">
        <f>IF(ISNUMBER(AVERAGEIFS(Observed!W$2:W$792,Observed!$A$2:$A$792,$A91,Observed!$C$2:$C$792,$C91)),AVERAGEIFS(Observed!W$2:W$792,Observed!$A$2:$A$792,$A91,Observed!$C$2:$C$792,$C91),"")</f>
        <v/>
      </c>
      <c r="AB91" s="28">
        <f>IF(ISNUMBER(AVERAGEIFS(Observed!X$2:X$792,Observed!$A$2:$A$792,$A91,Observed!$C$2:$C$792,$C91)),AVERAGEIFS(Observed!X$2:X$792,Observed!$A$2:$A$792,$A91,Observed!$C$2:$C$792,$C91),"")</f>
        <v>19.591732263565063</v>
      </c>
      <c r="AC91" s="28">
        <f>IF(ISNUMBER(AVERAGEIFS(Observed!Y$2:Y$792,Observed!$A$2:$A$792,$A91,Observed!$C$2:$C$792,$C91)),AVERAGEIFS(Observed!Y$2:Y$792,Observed!$A$2:$A$792,$A91,Observed!$C$2:$C$792,$C91),"")</f>
        <v>14.332732796669006</v>
      </c>
      <c r="AD91" s="28">
        <f>IF(ISNUMBER(AVERAGEIFS(Observed!Z$2:Z$792,Observed!$A$2:$A$792,$A91,Observed!$C$2:$C$792,$C91)),AVERAGEIFS(Observed!Z$2:Z$792,Observed!$A$2:$A$792,$A91,Observed!$C$2:$C$792,$C91),"")</f>
        <v>77.363389015197754</v>
      </c>
      <c r="AE91" s="28">
        <f>IF(ISNUMBER(AVERAGEIFS(Observed!AA$2:AA$792,Observed!$A$2:$A$792,$A91,Observed!$C$2:$C$792,$C91)),AVERAGEIFS(Observed!AA$2:AA$792,Observed!$A$2:$A$792,$A91,Observed!$C$2:$C$792,$C91),"")</f>
        <v>22.269837141036987</v>
      </c>
      <c r="AF91" s="28">
        <f>IF(ISNUMBER(AVERAGEIFS(Observed!AB$2:AB$792,Observed!$A$2:$A$792,$A91,Observed!$C$2:$C$792,$C91)),AVERAGEIFS(Observed!AB$2:AB$792,Observed!$A$2:$A$792,$A91,Observed!$C$2:$C$792,$C91),"")</f>
        <v>89.310075759887695</v>
      </c>
      <c r="AG91" s="28">
        <f>IF(ISNUMBER(AVERAGEIFS(Observed!AC$2:AC$792,Observed!$A$2:$A$792,$A91,Observed!$C$2:$C$792,$C91)),AVERAGEIFS(Observed!AC$2:AC$792,Observed!$A$2:$A$792,$A91,Observed!$C$2:$C$792,$C91),"")</f>
        <v>24.607304096221924</v>
      </c>
      <c r="AH91" s="29">
        <f>IF(ISNUMBER(AVERAGEIFS(Observed!AD$2:AD$792,Observed!$A$2:$A$792,$A91,Observed!$C$2:$C$792,$C91)),AVERAGEIFS(Observed!AD$2:AD$792,Observed!$A$2:$A$792,$A91,Observed!$C$2:$C$792,$C91),"")</f>
        <v>3.9375E-2</v>
      </c>
      <c r="AI91" s="29">
        <f>IF(ISNUMBER(AVERAGEIFS(Observed!AE$2:AE$792,Observed!$A$2:$A$792,$A91,Observed!$C$2:$C$792,$C91)),AVERAGEIFS(Observed!AE$2:AE$792,Observed!$A$2:$A$792,$A91,Observed!$C$2:$C$792,$C91),"")</f>
        <v>3.9375E-2</v>
      </c>
      <c r="AJ91" s="29" t="str">
        <f>IF(ISNUMBER(AVERAGEIFS(Observed!AF$2:AF$792,Observed!$A$2:$A$792,$A91,Observed!$C$2:$C$792,$C91)),AVERAGEIFS(Observed!AF$2:AF$792,Observed!$A$2:$A$792,$A91,Observed!$C$2:$C$792,$C91),"")</f>
        <v/>
      </c>
      <c r="AK91" s="28">
        <f>IF(ISNUMBER(AVERAGEIFS(Observed!AG$2:AG$792,Observed!$A$2:$A$792,$A91,Observed!$C$2:$C$792,$C91)),AVERAGEIFS(Observed!AG$2:AG$792,Observed!$A$2:$A$792,$A91,Observed!$C$2:$C$792,$C91),"")</f>
        <v>12.378142242431641</v>
      </c>
      <c r="AL91" s="29" t="str">
        <f>IF(ISNUMBER(AVERAGEIFS(Observed!AH$2:AH$792,Observed!$A$2:$A$792,$A91,Observed!$C$2:$C$792,$C91)),AVERAGEIFS(Observed!AH$2:AH$792,Observed!$A$2:$A$792,$A91,Observed!$C$2:$C$792,$C91),"")</f>
        <v/>
      </c>
      <c r="AM91" s="28" t="str">
        <f>IF(ISNUMBER(AVERAGEIFS(Observed!AI$2:AI$792,Observed!$A$2:$A$792,$A91,Observed!$C$2:$C$792,$C91)),AVERAGEIFS(Observed!AI$2:AI$792,Observed!$A$2:$A$792,$A91,Observed!$C$2:$C$792,$C91),"")</f>
        <v/>
      </c>
      <c r="AN91" s="28" t="str">
        <f>IF(ISNUMBER(AVERAGEIFS(Observed!AJ$2:AJ$792,Observed!$A$2:$A$792,$A91,Observed!$C$2:$C$792,$C91)),AVERAGEIFS(Observed!AJ$2:AJ$792,Observed!$A$2:$A$792,$A91,Observed!$C$2:$C$792,$C91),"")</f>
        <v/>
      </c>
      <c r="AO91" s="28" t="str">
        <f>IF(ISNUMBER(AVERAGEIFS(Observed!AK$2:AK$792,Observed!$A$2:$A$792,$A91,Observed!$C$2:$C$792,$C91)),AVERAGEIFS(Observed!AK$2:AK$792,Observed!$A$2:$A$792,$A91,Observed!$C$2:$C$792,$C91),"")</f>
        <v/>
      </c>
      <c r="AP91" s="29" t="str">
        <f>IF(ISNUMBER(AVERAGEIFS(Observed!AL$2:AL$792,Observed!$A$2:$A$792,$A91,Observed!$C$2:$C$792,$C91)),AVERAGEIFS(Observed!AL$2:AL$792,Observed!$A$2:$A$792,$A91,Observed!$C$2:$C$792,$C91),"")</f>
        <v/>
      </c>
      <c r="AQ91" s="28">
        <f>IF(ISNUMBER(AVERAGEIFS(Observed!AM$2:AM$792,Observed!$A$2:$A$792,$A91,Observed!$C$2:$C$792,$C91)),AVERAGEIFS(Observed!AM$2:AM$792,Observed!$A$2:$A$792,$A91,Observed!$C$2:$C$792,$C91),"")</f>
        <v>6.6165000000000003</v>
      </c>
      <c r="AR91" s="28">
        <f>IF(ISNUMBER(AVERAGEIFS(Observed!AN$2:AN$792,Observed!$A$2:$A$792,$A91,Observed!$C$2:$C$792,$C91)),AVERAGEIFS(Observed!AN$2:AN$792,Observed!$A$2:$A$792,$A91,Observed!$C$2:$C$792,$C91),"")</f>
        <v>23.155999999999999</v>
      </c>
      <c r="AS91" s="2">
        <f>COUNTIFS(Observed!$A$2:$A$792,$A91,Observed!$C$2:$C$792,$C91)</f>
        <v>4</v>
      </c>
      <c r="AT91" s="2">
        <f t="shared" si="2"/>
        <v>14</v>
      </c>
    </row>
    <row r="92" spans="1:46" x14ac:dyDescent="0.25">
      <c r="A92" s="4" t="s">
        <v>27</v>
      </c>
      <c r="B92" t="s">
        <v>44</v>
      </c>
      <c r="C92" s="3">
        <v>42394</v>
      </c>
      <c r="D92">
        <v>1</v>
      </c>
      <c r="F92">
        <v>0</v>
      </c>
      <c r="J92" s="2" t="s">
        <v>83</v>
      </c>
      <c r="K92" s="2" t="s">
        <v>23</v>
      </c>
      <c r="L92">
        <v>2.4</v>
      </c>
      <c r="M92" s="2" t="s">
        <v>22</v>
      </c>
      <c r="N92" s="27" t="str">
        <f>IF(ISNUMBER(AVERAGEIFS(Observed!J$2:J$792,Observed!$A$2:$A$792,$A92,Observed!$C$2:$C$792,$C92)),AVERAGEIFS(Observed!J$2:J$792,Observed!$A$2:$A$792,$A92,Observed!$C$2:$C$792,$C92),"")</f>
        <v/>
      </c>
      <c r="O92" s="28" t="str">
        <f>IF(ISNUMBER(AVERAGEIFS(Observed!K$2:K$792,Observed!$A$2:$A$792,$A92,Observed!$C$2:$C$792,$C92)),AVERAGEIFS(Observed!K$2:K$792,Observed!$A$2:$A$792,$A92,Observed!$C$2:$C$792,$C92),"")</f>
        <v/>
      </c>
      <c r="P92" s="28">
        <f>IF(ISNUMBER(AVERAGEIFS(Observed!L$2:L$792,Observed!$A$2:$A$792,$A92,Observed!$C$2:$C$792,$C92)),AVERAGEIFS(Observed!L$2:L$792,Observed!$A$2:$A$792,$A92,Observed!$C$2:$C$792,$C92),"")</f>
        <v>160.48500000000001</v>
      </c>
      <c r="Q92" s="28">
        <f>IF(ISNUMBER(AVERAGEIFS(Observed!M$2:M$792,Observed!$A$2:$A$792,$A92,Observed!$C$2:$C$792,$C92)),AVERAGEIFS(Observed!M$2:M$792,Observed!$A$2:$A$792,$A92,Observed!$C$2:$C$792,$C92),"")</f>
        <v>160.48500000000001</v>
      </c>
      <c r="R92" s="28">
        <f>IF(ISNUMBER(AVERAGEIFS(Observed!N$2:N$792,Observed!$A$2:$A$792,$A92,Observed!$C$2:$C$792,$C92)),AVERAGEIFS(Observed!N$2:N$792,Observed!$A$2:$A$792,$A92,Observed!$C$2:$C$792,$C92),"")</f>
        <v>643.05500000000006</v>
      </c>
      <c r="S92" s="29" t="str">
        <f>IF(ISNUMBER(AVERAGEIFS(Observed!O$2:O$792,Observed!$A$2:$A$792,$A92,Observed!$C$2:$C$792,$C92)),AVERAGEIFS(Observed!O$2:O$792,Observed!$A$2:$A$792,$A92,Observed!$C$2:$C$792,$C92),"")</f>
        <v/>
      </c>
      <c r="T92" s="29" t="str">
        <f>IF(ISNUMBER(AVERAGEIFS(Observed!P$2:P$792,Observed!$A$2:$A$792,$A92,Observed!$C$2:$C$792,$C92)),AVERAGEIFS(Observed!P$2:P$792,Observed!$A$2:$A$792,$A92,Observed!$C$2:$C$792,$C92),"")</f>
        <v/>
      </c>
      <c r="U92" s="29" t="str">
        <f>IF(ISNUMBER(AVERAGEIFS(Observed!Q$2:Q$792,Observed!$A$2:$A$792,$A92,Observed!$C$2:$C$792,$C92)),AVERAGEIFS(Observed!Q$2:Q$792,Observed!$A$2:$A$792,$A92,Observed!$C$2:$C$792,$C92),"")</f>
        <v/>
      </c>
      <c r="V92" s="28" t="str">
        <f>IF(ISNUMBER(AVERAGEIFS(Observed!R$2:R$792,Observed!$A$2:$A$792,$A92,Observed!$C$2:$C$792,$C92)),AVERAGEIFS(Observed!R$2:R$792,Observed!$A$2:$A$792,$A92,Observed!$C$2:$C$792,$C92),"")</f>
        <v/>
      </c>
      <c r="W92" s="30" t="str">
        <f>IF(ISNUMBER(AVERAGEIFS(Observed!S$2:S$792,Observed!$A$2:$A$792,$A92,Observed!$C$2:$C$792,$C92)),AVERAGEIFS(Observed!S$2:S$792,Observed!$A$2:$A$792,$A92,Observed!$C$2:$C$792,$C92),"")</f>
        <v/>
      </c>
      <c r="X92" s="30" t="str">
        <f>IF(ISNUMBER(AVERAGEIFS(Observed!T$2:T$792,Observed!$A$2:$A$792,$A92,Observed!$C$2:$C$792,$C92)),AVERAGEIFS(Observed!T$2:T$792,Observed!$A$2:$A$792,$A92,Observed!$C$2:$C$792,$C92),"")</f>
        <v/>
      </c>
      <c r="Y92" s="28" t="str">
        <f>IF(ISNUMBER(AVERAGEIFS(Observed!U$2:U$792,Observed!$A$2:$A$792,$A92,Observed!$C$2:$C$792,$C92)),AVERAGEIFS(Observed!U$2:U$792,Observed!$A$2:$A$792,$A92,Observed!$C$2:$C$792,$C92),"")</f>
        <v/>
      </c>
      <c r="Z92" s="28" t="str">
        <f>IF(ISNUMBER(AVERAGEIFS(Observed!V$2:V$792,Observed!$A$2:$A$792,$A92,Observed!$C$2:$C$792,$C92)),AVERAGEIFS(Observed!V$2:V$792,Observed!$A$2:$A$792,$A92,Observed!$C$2:$C$792,$C92),"")</f>
        <v/>
      </c>
      <c r="AA92" s="28" t="str">
        <f>IF(ISNUMBER(AVERAGEIFS(Observed!W$2:W$792,Observed!$A$2:$A$792,$A92,Observed!$C$2:$C$792,$C92)),AVERAGEIFS(Observed!W$2:W$792,Observed!$A$2:$A$792,$A92,Observed!$C$2:$C$792,$C92),"")</f>
        <v/>
      </c>
      <c r="AB92" s="28">
        <f>IF(ISNUMBER(AVERAGEIFS(Observed!X$2:X$792,Observed!$A$2:$A$792,$A92,Observed!$C$2:$C$792,$C92)),AVERAGEIFS(Observed!X$2:X$792,Observed!$A$2:$A$792,$A92,Observed!$C$2:$C$792,$C92),"")</f>
        <v>20.873838663101196</v>
      </c>
      <c r="AC92" s="28">
        <f>IF(ISNUMBER(AVERAGEIFS(Observed!Y$2:Y$792,Observed!$A$2:$A$792,$A92,Observed!$C$2:$C$792,$C92)),AVERAGEIFS(Observed!Y$2:Y$792,Observed!$A$2:$A$792,$A92,Observed!$C$2:$C$792,$C92),"")</f>
        <v>13.778007507324219</v>
      </c>
      <c r="AD92" s="28">
        <f>IF(ISNUMBER(AVERAGEIFS(Observed!Z$2:Z$792,Observed!$A$2:$A$792,$A92,Observed!$C$2:$C$792,$C92)),AVERAGEIFS(Observed!Z$2:Z$792,Observed!$A$2:$A$792,$A92,Observed!$C$2:$C$792,$C92),"")</f>
        <v>74.968488693237305</v>
      </c>
      <c r="AE92" s="28">
        <f>IF(ISNUMBER(AVERAGEIFS(Observed!AA$2:AA$792,Observed!$A$2:$A$792,$A92,Observed!$C$2:$C$792,$C92)),AVERAGEIFS(Observed!AA$2:AA$792,Observed!$A$2:$A$792,$A92,Observed!$C$2:$C$792,$C92),"")</f>
        <v>26.79868745803833</v>
      </c>
      <c r="AF92" s="28">
        <f>IF(ISNUMBER(AVERAGEIFS(Observed!AB$2:AB$792,Observed!$A$2:$A$792,$A92,Observed!$C$2:$C$792,$C92)),AVERAGEIFS(Observed!AB$2:AB$792,Observed!$A$2:$A$792,$A92,Observed!$C$2:$C$792,$C92),"")</f>
        <v>90.278741836547852</v>
      </c>
      <c r="AG92" s="28">
        <f>IF(ISNUMBER(AVERAGEIFS(Observed!AC$2:AC$792,Observed!$A$2:$A$792,$A92,Observed!$C$2:$C$792,$C92)),AVERAGEIFS(Observed!AC$2:AC$792,Observed!$A$2:$A$792,$A92,Observed!$C$2:$C$792,$C92),"")</f>
        <v>26.269827604293823</v>
      </c>
      <c r="AH92" s="29">
        <f>IF(ISNUMBER(AVERAGEIFS(Observed!AD$2:AD$792,Observed!$A$2:$A$792,$A92,Observed!$C$2:$C$792,$C92)),AVERAGEIFS(Observed!AD$2:AD$792,Observed!$A$2:$A$792,$A92,Observed!$C$2:$C$792,$C92),"")</f>
        <v>4.2049999999999997E-2</v>
      </c>
      <c r="AI92" s="29">
        <f>IF(ISNUMBER(AVERAGEIFS(Observed!AE$2:AE$792,Observed!$A$2:$A$792,$A92,Observed!$C$2:$C$792,$C92)),AVERAGEIFS(Observed!AE$2:AE$792,Observed!$A$2:$A$792,$A92,Observed!$C$2:$C$792,$C92),"")</f>
        <v>4.2049999999999997E-2</v>
      </c>
      <c r="AJ92" s="29" t="str">
        <f>IF(ISNUMBER(AVERAGEIFS(Observed!AF$2:AF$792,Observed!$A$2:$A$792,$A92,Observed!$C$2:$C$792,$C92)),AVERAGEIFS(Observed!AF$2:AF$792,Observed!$A$2:$A$792,$A92,Observed!$C$2:$C$792,$C92),"")</f>
        <v/>
      </c>
      <c r="AK92" s="28">
        <f>IF(ISNUMBER(AVERAGEIFS(Observed!AG$2:AG$792,Observed!$A$2:$A$792,$A92,Observed!$C$2:$C$792,$C92)),AVERAGEIFS(Observed!AG$2:AG$792,Observed!$A$2:$A$792,$A92,Observed!$C$2:$C$792,$C92),"")</f>
        <v>11.994958190917968</v>
      </c>
      <c r="AL92" s="29" t="str">
        <f>IF(ISNUMBER(AVERAGEIFS(Observed!AH$2:AH$792,Observed!$A$2:$A$792,$A92,Observed!$C$2:$C$792,$C92)),AVERAGEIFS(Observed!AH$2:AH$792,Observed!$A$2:$A$792,$A92,Observed!$C$2:$C$792,$C92),"")</f>
        <v/>
      </c>
      <c r="AM92" s="28" t="str">
        <f>IF(ISNUMBER(AVERAGEIFS(Observed!AI$2:AI$792,Observed!$A$2:$A$792,$A92,Observed!$C$2:$C$792,$C92)),AVERAGEIFS(Observed!AI$2:AI$792,Observed!$A$2:$A$792,$A92,Observed!$C$2:$C$792,$C92),"")</f>
        <v/>
      </c>
      <c r="AN92" s="28" t="str">
        <f>IF(ISNUMBER(AVERAGEIFS(Observed!AJ$2:AJ$792,Observed!$A$2:$A$792,$A92,Observed!$C$2:$C$792,$C92)),AVERAGEIFS(Observed!AJ$2:AJ$792,Observed!$A$2:$A$792,$A92,Observed!$C$2:$C$792,$C92),"")</f>
        <v/>
      </c>
      <c r="AO92" s="28" t="str">
        <f>IF(ISNUMBER(AVERAGEIFS(Observed!AK$2:AK$792,Observed!$A$2:$A$792,$A92,Observed!$C$2:$C$792,$C92)),AVERAGEIFS(Observed!AK$2:AK$792,Observed!$A$2:$A$792,$A92,Observed!$C$2:$C$792,$C92),"")</f>
        <v/>
      </c>
      <c r="AP92" s="29" t="str">
        <f>IF(ISNUMBER(AVERAGEIFS(Observed!AL$2:AL$792,Observed!$A$2:$A$792,$A92,Observed!$C$2:$C$792,$C92)),AVERAGEIFS(Observed!AL$2:AL$792,Observed!$A$2:$A$792,$A92,Observed!$C$2:$C$792,$C92),"")</f>
        <v/>
      </c>
      <c r="AQ92" s="28">
        <f>IF(ISNUMBER(AVERAGEIFS(Observed!AM$2:AM$792,Observed!$A$2:$A$792,$A92,Observed!$C$2:$C$792,$C92)),AVERAGEIFS(Observed!AM$2:AM$792,Observed!$A$2:$A$792,$A92,Observed!$C$2:$C$792,$C92),"")</f>
        <v>6.60175</v>
      </c>
      <c r="AR92" s="28">
        <f>IF(ISNUMBER(AVERAGEIFS(Observed!AN$2:AN$792,Observed!$A$2:$A$792,$A92,Observed!$C$2:$C$792,$C92)),AVERAGEIFS(Observed!AN$2:AN$792,Observed!$A$2:$A$792,$A92,Observed!$C$2:$C$792,$C92),"")</f>
        <v>26.02675</v>
      </c>
      <c r="AS92" s="2">
        <f>COUNTIFS(Observed!$A$2:$A$792,$A92,Observed!$C$2:$C$792,$C92)</f>
        <v>4</v>
      </c>
      <c r="AT92" s="2">
        <f t="shared" si="2"/>
        <v>14</v>
      </c>
    </row>
    <row r="93" spans="1:46" x14ac:dyDescent="0.25">
      <c r="A93" s="4" t="s">
        <v>30</v>
      </c>
      <c r="B93" t="s">
        <v>44</v>
      </c>
      <c r="C93" s="3">
        <v>42394</v>
      </c>
      <c r="D93">
        <v>1</v>
      </c>
      <c r="F93">
        <v>50</v>
      </c>
      <c r="J93" s="2" t="s">
        <v>83</v>
      </c>
      <c r="K93" s="2" t="s">
        <v>23</v>
      </c>
      <c r="L93">
        <v>2.4</v>
      </c>
      <c r="M93" s="2" t="s">
        <v>22</v>
      </c>
      <c r="N93" s="27" t="str">
        <f>IF(ISNUMBER(AVERAGEIFS(Observed!J$2:J$792,Observed!$A$2:$A$792,$A93,Observed!$C$2:$C$792,$C93)),AVERAGEIFS(Observed!J$2:J$792,Observed!$A$2:$A$792,$A93,Observed!$C$2:$C$792,$C93),"")</f>
        <v/>
      </c>
      <c r="O93" s="28" t="str">
        <f>IF(ISNUMBER(AVERAGEIFS(Observed!K$2:K$792,Observed!$A$2:$A$792,$A93,Observed!$C$2:$C$792,$C93)),AVERAGEIFS(Observed!K$2:K$792,Observed!$A$2:$A$792,$A93,Observed!$C$2:$C$792,$C93),"")</f>
        <v/>
      </c>
      <c r="P93" s="28">
        <f>IF(ISNUMBER(AVERAGEIFS(Observed!L$2:L$792,Observed!$A$2:$A$792,$A93,Observed!$C$2:$C$792,$C93)),AVERAGEIFS(Observed!L$2:L$792,Observed!$A$2:$A$792,$A93,Observed!$C$2:$C$792,$C93),"")</f>
        <v>171.02750000000003</v>
      </c>
      <c r="Q93" s="28">
        <f>IF(ISNUMBER(AVERAGEIFS(Observed!M$2:M$792,Observed!$A$2:$A$792,$A93,Observed!$C$2:$C$792,$C93)),AVERAGEIFS(Observed!M$2:M$792,Observed!$A$2:$A$792,$A93,Observed!$C$2:$C$792,$C93),"")</f>
        <v>171.02750000000003</v>
      </c>
      <c r="R93" s="28">
        <f>IF(ISNUMBER(AVERAGEIFS(Observed!N$2:N$792,Observed!$A$2:$A$792,$A93,Observed!$C$2:$C$792,$C93)),AVERAGEIFS(Observed!N$2:N$792,Observed!$A$2:$A$792,$A93,Observed!$C$2:$C$792,$C93),"")</f>
        <v>689.04250000000002</v>
      </c>
      <c r="S93" s="29" t="str">
        <f>IF(ISNUMBER(AVERAGEIFS(Observed!O$2:O$792,Observed!$A$2:$A$792,$A93,Observed!$C$2:$C$792,$C93)),AVERAGEIFS(Observed!O$2:O$792,Observed!$A$2:$A$792,$A93,Observed!$C$2:$C$792,$C93),"")</f>
        <v/>
      </c>
      <c r="T93" s="29" t="str">
        <f>IF(ISNUMBER(AVERAGEIFS(Observed!P$2:P$792,Observed!$A$2:$A$792,$A93,Observed!$C$2:$C$792,$C93)),AVERAGEIFS(Observed!P$2:P$792,Observed!$A$2:$A$792,$A93,Observed!$C$2:$C$792,$C93),"")</f>
        <v/>
      </c>
      <c r="U93" s="29" t="str">
        <f>IF(ISNUMBER(AVERAGEIFS(Observed!Q$2:Q$792,Observed!$A$2:$A$792,$A93,Observed!$C$2:$C$792,$C93)),AVERAGEIFS(Observed!Q$2:Q$792,Observed!$A$2:$A$792,$A93,Observed!$C$2:$C$792,$C93),"")</f>
        <v/>
      </c>
      <c r="V93" s="28" t="str">
        <f>IF(ISNUMBER(AVERAGEIFS(Observed!R$2:R$792,Observed!$A$2:$A$792,$A93,Observed!$C$2:$C$792,$C93)),AVERAGEIFS(Observed!R$2:R$792,Observed!$A$2:$A$792,$A93,Observed!$C$2:$C$792,$C93),"")</f>
        <v/>
      </c>
      <c r="W93" s="30" t="str">
        <f>IF(ISNUMBER(AVERAGEIFS(Observed!S$2:S$792,Observed!$A$2:$A$792,$A93,Observed!$C$2:$C$792,$C93)),AVERAGEIFS(Observed!S$2:S$792,Observed!$A$2:$A$792,$A93,Observed!$C$2:$C$792,$C93),"")</f>
        <v/>
      </c>
      <c r="X93" s="30" t="str">
        <f>IF(ISNUMBER(AVERAGEIFS(Observed!T$2:T$792,Observed!$A$2:$A$792,$A93,Observed!$C$2:$C$792,$C93)),AVERAGEIFS(Observed!T$2:T$792,Observed!$A$2:$A$792,$A93,Observed!$C$2:$C$792,$C93),"")</f>
        <v/>
      </c>
      <c r="Y93" s="28" t="str">
        <f>IF(ISNUMBER(AVERAGEIFS(Observed!U$2:U$792,Observed!$A$2:$A$792,$A93,Observed!$C$2:$C$792,$C93)),AVERAGEIFS(Observed!U$2:U$792,Observed!$A$2:$A$792,$A93,Observed!$C$2:$C$792,$C93),"")</f>
        <v/>
      </c>
      <c r="Z93" s="28" t="str">
        <f>IF(ISNUMBER(AVERAGEIFS(Observed!V$2:V$792,Observed!$A$2:$A$792,$A93,Observed!$C$2:$C$792,$C93)),AVERAGEIFS(Observed!V$2:V$792,Observed!$A$2:$A$792,$A93,Observed!$C$2:$C$792,$C93),"")</f>
        <v/>
      </c>
      <c r="AA93" s="28" t="str">
        <f>IF(ISNUMBER(AVERAGEIFS(Observed!W$2:W$792,Observed!$A$2:$A$792,$A93,Observed!$C$2:$C$792,$C93)),AVERAGEIFS(Observed!W$2:W$792,Observed!$A$2:$A$792,$A93,Observed!$C$2:$C$792,$C93),"")</f>
        <v/>
      </c>
      <c r="AB93" s="28">
        <f>IF(ISNUMBER(AVERAGEIFS(Observed!X$2:X$792,Observed!$A$2:$A$792,$A93,Observed!$C$2:$C$792,$C93)),AVERAGEIFS(Observed!X$2:X$792,Observed!$A$2:$A$792,$A93,Observed!$C$2:$C$792,$C93),"")</f>
        <v>20.562111854553223</v>
      </c>
      <c r="AC93" s="28">
        <f>IF(ISNUMBER(AVERAGEIFS(Observed!Y$2:Y$792,Observed!$A$2:$A$792,$A93,Observed!$C$2:$C$792,$C93)),AVERAGEIFS(Observed!Y$2:Y$792,Observed!$A$2:$A$792,$A93,Observed!$C$2:$C$792,$C93),"")</f>
        <v>14.422056913375854</v>
      </c>
      <c r="AD93" s="28">
        <f>IF(ISNUMBER(AVERAGEIFS(Observed!Z$2:Z$792,Observed!$A$2:$A$792,$A93,Observed!$C$2:$C$792,$C93)),AVERAGEIFS(Observed!Z$2:Z$792,Observed!$A$2:$A$792,$A93,Observed!$C$2:$C$792,$C93),"")</f>
        <v>75.242342948913574</v>
      </c>
      <c r="AE93" s="28">
        <f>IF(ISNUMBER(AVERAGEIFS(Observed!AA$2:AA$792,Observed!$A$2:$A$792,$A93,Observed!$C$2:$C$792,$C93)),AVERAGEIFS(Observed!AA$2:AA$792,Observed!$A$2:$A$792,$A93,Observed!$C$2:$C$792,$C93),"")</f>
        <v>26.301374435424805</v>
      </c>
      <c r="AF93" s="28">
        <f>IF(ISNUMBER(AVERAGEIFS(Observed!AB$2:AB$792,Observed!$A$2:$A$792,$A93,Observed!$C$2:$C$792,$C93)),AVERAGEIFS(Observed!AB$2:AB$792,Observed!$A$2:$A$792,$A93,Observed!$C$2:$C$792,$C93),"")</f>
        <v>90.387296676635742</v>
      </c>
      <c r="AG93" s="28">
        <f>IF(ISNUMBER(AVERAGEIFS(Observed!AC$2:AC$792,Observed!$A$2:$A$792,$A93,Observed!$C$2:$C$792,$C93)),AVERAGEIFS(Observed!AC$2:AC$792,Observed!$A$2:$A$792,$A93,Observed!$C$2:$C$792,$C93),"")</f>
        <v>25.863388776779175</v>
      </c>
      <c r="AH93" s="29">
        <f>IF(ISNUMBER(AVERAGEIFS(Observed!AD$2:AD$792,Observed!$A$2:$A$792,$A93,Observed!$C$2:$C$792,$C93)),AVERAGEIFS(Observed!AD$2:AD$792,Observed!$A$2:$A$792,$A93,Observed!$C$2:$C$792,$C93),"")</f>
        <v>4.1375000000000002E-2</v>
      </c>
      <c r="AI93" s="29">
        <f>IF(ISNUMBER(AVERAGEIFS(Observed!AE$2:AE$792,Observed!$A$2:$A$792,$A93,Observed!$C$2:$C$792,$C93)),AVERAGEIFS(Observed!AE$2:AE$792,Observed!$A$2:$A$792,$A93,Observed!$C$2:$C$792,$C93),"")</f>
        <v>4.1375000000000002E-2</v>
      </c>
      <c r="AJ93" s="29" t="str">
        <f>IF(ISNUMBER(AVERAGEIFS(Observed!AF$2:AF$792,Observed!$A$2:$A$792,$A93,Observed!$C$2:$C$792,$C93)),AVERAGEIFS(Observed!AF$2:AF$792,Observed!$A$2:$A$792,$A93,Observed!$C$2:$C$792,$C93),"")</f>
        <v/>
      </c>
      <c r="AK93" s="28">
        <f>IF(ISNUMBER(AVERAGEIFS(Observed!AG$2:AG$792,Observed!$A$2:$A$792,$A93,Observed!$C$2:$C$792,$C93)),AVERAGEIFS(Observed!AG$2:AG$792,Observed!$A$2:$A$792,$A93,Observed!$C$2:$C$792,$C93),"")</f>
        <v>12.038774871826174</v>
      </c>
      <c r="AL93" s="29" t="str">
        <f>IF(ISNUMBER(AVERAGEIFS(Observed!AH$2:AH$792,Observed!$A$2:$A$792,$A93,Observed!$C$2:$C$792,$C93)),AVERAGEIFS(Observed!AH$2:AH$792,Observed!$A$2:$A$792,$A93,Observed!$C$2:$C$792,$C93),"")</f>
        <v/>
      </c>
      <c r="AM93" s="28" t="str">
        <f>IF(ISNUMBER(AVERAGEIFS(Observed!AI$2:AI$792,Observed!$A$2:$A$792,$A93,Observed!$C$2:$C$792,$C93)),AVERAGEIFS(Observed!AI$2:AI$792,Observed!$A$2:$A$792,$A93,Observed!$C$2:$C$792,$C93),"")</f>
        <v/>
      </c>
      <c r="AN93" s="28" t="str">
        <f>IF(ISNUMBER(AVERAGEIFS(Observed!AJ$2:AJ$792,Observed!$A$2:$A$792,$A93,Observed!$C$2:$C$792,$C93)),AVERAGEIFS(Observed!AJ$2:AJ$792,Observed!$A$2:$A$792,$A93,Observed!$C$2:$C$792,$C93),"")</f>
        <v/>
      </c>
      <c r="AO93" s="28" t="str">
        <f>IF(ISNUMBER(AVERAGEIFS(Observed!AK$2:AK$792,Observed!$A$2:$A$792,$A93,Observed!$C$2:$C$792,$C93)),AVERAGEIFS(Observed!AK$2:AK$792,Observed!$A$2:$A$792,$A93,Observed!$C$2:$C$792,$C93),"")</f>
        <v/>
      </c>
      <c r="AP93" s="29" t="str">
        <f>IF(ISNUMBER(AVERAGEIFS(Observed!AL$2:AL$792,Observed!$A$2:$A$792,$A93,Observed!$C$2:$C$792,$C93)),AVERAGEIFS(Observed!AL$2:AL$792,Observed!$A$2:$A$792,$A93,Observed!$C$2:$C$792,$C93),"")</f>
        <v/>
      </c>
      <c r="AQ93" s="28">
        <f>IF(ISNUMBER(AVERAGEIFS(Observed!AM$2:AM$792,Observed!$A$2:$A$792,$A93,Observed!$C$2:$C$792,$C93)),AVERAGEIFS(Observed!AM$2:AM$792,Observed!$A$2:$A$792,$A93,Observed!$C$2:$C$792,$C93),"")</f>
        <v>6.9939999999999998</v>
      </c>
      <c r="AR93" s="28">
        <f>IF(ISNUMBER(AVERAGEIFS(Observed!AN$2:AN$792,Observed!$A$2:$A$792,$A93,Observed!$C$2:$C$792,$C93)),AVERAGEIFS(Observed!AN$2:AN$792,Observed!$A$2:$A$792,$A93,Observed!$C$2:$C$792,$C93),"")</f>
        <v>27.995750000000001</v>
      </c>
      <c r="AS93" s="2">
        <f>COUNTIFS(Observed!$A$2:$A$792,$A93,Observed!$C$2:$C$792,$C93)</f>
        <v>4</v>
      </c>
      <c r="AT93" s="2">
        <f t="shared" si="2"/>
        <v>14</v>
      </c>
    </row>
    <row r="94" spans="1:46" x14ac:dyDescent="0.25">
      <c r="A94" s="4" t="s">
        <v>28</v>
      </c>
      <c r="B94" t="s">
        <v>44</v>
      </c>
      <c r="C94" s="3">
        <v>42394</v>
      </c>
      <c r="D94">
        <v>1</v>
      </c>
      <c r="F94">
        <v>100</v>
      </c>
      <c r="J94" s="2" t="s">
        <v>83</v>
      </c>
      <c r="K94" s="2" t="s">
        <v>23</v>
      </c>
      <c r="L94">
        <v>2.4</v>
      </c>
      <c r="M94" s="2" t="s">
        <v>22</v>
      </c>
      <c r="N94" s="27" t="str">
        <f>IF(ISNUMBER(AVERAGEIFS(Observed!J$2:J$792,Observed!$A$2:$A$792,$A94,Observed!$C$2:$C$792,$C94)),AVERAGEIFS(Observed!J$2:J$792,Observed!$A$2:$A$792,$A94,Observed!$C$2:$C$792,$C94),"")</f>
        <v/>
      </c>
      <c r="O94" s="28" t="str">
        <f>IF(ISNUMBER(AVERAGEIFS(Observed!K$2:K$792,Observed!$A$2:$A$792,$A94,Observed!$C$2:$C$792,$C94)),AVERAGEIFS(Observed!K$2:K$792,Observed!$A$2:$A$792,$A94,Observed!$C$2:$C$792,$C94),"")</f>
        <v/>
      </c>
      <c r="P94" s="28">
        <f>IF(ISNUMBER(AVERAGEIFS(Observed!L$2:L$792,Observed!$A$2:$A$792,$A94,Observed!$C$2:$C$792,$C94)),AVERAGEIFS(Observed!L$2:L$792,Observed!$A$2:$A$792,$A94,Observed!$C$2:$C$792,$C94),"")</f>
        <v>176.26749999999998</v>
      </c>
      <c r="Q94" s="28">
        <f>IF(ISNUMBER(AVERAGEIFS(Observed!M$2:M$792,Observed!$A$2:$A$792,$A94,Observed!$C$2:$C$792,$C94)),AVERAGEIFS(Observed!M$2:M$792,Observed!$A$2:$A$792,$A94,Observed!$C$2:$C$792,$C94),"")</f>
        <v>176.26749999999998</v>
      </c>
      <c r="R94" s="28">
        <f>IF(ISNUMBER(AVERAGEIFS(Observed!N$2:N$792,Observed!$A$2:$A$792,$A94,Observed!$C$2:$C$792,$C94)),AVERAGEIFS(Observed!N$2:N$792,Observed!$A$2:$A$792,$A94,Observed!$C$2:$C$792,$C94),"")</f>
        <v>684.745</v>
      </c>
      <c r="S94" s="29" t="str">
        <f>IF(ISNUMBER(AVERAGEIFS(Observed!O$2:O$792,Observed!$A$2:$A$792,$A94,Observed!$C$2:$C$792,$C94)),AVERAGEIFS(Observed!O$2:O$792,Observed!$A$2:$A$792,$A94,Observed!$C$2:$C$792,$C94),"")</f>
        <v/>
      </c>
      <c r="T94" s="29" t="str">
        <f>IF(ISNUMBER(AVERAGEIFS(Observed!P$2:P$792,Observed!$A$2:$A$792,$A94,Observed!$C$2:$C$792,$C94)),AVERAGEIFS(Observed!P$2:P$792,Observed!$A$2:$A$792,$A94,Observed!$C$2:$C$792,$C94),"")</f>
        <v/>
      </c>
      <c r="U94" s="29" t="str">
        <f>IF(ISNUMBER(AVERAGEIFS(Observed!Q$2:Q$792,Observed!$A$2:$A$792,$A94,Observed!$C$2:$C$792,$C94)),AVERAGEIFS(Observed!Q$2:Q$792,Observed!$A$2:$A$792,$A94,Observed!$C$2:$C$792,$C94),"")</f>
        <v/>
      </c>
      <c r="V94" s="28" t="str">
        <f>IF(ISNUMBER(AVERAGEIFS(Observed!R$2:R$792,Observed!$A$2:$A$792,$A94,Observed!$C$2:$C$792,$C94)),AVERAGEIFS(Observed!R$2:R$792,Observed!$A$2:$A$792,$A94,Observed!$C$2:$C$792,$C94),"")</f>
        <v/>
      </c>
      <c r="W94" s="30" t="str">
        <f>IF(ISNUMBER(AVERAGEIFS(Observed!S$2:S$792,Observed!$A$2:$A$792,$A94,Observed!$C$2:$C$792,$C94)),AVERAGEIFS(Observed!S$2:S$792,Observed!$A$2:$A$792,$A94,Observed!$C$2:$C$792,$C94),"")</f>
        <v/>
      </c>
      <c r="X94" s="30" t="str">
        <f>IF(ISNUMBER(AVERAGEIFS(Observed!T$2:T$792,Observed!$A$2:$A$792,$A94,Observed!$C$2:$C$792,$C94)),AVERAGEIFS(Observed!T$2:T$792,Observed!$A$2:$A$792,$A94,Observed!$C$2:$C$792,$C94),"")</f>
        <v/>
      </c>
      <c r="Y94" s="28" t="str">
        <f>IF(ISNUMBER(AVERAGEIFS(Observed!U$2:U$792,Observed!$A$2:$A$792,$A94,Observed!$C$2:$C$792,$C94)),AVERAGEIFS(Observed!U$2:U$792,Observed!$A$2:$A$792,$A94,Observed!$C$2:$C$792,$C94),"")</f>
        <v/>
      </c>
      <c r="Z94" s="28" t="str">
        <f>IF(ISNUMBER(AVERAGEIFS(Observed!V$2:V$792,Observed!$A$2:$A$792,$A94,Observed!$C$2:$C$792,$C94)),AVERAGEIFS(Observed!V$2:V$792,Observed!$A$2:$A$792,$A94,Observed!$C$2:$C$792,$C94),"")</f>
        <v/>
      </c>
      <c r="AA94" s="28" t="str">
        <f>IF(ISNUMBER(AVERAGEIFS(Observed!W$2:W$792,Observed!$A$2:$A$792,$A94,Observed!$C$2:$C$792,$C94)),AVERAGEIFS(Observed!W$2:W$792,Observed!$A$2:$A$792,$A94,Observed!$C$2:$C$792,$C94),"")</f>
        <v/>
      </c>
      <c r="AB94" s="28">
        <f>IF(ISNUMBER(AVERAGEIFS(Observed!X$2:X$792,Observed!$A$2:$A$792,$A94,Observed!$C$2:$C$792,$C94)),AVERAGEIFS(Observed!X$2:X$792,Observed!$A$2:$A$792,$A94,Observed!$C$2:$C$792,$C94),"")</f>
        <v>21.838716983795166</v>
      </c>
      <c r="AC94" s="28">
        <f>IF(ISNUMBER(AVERAGEIFS(Observed!Y$2:Y$792,Observed!$A$2:$A$792,$A94,Observed!$C$2:$C$792,$C94)),AVERAGEIFS(Observed!Y$2:Y$792,Observed!$A$2:$A$792,$A94,Observed!$C$2:$C$792,$C94),"")</f>
        <v>13.828040599822998</v>
      </c>
      <c r="AD94" s="28">
        <f>IF(ISNUMBER(AVERAGEIFS(Observed!Z$2:Z$792,Observed!$A$2:$A$792,$A94,Observed!$C$2:$C$792,$C94)),AVERAGEIFS(Observed!Z$2:Z$792,Observed!$A$2:$A$792,$A94,Observed!$C$2:$C$792,$C94),"")</f>
        <v>73.75212287902832</v>
      </c>
      <c r="AE94" s="28">
        <f>IF(ISNUMBER(AVERAGEIFS(Observed!AA$2:AA$792,Observed!$A$2:$A$792,$A94,Observed!$C$2:$C$792,$C94)),AVERAGEIFS(Observed!AA$2:AA$792,Observed!$A$2:$A$792,$A94,Observed!$C$2:$C$792,$C94),"")</f>
        <v>28.033195972442627</v>
      </c>
      <c r="AF94" s="28">
        <f>IF(ISNUMBER(AVERAGEIFS(Observed!AB$2:AB$792,Observed!$A$2:$A$792,$A94,Observed!$C$2:$C$792,$C94)),AVERAGEIFS(Observed!AB$2:AB$792,Observed!$A$2:$A$792,$A94,Observed!$C$2:$C$792,$C94),"")</f>
        <v>90.311057090759277</v>
      </c>
      <c r="AG94" s="28">
        <f>IF(ISNUMBER(AVERAGEIFS(Observed!AC$2:AC$792,Observed!$A$2:$A$792,$A94,Observed!$C$2:$C$792,$C94)),AVERAGEIFS(Observed!AC$2:AC$792,Observed!$A$2:$A$792,$A94,Observed!$C$2:$C$792,$C94),"")</f>
        <v>24.86958384513855</v>
      </c>
      <c r="AH94" s="29">
        <f>IF(ISNUMBER(AVERAGEIFS(Observed!AD$2:AD$792,Observed!$A$2:$A$792,$A94,Observed!$C$2:$C$792,$C94)),AVERAGEIFS(Observed!AD$2:AD$792,Observed!$A$2:$A$792,$A94,Observed!$C$2:$C$792,$C94),"")</f>
        <v>3.9824999999999999E-2</v>
      </c>
      <c r="AI94" s="29">
        <f>IF(ISNUMBER(AVERAGEIFS(Observed!AE$2:AE$792,Observed!$A$2:$A$792,$A94,Observed!$C$2:$C$792,$C94)),AVERAGEIFS(Observed!AE$2:AE$792,Observed!$A$2:$A$792,$A94,Observed!$C$2:$C$792,$C94),"")</f>
        <v>3.9824999999999999E-2</v>
      </c>
      <c r="AJ94" s="29" t="str">
        <f>IF(ISNUMBER(AVERAGEIFS(Observed!AF$2:AF$792,Observed!$A$2:$A$792,$A94,Observed!$C$2:$C$792,$C94)),AVERAGEIFS(Observed!AF$2:AF$792,Observed!$A$2:$A$792,$A94,Observed!$C$2:$C$792,$C94),"")</f>
        <v/>
      </c>
      <c r="AK94" s="28">
        <f>IF(ISNUMBER(AVERAGEIFS(Observed!AG$2:AG$792,Observed!$A$2:$A$792,$A94,Observed!$C$2:$C$792,$C94)),AVERAGEIFS(Observed!AG$2:AG$792,Observed!$A$2:$A$792,$A94,Observed!$C$2:$C$792,$C94),"")</f>
        <v>11.800339660644532</v>
      </c>
      <c r="AL94" s="29" t="str">
        <f>IF(ISNUMBER(AVERAGEIFS(Observed!AH$2:AH$792,Observed!$A$2:$A$792,$A94,Observed!$C$2:$C$792,$C94)),AVERAGEIFS(Observed!AH$2:AH$792,Observed!$A$2:$A$792,$A94,Observed!$C$2:$C$792,$C94),"")</f>
        <v/>
      </c>
      <c r="AM94" s="28" t="str">
        <f>IF(ISNUMBER(AVERAGEIFS(Observed!AI$2:AI$792,Observed!$A$2:$A$792,$A94,Observed!$C$2:$C$792,$C94)),AVERAGEIFS(Observed!AI$2:AI$792,Observed!$A$2:$A$792,$A94,Observed!$C$2:$C$792,$C94),"")</f>
        <v/>
      </c>
      <c r="AN94" s="28" t="str">
        <f>IF(ISNUMBER(AVERAGEIFS(Observed!AJ$2:AJ$792,Observed!$A$2:$A$792,$A94,Observed!$C$2:$C$792,$C94)),AVERAGEIFS(Observed!AJ$2:AJ$792,Observed!$A$2:$A$792,$A94,Observed!$C$2:$C$792,$C94),"")</f>
        <v/>
      </c>
      <c r="AO94" s="28" t="str">
        <f>IF(ISNUMBER(AVERAGEIFS(Observed!AK$2:AK$792,Observed!$A$2:$A$792,$A94,Observed!$C$2:$C$792,$C94)),AVERAGEIFS(Observed!AK$2:AK$792,Observed!$A$2:$A$792,$A94,Observed!$C$2:$C$792,$C94),"")</f>
        <v/>
      </c>
      <c r="AP94" s="29" t="str">
        <f>IF(ISNUMBER(AVERAGEIFS(Observed!AL$2:AL$792,Observed!$A$2:$A$792,$A94,Observed!$C$2:$C$792,$C94)),AVERAGEIFS(Observed!AL$2:AL$792,Observed!$A$2:$A$792,$A94,Observed!$C$2:$C$792,$C94),"")</f>
        <v/>
      </c>
      <c r="AQ94" s="28">
        <f>IF(ISNUMBER(AVERAGEIFS(Observed!AM$2:AM$792,Observed!$A$2:$A$792,$A94,Observed!$C$2:$C$792,$C94)),AVERAGEIFS(Observed!AM$2:AM$792,Observed!$A$2:$A$792,$A94,Observed!$C$2:$C$792,$C94),"")</f>
        <v>6.9927499999999991</v>
      </c>
      <c r="AR94" s="28">
        <f>IF(ISNUMBER(AVERAGEIFS(Observed!AN$2:AN$792,Observed!$A$2:$A$792,$A94,Observed!$C$2:$C$792,$C94)),AVERAGEIFS(Observed!AN$2:AN$792,Observed!$A$2:$A$792,$A94,Observed!$C$2:$C$792,$C94),"")</f>
        <v>27.13</v>
      </c>
      <c r="AS94" s="2">
        <f>COUNTIFS(Observed!$A$2:$A$792,$A94,Observed!$C$2:$C$792,$C94)</f>
        <v>4</v>
      </c>
      <c r="AT94" s="2">
        <f t="shared" si="2"/>
        <v>14</v>
      </c>
    </row>
    <row r="95" spans="1:46" x14ac:dyDescent="0.25">
      <c r="A95" s="4" t="s">
        <v>25</v>
      </c>
      <c r="B95" t="s">
        <v>44</v>
      </c>
      <c r="C95" s="3">
        <v>42394</v>
      </c>
      <c r="D95">
        <v>1</v>
      </c>
      <c r="F95">
        <v>200</v>
      </c>
      <c r="J95" s="2" t="s">
        <v>83</v>
      </c>
      <c r="K95" s="2" t="s">
        <v>23</v>
      </c>
      <c r="L95">
        <v>2.4</v>
      </c>
      <c r="M95" s="2" t="s">
        <v>22</v>
      </c>
      <c r="N95" s="27" t="str">
        <f>IF(ISNUMBER(AVERAGEIFS(Observed!J$2:J$792,Observed!$A$2:$A$792,$A95,Observed!$C$2:$C$792,$C95)),AVERAGEIFS(Observed!J$2:J$792,Observed!$A$2:$A$792,$A95,Observed!$C$2:$C$792,$C95),"")</f>
        <v/>
      </c>
      <c r="O95" s="28" t="str">
        <f>IF(ISNUMBER(AVERAGEIFS(Observed!K$2:K$792,Observed!$A$2:$A$792,$A95,Observed!$C$2:$C$792,$C95)),AVERAGEIFS(Observed!K$2:K$792,Observed!$A$2:$A$792,$A95,Observed!$C$2:$C$792,$C95),"")</f>
        <v/>
      </c>
      <c r="P95" s="28">
        <f>IF(ISNUMBER(AVERAGEIFS(Observed!L$2:L$792,Observed!$A$2:$A$792,$A95,Observed!$C$2:$C$792,$C95)),AVERAGEIFS(Observed!L$2:L$792,Observed!$A$2:$A$792,$A95,Observed!$C$2:$C$792,$C95),"")</f>
        <v>184.63749999999999</v>
      </c>
      <c r="Q95" s="28">
        <f>IF(ISNUMBER(AVERAGEIFS(Observed!M$2:M$792,Observed!$A$2:$A$792,$A95,Observed!$C$2:$C$792,$C95)),AVERAGEIFS(Observed!M$2:M$792,Observed!$A$2:$A$792,$A95,Observed!$C$2:$C$792,$C95),"")</f>
        <v>184.63749999999999</v>
      </c>
      <c r="R95" s="28">
        <f>IF(ISNUMBER(AVERAGEIFS(Observed!N$2:N$792,Observed!$A$2:$A$792,$A95,Observed!$C$2:$C$792,$C95)),AVERAGEIFS(Observed!N$2:N$792,Observed!$A$2:$A$792,$A95,Observed!$C$2:$C$792,$C95),"")</f>
        <v>689.0575</v>
      </c>
      <c r="S95" s="29" t="str">
        <f>IF(ISNUMBER(AVERAGEIFS(Observed!O$2:O$792,Observed!$A$2:$A$792,$A95,Observed!$C$2:$C$792,$C95)),AVERAGEIFS(Observed!O$2:O$792,Observed!$A$2:$A$792,$A95,Observed!$C$2:$C$792,$C95),"")</f>
        <v/>
      </c>
      <c r="T95" s="29" t="str">
        <f>IF(ISNUMBER(AVERAGEIFS(Observed!P$2:P$792,Observed!$A$2:$A$792,$A95,Observed!$C$2:$C$792,$C95)),AVERAGEIFS(Observed!P$2:P$792,Observed!$A$2:$A$792,$A95,Observed!$C$2:$C$792,$C95),"")</f>
        <v/>
      </c>
      <c r="U95" s="29" t="str">
        <f>IF(ISNUMBER(AVERAGEIFS(Observed!Q$2:Q$792,Observed!$A$2:$A$792,$A95,Observed!$C$2:$C$792,$C95)),AVERAGEIFS(Observed!Q$2:Q$792,Observed!$A$2:$A$792,$A95,Observed!$C$2:$C$792,$C95),"")</f>
        <v/>
      </c>
      <c r="V95" s="28" t="str">
        <f>IF(ISNUMBER(AVERAGEIFS(Observed!R$2:R$792,Observed!$A$2:$A$792,$A95,Observed!$C$2:$C$792,$C95)),AVERAGEIFS(Observed!R$2:R$792,Observed!$A$2:$A$792,$A95,Observed!$C$2:$C$792,$C95),"")</f>
        <v/>
      </c>
      <c r="W95" s="30" t="str">
        <f>IF(ISNUMBER(AVERAGEIFS(Observed!S$2:S$792,Observed!$A$2:$A$792,$A95,Observed!$C$2:$C$792,$C95)),AVERAGEIFS(Observed!S$2:S$792,Observed!$A$2:$A$792,$A95,Observed!$C$2:$C$792,$C95),"")</f>
        <v/>
      </c>
      <c r="X95" s="30" t="str">
        <f>IF(ISNUMBER(AVERAGEIFS(Observed!T$2:T$792,Observed!$A$2:$A$792,$A95,Observed!$C$2:$C$792,$C95)),AVERAGEIFS(Observed!T$2:T$792,Observed!$A$2:$A$792,$A95,Observed!$C$2:$C$792,$C95),"")</f>
        <v/>
      </c>
      <c r="Y95" s="28" t="str">
        <f>IF(ISNUMBER(AVERAGEIFS(Observed!U$2:U$792,Observed!$A$2:$A$792,$A95,Observed!$C$2:$C$792,$C95)),AVERAGEIFS(Observed!U$2:U$792,Observed!$A$2:$A$792,$A95,Observed!$C$2:$C$792,$C95),"")</f>
        <v/>
      </c>
      <c r="Z95" s="28" t="str">
        <f>IF(ISNUMBER(AVERAGEIFS(Observed!V$2:V$792,Observed!$A$2:$A$792,$A95,Observed!$C$2:$C$792,$C95)),AVERAGEIFS(Observed!V$2:V$792,Observed!$A$2:$A$792,$A95,Observed!$C$2:$C$792,$C95),"")</f>
        <v/>
      </c>
      <c r="AA95" s="28" t="str">
        <f>IF(ISNUMBER(AVERAGEIFS(Observed!W$2:W$792,Observed!$A$2:$A$792,$A95,Observed!$C$2:$C$792,$C95)),AVERAGEIFS(Observed!W$2:W$792,Observed!$A$2:$A$792,$A95,Observed!$C$2:$C$792,$C95),"")</f>
        <v/>
      </c>
      <c r="AB95" s="28">
        <f>IF(ISNUMBER(AVERAGEIFS(Observed!X$2:X$792,Observed!$A$2:$A$792,$A95,Observed!$C$2:$C$792,$C95)),AVERAGEIFS(Observed!X$2:X$792,Observed!$A$2:$A$792,$A95,Observed!$C$2:$C$792,$C95),"")</f>
        <v>20.74195122718811</v>
      </c>
      <c r="AC95" s="28">
        <f>IF(ISNUMBER(AVERAGEIFS(Observed!Y$2:Y$792,Observed!$A$2:$A$792,$A95,Observed!$C$2:$C$792,$C95)),AVERAGEIFS(Observed!Y$2:Y$792,Observed!$A$2:$A$792,$A95,Observed!$C$2:$C$792,$C95),"")</f>
        <v>14.120529651641846</v>
      </c>
      <c r="AD95" s="28">
        <f>IF(ISNUMBER(AVERAGEIFS(Observed!Z$2:Z$792,Observed!$A$2:$A$792,$A95,Observed!$C$2:$C$792,$C95)),AVERAGEIFS(Observed!Z$2:Z$792,Observed!$A$2:$A$792,$A95,Observed!$C$2:$C$792,$C95),"")</f>
        <v>75.244386672973633</v>
      </c>
      <c r="AE95" s="28">
        <f>IF(ISNUMBER(AVERAGEIFS(Observed!AA$2:AA$792,Observed!$A$2:$A$792,$A95,Observed!$C$2:$C$792,$C95)),AVERAGEIFS(Observed!AA$2:AA$792,Observed!$A$2:$A$792,$A95,Observed!$C$2:$C$792,$C95),"")</f>
        <v>27.339850425720215</v>
      </c>
      <c r="AF95" s="28">
        <f>IF(ISNUMBER(AVERAGEIFS(Observed!AB$2:AB$792,Observed!$A$2:$A$792,$A95,Observed!$C$2:$C$792,$C95)),AVERAGEIFS(Observed!AB$2:AB$792,Observed!$A$2:$A$792,$A95,Observed!$C$2:$C$792,$C95),"")</f>
        <v>90.095362663269043</v>
      </c>
      <c r="AG95" s="28">
        <f>IF(ISNUMBER(AVERAGEIFS(Observed!AC$2:AC$792,Observed!$A$2:$A$792,$A95,Observed!$C$2:$C$792,$C95)),AVERAGEIFS(Observed!AC$2:AC$792,Observed!$A$2:$A$792,$A95,Observed!$C$2:$C$792,$C95),"")</f>
        <v>25.65612268447876</v>
      </c>
      <c r="AH95" s="29">
        <f>IF(ISNUMBER(AVERAGEIFS(Observed!AD$2:AD$792,Observed!$A$2:$A$792,$A95,Observed!$C$2:$C$792,$C95)),AVERAGEIFS(Observed!AD$2:AD$792,Observed!$A$2:$A$792,$A95,Observed!$C$2:$C$792,$C95),"")</f>
        <v>4.1024999999999999E-2</v>
      </c>
      <c r="AI95" s="29">
        <f>IF(ISNUMBER(AVERAGEIFS(Observed!AE$2:AE$792,Observed!$A$2:$A$792,$A95,Observed!$C$2:$C$792,$C95)),AVERAGEIFS(Observed!AE$2:AE$792,Observed!$A$2:$A$792,$A95,Observed!$C$2:$C$792,$C95),"")</f>
        <v>4.1024999999999999E-2</v>
      </c>
      <c r="AJ95" s="29" t="str">
        <f>IF(ISNUMBER(AVERAGEIFS(Observed!AF$2:AF$792,Observed!$A$2:$A$792,$A95,Observed!$C$2:$C$792,$C95)),AVERAGEIFS(Observed!AF$2:AF$792,Observed!$A$2:$A$792,$A95,Observed!$C$2:$C$792,$C95),"")</f>
        <v/>
      </c>
      <c r="AK95" s="28">
        <f>IF(ISNUMBER(AVERAGEIFS(Observed!AG$2:AG$792,Observed!$A$2:$A$792,$A95,Observed!$C$2:$C$792,$C95)),AVERAGEIFS(Observed!AG$2:AG$792,Observed!$A$2:$A$792,$A95,Observed!$C$2:$C$792,$C95),"")</f>
        <v>12.039101867675782</v>
      </c>
      <c r="AL95" s="29" t="str">
        <f>IF(ISNUMBER(AVERAGEIFS(Observed!AH$2:AH$792,Observed!$A$2:$A$792,$A95,Observed!$C$2:$C$792,$C95)),AVERAGEIFS(Observed!AH$2:AH$792,Observed!$A$2:$A$792,$A95,Observed!$C$2:$C$792,$C95),"")</f>
        <v/>
      </c>
      <c r="AM95" s="28" t="str">
        <f>IF(ISNUMBER(AVERAGEIFS(Observed!AI$2:AI$792,Observed!$A$2:$A$792,$A95,Observed!$C$2:$C$792,$C95)),AVERAGEIFS(Observed!AI$2:AI$792,Observed!$A$2:$A$792,$A95,Observed!$C$2:$C$792,$C95),"")</f>
        <v/>
      </c>
      <c r="AN95" s="28" t="str">
        <f>IF(ISNUMBER(AVERAGEIFS(Observed!AJ$2:AJ$792,Observed!$A$2:$A$792,$A95,Observed!$C$2:$C$792,$C95)),AVERAGEIFS(Observed!AJ$2:AJ$792,Observed!$A$2:$A$792,$A95,Observed!$C$2:$C$792,$C95),"")</f>
        <v/>
      </c>
      <c r="AO95" s="28" t="str">
        <f>IF(ISNUMBER(AVERAGEIFS(Observed!AK$2:AK$792,Observed!$A$2:$A$792,$A95,Observed!$C$2:$C$792,$C95)),AVERAGEIFS(Observed!AK$2:AK$792,Observed!$A$2:$A$792,$A95,Observed!$C$2:$C$792,$C95),"")</f>
        <v/>
      </c>
      <c r="AP95" s="29" t="str">
        <f>IF(ISNUMBER(AVERAGEIFS(Observed!AL$2:AL$792,Observed!$A$2:$A$792,$A95,Observed!$C$2:$C$792,$C95)),AVERAGEIFS(Observed!AL$2:AL$792,Observed!$A$2:$A$792,$A95,Observed!$C$2:$C$792,$C95),"")</f>
        <v/>
      </c>
      <c r="AQ95" s="28">
        <f>IF(ISNUMBER(AVERAGEIFS(Observed!AM$2:AM$792,Observed!$A$2:$A$792,$A95,Observed!$C$2:$C$792,$C95)),AVERAGEIFS(Observed!AM$2:AM$792,Observed!$A$2:$A$792,$A95,Observed!$C$2:$C$792,$C95),"")</f>
        <v>7.5802499999999995</v>
      </c>
      <c r="AR95" s="28">
        <f>IF(ISNUMBER(AVERAGEIFS(Observed!AN$2:AN$792,Observed!$A$2:$A$792,$A95,Observed!$C$2:$C$792,$C95)),AVERAGEIFS(Observed!AN$2:AN$792,Observed!$A$2:$A$792,$A95,Observed!$C$2:$C$792,$C95),"")</f>
        <v>28.449249999999999</v>
      </c>
      <c r="AS95" s="2">
        <f>COUNTIFS(Observed!$A$2:$A$792,$A95,Observed!$C$2:$C$792,$C95)</f>
        <v>4</v>
      </c>
      <c r="AT95" s="2">
        <f t="shared" si="2"/>
        <v>14</v>
      </c>
    </row>
    <row r="96" spans="1:46" x14ac:dyDescent="0.25">
      <c r="A96" s="4" t="s">
        <v>29</v>
      </c>
      <c r="B96" t="s">
        <v>44</v>
      </c>
      <c r="C96" s="3">
        <v>42394</v>
      </c>
      <c r="D96">
        <v>1</v>
      </c>
      <c r="F96">
        <v>350</v>
      </c>
      <c r="J96" s="2" t="s">
        <v>83</v>
      </c>
      <c r="K96" s="2" t="s">
        <v>23</v>
      </c>
      <c r="L96">
        <v>2.4</v>
      </c>
      <c r="M96" s="2" t="s">
        <v>22</v>
      </c>
      <c r="N96" s="27" t="str">
        <f>IF(ISNUMBER(AVERAGEIFS(Observed!J$2:J$792,Observed!$A$2:$A$792,$A96,Observed!$C$2:$C$792,$C96)),AVERAGEIFS(Observed!J$2:J$792,Observed!$A$2:$A$792,$A96,Observed!$C$2:$C$792,$C96),"")</f>
        <v/>
      </c>
      <c r="O96" s="28" t="str">
        <f>IF(ISNUMBER(AVERAGEIFS(Observed!K$2:K$792,Observed!$A$2:$A$792,$A96,Observed!$C$2:$C$792,$C96)),AVERAGEIFS(Observed!K$2:K$792,Observed!$A$2:$A$792,$A96,Observed!$C$2:$C$792,$C96),"")</f>
        <v/>
      </c>
      <c r="P96" s="28">
        <f>IF(ISNUMBER(AVERAGEIFS(Observed!L$2:L$792,Observed!$A$2:$A$792,$A96,Observed!$C$2:$C$792,$C96)),AVERAGEIFS(Observed!L$2:L$792,Observed!$A$2:$A$792,$A96,Observed!$C$2:$C$792,$C96),"")</f>
        <v>179.3</v>
      </c>
      <c r="Q96" s="28">
        <f>IF(ISNUMBER(AVERAGEIFS(Observed!M$2:M$792,Observed!$A$2:$A$792,$A96,Observed!$C$2:$C$792,$C96)),AVERAGEIFS(Observed!M$2:M$792,Observed!$A$2:$A$792,$A96,Observed!$C$2:$C$792,$C96),"")</f>
        <v>179.3</v>
      </c>
      <c r="R96" s="28">
        <f>IF(ISNUMBER(AVERAGEIFS(Observed!N$2:N$792,Observed!$A$2:$A$792,$A96,Observed!$C$2:$C$792,$C96)),AVERAGEIFS(Observed!N$2:N$792,Observed!$A$2:$A$792,$A96,Observed!$C$2:$C$792,$C96),"")</f>
        <v>693.85</v>
      </c>
      <c r="S96" s="29" t="str">
        <f>IF(ISNUMBER(AVERAGEIFS(Observed!O$2:O$792,Observed!$A$2:$A$792,$A96,Observed!$C$2:$C$792,$C96)),AVERAGEIFS(Observed!O$2:O$792,Observed!$A$2:$A$792,$A96,Observed!$C$2:$C$792,$C96),"")</f>
        <v/>
      </c>
      <c r="T96" s="29" t="str">
        <f>IF(ISNUMBER(AVERAGEIFS(Observed!P$2:P$792,Observed!$A$2:$A$792,$A96,Observed!$C$2:$C$792,$C96)),AVERAGEIFS(Observed!P$2:P$792,Observed!$A$2:$A$792,$A96,Observed!$C$2:$C$792,$C96),"")</f>
        <v/>
      </c>
      <c r="U96" s="29" t="str">
        <f>IF(ISNUMBER(AVERAGEIFS(Observed!Q$2:Q$792,Observed!$A$2:$A$792,$A96,Observed!$C$2:$C$792,$C96)),AVERAGEIFS(Observed!Q$2:Q$792,Observed!$A$2:$A$792,$A96,Observed!$C$2:$C$792,$C96),"")</f>
        <v/>
      </c>
      <c r="V96" s="28" t="str">
        <f>IF(ISNUMBER(AVERAGEIFS(Observed!R$2:R$792,Observed!$A$2:$A$792,$A96,Observed!$C$2:$C$792,$C96)),AVERAGEIFS(Observed!R$2:R$792,Observed!$A$2:$A$792,$A96,Observed!$C$2:$C$792,$C96),"")</f>
        <v/>
      </c>
      <c r="W96" s="30" t="str">
        <f>IF(ISNUMBER(AVERAGEIFS(Observed!S$2:S$792,Observed!$A$2:$A$792,$A96,Observed!$C$2:$C$792,$C96)),AVERAGEIFS(Observed!S$2:S$792,Observed!$A$2:$A$792,$A96,Observed!$C$2:$C$792,$C96),"")</f>
        <v/>
      </c>
      <c r="X96" s="30" t="str">
        <f>IF(ISNUMBER(AVERAGEIFS(Observed!T$2:T$792,Observed!$A$2:$A$792,$A96,Observed!$C$2:$C$792,$C96)),AVERAGEIFS(Observed!T$2:T$792,Observed!$A$2:$A$792,$A96,Observed!$C$2:$C$792,$C96),"")</f>
        <v/>
      </c>
      <c r="Y96" s="28" t="str">
        <f>IF(ISNUMBER(AVERAGEIFS(Observed!U$2:U$792,Observed!$A$2:$A$792,$A96,Observed!$C$2:$C$792,$C96)),AVERAGEIFS(Observed!U$2:U$792,Observed!$A$2:$A$792,$A96,Observed!$C$2:$C$792,$C96),"")</f>
        <v/>
      </c>
      <c r="Z96" s="28" t="str">
        <f>IF(ISNUMBER(AVERAGEIFS(Observed!V$2:V$792,Observed!$A$2:$A$792,$A96,Observed!$C$2:$C$792,$C96)),AVERAGEIFS(Observed!V$2:V$792,Observed!$A$2:$A$792,$A96,Observed!$C$2:$C$792,$C96),"")</f>
        <v/>
      </c>
      <c r="AA96" s="28" t="str">
        <f>IF(ISNUMBER(AVERAGEIFS(Observed!W$2:W$792,Observed!$A$2:$A$792,$A96,Observed!$C$2:$C$792,$C96)),AVERAGEIFS(Observed!W$2:W$792,Observed!$A$2:$A$792,$A96,Observed!$C$2:$C$792,$C96),"")</f>
        <v/>
      </c>
      <c r="AB96" s="28">
        <f>IF(ISNUMBER(AVERAGEIFS(Observed!X$2:X$792,Observed!$A$2:$A$792,$A96,Observed!$C$2:$C$792,$C96)),AVERAGEIFS(Observed!X$2:X$792,Observed!$A$2:$A$792,$A96,Observed!$C$2:$C$792,$C96),"")</f>
        <v>21.406668186187744</v>
      </c>
      <c r="AC96" s="28">
        <f>IF(ISNUMBER(AVERAGEIFS(Observed!Y$2:Y$792,Observed!$A$2:$A$792,$A96,Observed!$C$2:$C$792,$C96)),AVERAGEIFS(Observed!Y$2:Y$792,Observed!$A$2:$A$792,$A96,Observed!$C$2:$C$792,$C96),"")</f>
        <v>14.302566647529602</v>
      </c>
      <c r="AD96" s="28">
        <f>IF(ISNUMBER(AVERAGEIFS(Observed!Z$2:Z$792,Observed!$A$2:$A$792,$A96,Observed!$C$2:$C$792,$C96)),AVERAGEIFS(Observed!Z$2:Z$792,Observed!$A$2:$A$792,$A96,Observed!$C$2:$C$792,$C96),"")</f>
        <v>74.060871124267578</v>
      </c>
      <c r="AE96" s="28">
        <f>IF(ISNUMBER(AVERAGEIFS(Observed!AA$2:AA$792,Observed!$A$2:$A$792,$A96,Observed!$C$2:$C$792,$C96)),AVERAGEIFS(Observed!AA$2:AA$792,Observed!$A$2:$A$792,$A96,Observed!$C$2:$C$792,$C96),"")</f>
        <v>26.838953971862793</v>
      </c>
      <c r="AF96" s="28">
        <f>IF(ISNUMBER(AVERAGEIFS(Observed!AB$2:AB$792,Observed!$A$2:$A$792,$A96,Observed!$C$2:$C$792,$C96)),AVERAGEIFS(Observed!AB$2:AB$792,Observed!$A$2:$A$792,$A96,Observed!$C$2:$C$792,$C96),"")</f>
        <v>90.250346183776855</v>
      </c>
      <c r="AG96" s="28">
        <f>IF(ISNUMBER(AVERAGEIFS(Observed!AC$2:AC$792,Observed!$A$2:$A$792,$A96,Observed!$C$2:$C$792,$C96)),AVERAGEIFS(Observed!AC$2:AC$792,Observed!$A$2:$A$792,$A96,Observed!$C$2:$C$792,$C96),"")</f>
        <v>25.041975975036621</v>
      </c>
      <c r="AH96" s="29">
        <f>IF(ISNUMBER(AVERAGEIFS(Observed!AD$2:AD$792,Observed!$A$2:$A$792,$A96,Observed!$C$2:$C$792,$C96)),AVERAGEIFS(Observed!AD$2:AD$792,Observed!$A$2:$A$792,$A96,Observed!$C$2:$C$792,$C96),"")</f>
        <v>4.0050000000000002E-2</v>
      </c>
      <c r="AI96" s="29">
        <f>IF(ISNUMBER(AVERAGEIFS(Observed!AE$2:AE$792,Observed!$A$2:$A$792,$A96,Observed!$C$2:$C$792,$C96)),AVERAGEIFS(Observed!AE$2:AE$792,Observed!$A$2:$A$792,$A96,Observed!$C$2:$C$792,$C96),"")</f>
        <v>4.0050000000000002E-2</v>
      </c>
      <c r="AJ96" s="29" t="str">
        <f>IF(ISNUMBER(AVERAGEIFS(Observed!AF$2:AF$792,Observed!$A$2:$A$792,$A96,Observed!$C$2:$C$792,$C96)),AVERAGEIFS(Observed!AF$2:AF$792,Observed!$A$2:$A$792,$A96,Observed!$C$2:$C$792,$C96),"")</f>
        <v/>
      </c>
      <c r="AK96" s="28">
        <f>IF(ISNUMBER(AVERAGEIFS(Observed!AG$2:AG$792,Observed!$A$2:$A$792,$A96,Observed!$C$2:$C$792,$C96)),AVERAGEIFS(Observed!AG$2:AG$792,Observed!$A$2:$A$792,$A96,Observed!$C$2:$C$792,$C96),"")</f>
        <v>11.849739379882813</v>
      </c>
      <c r="AL96" s="29" t="str">
        <f>IF(ISNUMBER(AVERAGEIFS(Observed!AH$2:AH$792,Observed!$A$2:$A$792,$A96,Observed!$C$2:$C$792,$C96)),AVERAGEIFS(Observed!AH$2:AH$792,Observed!$A$2:$A$792,$A96,Observed!$C$2:$C$792,$C96),"")</f>
        <v/>
      </c>
      <c r="AM96" s="28" t="str">
        <f>IF(ISNUMBER(AVERAGEIFS(Observed!AI$2:AI$792,Observed!$A$2:$A$792,$A96,Observed!$C$2:$C$792,$C96)),AVERAGEIFS(Observed!AI$2:AI$792,Observed!$A$2:$A$792,$A96,Observed!$C$2:$C$792,$C96),"")</f>
        <v/>
      </c>
      <c r="AN96" s="28" t="str">
        <f>IF(ISNUMBER(AVERAGEIFS(Observed!AJ$2:AJ$792,Observed!$A$2:$A$792,$A96,Observed!$C$2:$C$792,$C96)),AVERAGEIFS(Observed!AJ$2:AJ$792,Observed!$A$2:$A$792,$A96,Observed!$C$2:$C$792,$C96),"")</f>
        <v/>
      </c>
      <c r="AO96" s="28" t="str">
        <f>IF(ISNUMBER(AVERAGEIFS(Observed!AK$2:AK$792,Observed!$A$2:$A$792,$A96,Observed!$C$2:$C$792,$C96)),AVERAGEIFS(Observed!AK$2:AK$792,Observed!$A$2:$A$792,$A96,Observed!$C$2:$C$792,$C96),"")</f>
        <v/>
      </c>
      <c r="AP96" s="29" t="str">
        <f>IF(ISNUMBER(AVERAGEIFS(Observed!AL$2:AL$792,Observed!$A$2:$A$792,$A96,Observed!$C$2:$C$792,$C96)),AVERAGEIFS(Observed!AL$2:AL$792,Observed!$A$2:$A$792,$A96,Observed!$C$2:$C$792,$C96),"")</f>
        <v/>
      </c>
      <c r="AQ96" s="28">
        <f>IF(ISNUMBER(AVERAGEIFS(Observed!AM$2:AM$792,Observed!$A$2:$A$792,$A96,Observed!$C$2:$C$792,$C96)),AVERAGEIFS(Observed!AM$2:AM$792,Observed!$A$2:$A$792,$A96,Observed!$C$2:$C$792,$C96),"")</f>
        <v>7.1877500000000003</v>
      </c>
      <c r="AR96" s="28">
        <f>IF(ISNUMBER(AVERAGEIFS(Observed!AN$2:AN$792,Observed!$A$2:$A$792,$A96,Observed!$C$2:$C$792,$C96)),AVERAGEIFS(Observed!AN$2:AN$792,Observed!$A$2:$A$792,$A96,Observed!$C$2:$C$792,$C96),"")</f>
        <v>27.4815</v>
      </c>
      <c r="AS96" s="2">
        <f>COUNTIFS(Observed!$A$2:$A$792,$A96,Observed!$C$2:$C$792,$C96)</f>
        <v>4</v>
      </c>
      <c r="AT96" s="2">
        <f t="shared" si="2"/>
        <v>14</v>
      </c>
    </row>
    <row r="97" spans="1:46" x14ac:dyDescent="0.25">
      <c r="A97" s="4" t="s">
        <v>26</v>
      </c>
      <c r="B97" t="s">
        <v>44</v>
      </c>
      <c r="C97" s="3">
        <v>42394</v>
      </c>
      <c r="D97">
        <v>1</v>
      </c>
      <c r="F97">
        <v>500</v>
      </c>
      <c r="J97" s="2" t="s">
        <v>83</v>
      </c>
      <c r="K97" s="2" t="s">
        <v>23</v>
      </c>
      <c r="L97">
        <v>2.4</v>
      </c>
      <c r="M97" s="2" t="s">
        <v>22</v>
      </c>
      <c r="N97" s="27" t="str">
        <f>IF(ISNUMBER(AVERAGEIFS(Observed!J$2:J$792,Observed!$A$2:$A$792,$A97,Observed!$C$2:$C$792,$C97)),AVERAGEIFS(Observed!J$2:J$792,Observed!$A$2:$A$792,$A97,Observed!$C$2:$C$792,$C97),"")</f>
        <v/>
      </c>
      <c r="O97" s="28" t="str">
        <f>IF(ISNUMBER(AVERAGEIFS(Observed!K$2:K$792,Observed!$A$2:$A$792,$A97,Observed!$C$2:$C$792,$C97)),AVERAGEIFS(Observed!K$2:K$792,Observed!$A$2:$A$792,$A97,Observed!$C$2:$C$792,$C97),"")</f>
        <v/>
      </c>
      <c r="P97" s="28">
        <f>IF(ISNUMBER(AVERAGEIFS(Observed!L$2:L$792,Observed!$A$2:$A$792,$A97,Observed!$C$2:$C$792,$C97)),AVERAGEIFS(Observed!L$2:L$792,Observed!$A$2:$A$792,$A97,Observed!$C$2:$C$792,$C97),"")</f>
        <v>185.6825</v>
      </c>
      <c r="Q97" s="28">
        <f>IF(ISNUMBER(AVERAGEIFS(Observed!M$2:M$792,Observed!$A$2:$A$792,$A97,Observed!$C$2:$C$792,$C97)),AVERAGEIFS(Observed!M$2:M$792,Observed!$A$2:$A$792,$A97,Observed!$C$2:$C$792,$C97),"")</f>
        <v>185.6825</v>
      </c>
      <c r="R97" s="28">
        <f>IF(ISNUMBER(AVERAGEIFS(Observed!N$2:N$792,Observed!$A$2:$A$792,$A97,Observed!$C$2:$C$792,$C97)),AVERAGEIFS(Observed!N$2:N$792,Observed!$A$2:$A$792,$A97,Observed!$C$2:$C$792,$C97),"")</f>
        <v>740.86</v>
      </c>
      <c r="S97" s="29" t="str">
        <f>IF(ISNUMBER(AVERAGEIFS(Observed!O$2:O$792,Observed!$A$2:$A$792,$A97,Observed!$C$2:$C$792,$C97)),AVERAGEIFS(Observed!O$2:O$792,Observed!$A$2:$A$792,$A97,Observed!$C$2:$C$792,$C97),"")</f>
        <v/>
      </c>
      <c r="T97" s="29" t="str">
        <f>IF(ISNUMBER(AVERAGEIFS(Observed!P$2:P$792,Observed!$A$2:$A$792,$A97,Observed!$C$2:$C$792,$C97)),AVERAGEIFS(Observed!P$2:P$792,Observed!$A$2:$A$792,$A97,Observed!$C$2:$C$792,$C97),"")</f>
        <v/>
      </c>
      <c r="U97" s="29" t="str">
        <f>IF(ISNUMBER(AVERAGEIFS(Observed!Q$2:Q$792,Observed!$A$2:$A$792,$A97,Observed!$C$2:$C$792,$C97)),AVERAGEIFS(Observed!Q$2:Q$792,Observed!$A$2:$A$792,$A97,Observed!$C$2:$C$792,$C97),"")</f>
        <v/>
      </c>
      <c r="V97" s="28" t="str">
        <f>IF(ISNUMBER(AVERAGEIFS(Observed!R$2:R$792,Observed!$A$2:$A$792,$A97,Observed!$C$2:$C$792,$C97)),AVERAGEIFS(Observed!R$2:R$792,Observed!$A$2:$A$792,$A97,Observed!$C$2:$C$792,$C97),"")</f>
        <v/>
      </c>
      <c r="W97" s="30" t="str">
        <f>IF(ISNUMBER(AVERAGEIFS(Observed!S$2:S$792,Observed!$A$2:$A$792,$A97,Observed!$C$2:$C$792,$C97)),AVERAGEIFS(Observed!S$2:S$792,Observed!$A$2:$A$792,$A97,Observed!$C$2:$C$792,$C97),"")</f>
        <v/>
      </c>
      <c r="X97" s="30" t="str">
        <f>IF(ISNUMBER(AVERAGEIFS(Observed!T$2:T$792,Observed!$A$2:$A$792,$A97,Observed!$C$2:$C$792,$C97)),AVERAGEIFS(Observed!T$2:T$792,Observed!$A$2:$A$792,$A97,Observed!$C$2:$C$792,$C97),"")</f>
        <v/>
      </c>
      <c r="Y97" s="28" t="str">
        <f>IF(ISNUMBER(AVERAGEIFS(Observed!U$2:U$792,Observed!$A$2:$A$792,$A97,Observed!$C$2:$C$792,$C97)),AVERAGEIFS(Observed!U$2:U$792,Observed!$A$2:$A$792,$A97,Observed!$C$2:$C$792,$C97),"")</f>
        <v/>
      </c>
      <c r="Z97" s="28" t="str">
        <f>IF(ISNUMBER(AVERAGEIFS(Observed!V$2:V$792,Observed!$A$2:$A$792,$A97,Observed!$C$2:$C$792,$C97)),AVERAGEIFS(Observed!V$2:V$792,Observed!$A$2:$A$792,$A97,Observed!$C$2:$C$792,$C97),"")</f>
        <v/>
      </c>
      <c r="AA97" s="28" t="str">
        <f>IF(ISNUMBER(AVERAGEIFS(Observed!W$2:W$792,Observed!$A$2:$A$792,$A97,Observed!$C$2:$C$792,$C97)),AVERAGEIFS(Observed!W$2:W$792,Observed!$A$2:$A$792,$A97,Observed!$C$2:$C$792,$C97),"")</f>
        <v/>
      </c>
      <c r="AB97" s="28">
        <f>IF(ISNUMBER(AVERAGEIFS(Observed!X$2:X$792,Observed!$A$2:$A$792,$A97,Observed!$C$2:$C$792,$C97)),AVERAGEIFS(Observed!X$2:X$792,Observed!$A$2:$A$792,$A97,Observed!$C$2:$C$792,$C97),"")</f>
        <v>21.467225551605225</v>
      </c>
      <c r="AC97" s="28">
        <f>IF(ISNUMBER(AVERAGEIFS(Observed!Y$2:Y$792,Observed!$A$2:$A$792,$A97,Observed!$C$2:$C$792,$C97)),AVERAGEIFS(Observed!Y$2:Y$792,Observed!$A$2:$A$792,$A97,Observed!$C$2:$C$792,$C97),"")</f>
        <v>13.988741874694824</v>
      </c>
      <c r="AD97" s="28">
        <f>IF(ISNUMBER(AVERAGEIFS(Observed!Z$2:Z$792,Observed!$A$2:$A$792,$A97,Observed!$C$2:$C$792,$C97)),AVERAGEIFS(Observed!Z$2:Z$792,Observed!$A$2:$A$792,$A97,Observed!$C$2:$C$792,$C97),"")</f>
        <v>74.416934967041016</v>
      </c>
      <c r="AE97" s="28">
        <f>IF(ISNUMBER(AVERAGEIFS(Observed!AA$2:AA$792,Observed!$A$2:$A$792,$A97,Observed!$C$2:$C$792,$C97)),AVERAGEIFS(Observed!AA$2:AA$792,Observed!$A$2:$A$792,$A97,Observed!$C$2:$C$792,$C97),"")</f>
        <v>27.620584011077881</v>
      </c>
      <c r="AF97" s="28">
        <f>IF(ISNUMBER(AVERAGEIFS(Observed!AB$2:AB$792,Observed!$A$2:$A$792,$A97,Observed!$C$2:$C$792,$C97)),AVERAGEIFS(Observed!AB$2:AB$792,Observed!$A$2:$A$792,$A97,Observed!$C$2:$C$792,$C97),"")</f>
        <v>90.42350959777832</v>
      </c>
      <c r="AG97" s="28">
        <f>IF(ISNUMBER(AVERAGEIFS(Observed!AC$2:AC$792,Observed!$A$2:$A$792,$A97,Observed!$C$2:$C$792,$C97)),AVERAGEIFS(Observed!AC$2:AC$792,Observed!$A$2:$A$792,$A97,Observed!$C$2:$C$792,$C97),"")</f>
        <v>25.639006376266479</v>
      </c>
      <c r="AH97" s="29">
        <f>IF(ISNUMBER(AVERAGEIFS(Observed!AD$2:AD$792,Observed!$A$2:$A$792,$A97,Observed!$C$2:$C$792,$C97)),AVERAGEIFS(Observed!AD$2:AD$792,Observed!$A$2:$A$792,$A97,Observed!$C$2:$C$792,$C97),"")</f>
        <v>4.1000000000000002E-2</v>
      </c>
      <c r="AI97" s="29">
        <f>IF(ISNUMBER(AVERAGEIFS(Observed!AE$2:AE$792,Observed!$A$2:$A$792,$A97,Observed!$C$2:$C$792,$C97)),AVERAGEIFS(Observed!AE$2:AE$792,Observed!$A$2:$A$792,$A97,Observed!$C$2:$C$792,$C97),"")</f>
        <v>4.1000000000000002E-2</v>
      </c>
      <c r="AJ97" s="29" t="str">
        <f>IF(ISNUMBER(AVERAGEIFS(Observed!AF$2:AF$792,Observed!$A$2:$A$792,$A97,Observed!$C$2:$C$792,$C97)),AVERAGEIFS(Observed!AF$2:AF$792,Observed!$A$2:$A$792,$A97,Observed!$C$2:$C$792,$C97),"")</f>
        <v/>
      </c>
      <c r="AK97" s="28">
        <f>IF(ISNUMBER(AVERAGEIFS(Observed!AG$2:AG$792,Observed!$A$2:$A$792,$A97,Observed!$C$2:$C$792,$C97)),AVERAGEIFS(Observed!AG$2:AG$792,Observed!$A$2:$A$792,$A97,Observed!$C$2:$C$792,$C97),"")</f>
        <v>11.906709594726562</v>
      </c>
      <c r="AL97" s="29" t="str">
        <f>IF(ISNUMBER(AVERAGEIFS(Observed!AH$2:AH$792,Observed!$A$2:$A$792,$A97,Observed!$C$2:$C$792,$C97)),AVERAGEIFS(Observed!AH$2:AH$792,Observed!$A$2:$A$792,$A97,Observed!$C$2:$C$792,$C97),"")</f>
        <v/>
      </c>
      <c r="AM97" s="28" t="str">
        <f>IF(ISNUMBER(AVERAGEIFS(Observed!AI$2:AI$792,Observed!$A$2:$A$792,$A97,Observed!$C$2:$C$792,$C97)),AVERAGEIFS(Observed!AI$2:AI$792,Observed!$A$2:$A$792,$A97,Observed!$C$2:$C$792,$C97),"")</f>
        <v/>
      </c>
      <c r="AN97" s="28" t="str">
        <f>IF(ISNUMBER(AVERAGEIFS(Observed!AJ$2:AJ$792,Observed!$A$2:$A$792,$A97,Observed!$C$2:$C$792,$C97)),AVERAGEIFS(Observed!AJ$2:AJ$792,Observed!$A$2:$A$792,$A97,Observed!$C$2:$C$792,$C97),"")</f>
        <v/>
      </c>
      <c r="AO97" s="28" t="str">
        <f>IF(ISNUMBER(AVERAGEIFS(Observed!AK$2:AK$792,Observed!$A$2:$A$792,$A97,Observed!$C$2:$C$792,$C97)),AVERAGEIFS(Observed!AK$2:AK$792,Observed!$A$2:$A$792,$A97,Observed!$C$2:$C$792,$C97),"")</f>
        <v/>
      </c>
      <c r="AP97" s="29" t="str">
        <f>IF(ISNUMBER(AVERAGEIFS(Observed!AL$2:AL$792,Observed!$A$2:$A$792,$A97,Observed!$C$2:$C$792,$C97)),AVERAGEIFS(Observed!AL$2:AL$792,Observed!$A$2:$A$792,$A97,Observed!$C$2:$C$792,$C97),"")</f>
        <v/>
      </c>
      <c r="AQ97" s="28">
        <f>IF(ISNUMBER(AVERAGEIFS(Observed!AM$2:AM$792,Observed!$A$2:$A$792,$A97,Observed!$C$2:$C$792,$C97)),AVERAGEIFS(Observed!AM$2:AM$792,Observed!$A$2:$A$792,$A97,Observed!$C$2:$C$792,$C97),"")</f>
        <v>7.6027499999999995</v>
      </c>
      <c r="AR97" s="28">
        <f>IF(ISNUMBER(AVERAGEIFS(Observed!AN$2:AN$792,Observed!$A$2:$A$792,$A97,Observed!$C$2:$C$792,$C97)),AVERAGEIFS(Observed!AN$2:AN$792,Observed!$A$2:$A$792,$A97,Observed!$C$2:$C$792,$C97),"")</f>
        <v>30.758749999999999</v>
      </c>
      <c r="AS97" s="2">
        <f>COUNTIFS(Observed!$A$2:$A$792,$A97,Observed!$C$2:$C$792,$C97)</f>
        <v>4</v>
      </c>
      <c r="AT97" s="2">
        <f t="shared" si="2"/>
        <v>14</v>
      </c>
    </row>
    <row r="98" spans="1:46" x14ac:dyDescent="0.25">
      <c r="A98" s="4" t="s">
        <v>27</v>
      </c>
      <c r="B98" t="s">
        <v>44</v>
      </c>
      <c r="C98" s="3">
        <v>42424</v>
      </c>
      <c r="D98">
        <v>1</v>
      </c>
      <c r="F98">
        <v>0</v>
      </c>
      <c r="J98" s="2" t="s">
        <v>83</v>
      </c>
      <c r="K98" s="2" t="s">
        <v>23</v>
      </c>
      <c r="L98">
        <v>2.5</v>
      </c>
      <c r="M98" s="2" t="s">
        <v>22</v>
      </c>
      <c r="N98" s="27" t="str">
        <f>IF(ISNUMBER(AVERAGEIFS(Observed!J$2:J$792,Observed!$A$2:$A$792,$A98,Observed!$C$2:$C$792,$C98)),AVERAGEIFS(Observed!J$2:J$792,Observed!$A$2:$A$792,$A98,Observed!$C$2:$C$792,$C98),"")</f>
        <v/>
      </c>
      <c r="O98" s="28" t="str">
        <f>IF(ISNUMBER(AVERAGEIFS(Observed!K$2:K$792,Observed!$A$2:$A$792,$A98,Observed!$C$2:$C$792,$C98)),AVERAGEIFS(Observed!K$2:K$792,Observed!$A$2:$A$792,$A98,Observed!$C$2:$C$792,$C98),"")</f>
        <v/>
      </c>
      <c r="P98" s="28">
        <f>IF(ISNUMBER(AVERAGEIFS(Observed!L$2:L$792,Observed!$A$2:$A$792,$A98,Observed!$C$2:$C$792,$C98)),AVERAGEIFS(Observed!L$2:L$792,Observed!$A$2:$A$792,$A98,Observed!$C$2:$C$792,$C98),"")</f>
        <v>121.75999999999999</v>
      </c>
      <c r="Q98" s="28">
        <f>IF(ISNUMBER(AVERAGEIFS(Observed!M$2:M$792,Observed!$A$2:$A$792,$A98,Observed!$C$2:$C$792,$C98)),AVERAGEIFS(Observed!M$2:M$792,Observed!$A$2:$A$792,$A98,Observed!$C$2:$C$792,$C98),"")</f>
        <v>121.75999999999999</v>
      </c>
      <c r="R98" s="28">
        <f>IF(ISNUMBER(AVERAGEIFS(Observed!N$2:N$792,Observed!$A$2:$A$792,$A98,Observed!$C$2:$C$792,$C98)),AVERAGEIFS(Observed!N$2:N$792,Observed!$A$2:$A$792,$A98,Observed!$C$2:$C$792,$C98),"")</f>
        <v>764.81499999999994</v>
      </c>
      <c r="S98" s="29" t="str">
        <f>IF(ISNUMBER(AVERAGEIFS(Observed!O$2:O$792,Observed!$A$2:$A$792,$A98,Observed!$C$2:$C$792,$C98)),AVERAGEIFS(Observed!O$2:O$792,Observed!$A$2:$A$792,$A98,Observed!$C$2:$C$792,$C98),"")</f>
        <v/>
      </c>
      <c r="T98" s="29" t="str">
        <f>IF(ISNUMBER(AVERAGEIFS(Observed!P$2:P$792,Observed!$A$2:$A$792,$A98,Observed!$C$2:$C$792,$C98)),AVERAGEIFS(Observed!P$2:P$792,Observed!$A$2:$A$792,$A98,Observed!$C$2:$C$792,$C98),"")</f>
        <v/>
      </c>
      <c r="U98" s="29" t="str">
        <f>IF(ISNUMBER(AVERAGEIFS(Observed!Q$2:Q$792,Observed!$A$2:$A$792,$A98,Observed!$C$2:$C$792,$C98)),AVERAGEIFS(Observed!Q$2:Q$792,Observed!$A$2:$A$792,$A98,Observed!$C$2:$C$792,$C98),"")</f>
        <v/>
      </c>
      <c r="V98" s="28" t="str">
        <f>IF(ISNUMBER(AVERAGEIFS(Observed!R$2:R$792,Observed!$A$2:$A$792,$A98,Observed!$C$2:$C$792,$C98)),AVERAGEIFS(Observed!R$2:R$792,Observed!$A$2:$A$792,$A98,Observed!$C$2:$C$792,$C98),"")</f>
        <v/>
      </c>
      <c r="W98" s="30" t="str">
        <f>IF(ISNUMBER(AVERAGEIFS(Observed!S$2:S$792,Observed!$A$2:$A$792,$A98,Observed!$C$2:$C$792,$C98)),AVERAGEIFS(Observed!S$2:S$792,Observed!$A$2:$A$792,$A98,Observed!$C$2:$C$792,$C98),"")</f>
        <v/>
      </c>
      <c r="X98" s="30" t="str">
        <f>IF(ISNUMBER(AVERAGEIFS(Observed!T$2:T$792,Observed!$A$2:$A$792,$A98,Observed!$C$2:$C$792,$C98)),AVERAGEIFS(Observed!T$2:T$792,Observed!$A$2:$A$792,$A98,Observed!$C$2:$C$792,$C98),"")</f>
        <v/>
      </c>
      <c r="Y98" s="28" t="str">
        <f>IF(ISNUMBER(AVERAGEIFS(Observed!U$2:U$792,Observed!$A$2:$A$792,$A98,Observed!$C$2:$C$792,$C98)),AVERAGEIFS(Observed!U$2:U$792,Observed!$A$2:$A$792,$A98,Observed!$C$2:$C$792,$C98),"")</f>
        <v/>
      </c>
      <c r="Z98" s="28" t="str">
        <f>IF(ISNUMBER(AVERAGEIFS(Observed!V$2:V$792,Observed!$A$2:$A$792,$A98,Observed!$C$2:$C$792,$C98)),AVERAGEIFS(Observed!V$2:V$792,Observed!$A$2:$A$792,$A98,Observed!$C$2:$C$792,$C98),"")</f>
        <v/>
      </c>
      <c r="AA98" s="28" t="str">
        <f>IF(ISNUMBER(AVERAGEIFS(Observed!W$2:W$792,Observed!$A$2:$A$792,$A98,Observed!$C$2:$C$792,$C98)),AVERAGEIFS(Observed!W$2:W$792,Observed!$A$2:$A$792,$A98,Observed!$C$2:$C$792,$C98),"")</f>
        <v/>
      </c>
      <c r="AB98" s="28">
        <f>IF(ISNUMBER(AVERAGEIFS(Observed!X$2:X$792,Observed!$A$2:$A$792,$A98,Observed!$C$2:$C$792,$C98)),AVERAGEIFS(Observed!X$2:X$792,Observed!$A$2:$A$792,$A98,Observed!$C$2:$C$792,$C98),"")</f>
        <v>19.500879049301147</v>
      </c>
      <c r="AC98" s="28">
        <f>IF(ISNUMBER(AVERAGEIFS(Observed!Y$2:Y$792,Observed!$A$2:$A$792,$A98,Observed!$C$2:$C$792,$C98)),AVERAGEIFS(Observed!Y$2:Y$792,Observed!$A$2:$A$792,$A98,Observed!$C$2:$C$792,$C98),"")</f>
        <v>11.535192847251892</v>
      </c>
      <c r="AD98" s="28">
        <f>IF(ISNUMBER(AVERAGEIFS(Observed!Z$2:Z$792,Observed!$A$2:$A$792,$A98,Observed!$C$2:$C$792,$C98)),AVERAGEIFS(Observed!Z$2:Z$792,Observed!$A$2:$A$792,$A98,Observed!$C$2:$C$792,$C98),"")</f>
        <v>77.743953704833984</v>
      </c>
      <c r="AE98" s="28">
        <f>IF(ISNUMBER(AVERAGEIFS(Observed!AA$2:AA$792,Observed!$A$2:$A$792,$A98,Observed!$C$2:$C$792,$C98)),AVERAGEIFS(Observed!AA$2:AA$792,Observed!$A$2:$A$792,$A98,Observed!$C$2:$C$792,$C98),"")</f>
        <v>26.256044864654541</v>
      </c>
      <c r="AF98" s="28">
        <f>IF(ISNUMBER(AVERAGEIFS(Observed!AB$2:AB$792,Observed!$A$2:$A$792,$A98,Observed!$C$2:$C$792,$C98)),AVERAGEIFS(Observed!AB$2:AB$792,Observed!$A$2:$A$792,$A98,Observed!$C$2:$C$792,$C98),"")</f>
        <v>90.574344635009766</v>
      </c>
      <c r="AG98" s="28">
        <f>IF(ISNUMBER(AVERAGEIFS(Observed!AC$2:AC$792,Observed!$A$2:$A$792,$A98,Observed!$C$2:$C$792,$C98)),AVERAGEIFS(Observed!AC$2:AC$792,Observed!$A$2:$A$792,$A98,Observed!$C$2:$C$792,$C98),"")</f>
        <v>30.121304035186768</v>
      </c>
      <c r="AH98" s="29">
        <f>IF(ISNUMBER(AVERAGEIFS(Observed!AD$2:AD$792,Observed!$A$2:$A$792,$A98,Observed!$C$2:$C$792,$C98)),AVERAGEIFS(Observed!AD$2:AD$792,Observed!$A$2:$A$792,$A98,Observed!$C$2:$C$792,$C98),"")</f>
        <v>4.8225000000000004E-2</v>
      </c>
      <c r="AI98" s="29">
        <f>IF(ISNUMBER(AVERAGEIFS(Observed!AE$2:AE$792,Observed!$A$2:$A$792,$A98,Observed!$C$2:$C$792,$C98)),AVERAGEIFS(Observed!AE$2:AE$792,Observed!$A$2:$A$792,$A98,Observed!$C$2:$C$792,$C98),"")</f>
        <v>4.8225000000000004E-2</v>
      </c>
      <c r="AJ98" s="29" t="str">
        <f>IF(ISNUMBER(AVERAGEIFS(Observed!AF$2:AF$792,Observed!$A$2:$A$792,$A98,Observed!$C$2:$C$792,$C98)),AVERAGEIFS(Observed!AF$2:AF$792,Observed!$A$2:$A$792,$A98,Observed!$C$2:$C$792,$C98),"")</f>
        <v/>
      </c>
      <c r="AK98" s="28">
        <f>IF(ISNUMBER(AVERAGEIFS(Observed!AG$2:AG$792,Observed!$A$2:$A$792,$A98,Observed!$C$2:$C$792,$C98)),AVERAGEIFS(Observed!AG$2:AG$792,Observed!$A$2:$A$792,$A98,Observed!$C$2:$C$792,$C98),"")</f>
        <v>12.439032592773437</v>
      </c>
      <c r="AL98" s="29" t="str">
        <f>IF(ISNUMBER(AVERAGEIFS(Observed!AH$2:AH$792,Observed!$A$2:$A$792,$A98,Observed!$C$2:$C$792,$C98)),AVERAGEIFS(Observed!AH$2:AH$792,Observed!$A$2:$A$792,$A98,Observed!$C$2:$C$792,$C98),"")</f>
        <v/>
      </c>
      <c r="AM98" s="28" t="str">
        <f>IF(ISNUMBER(AVERAGEIFS(Observed!AI$2:AI$792,Observed!$A$2:$A$792,$A98,Observed!$C$2:$C$792,$C98)),AVERAGEIFS(Observed!AI$2:AI$792,Observed!$A$2:$A$792,$A98,Observed!$C$2:$C$792,$C98),"")</f>
        <v/>
      </c>
      <c r="AN98" s="28" t="str">
        <f>IF(ISNUMBER(AVERAGEIFS(Observed!AJ$2:AJ$792,Observed!$A$2:$A$792,$A98,Observed!$C$2:$C$792,$C98)),AVERAGEIFS(Observed!AJ$2:AJ$792,Observed!$A$2:$A$792,$A98,Observed!$C$2:$C$792,$C98),"")</f>
        <v/>
      </c>
      <c r="AO98" s="28" t="str">
        <f>IF(ISNUMBER(AVERAGEIFS(Observed!AK$2:AK$792,Observed!$A$2:$A$792,$A98,Observed!$C$2:$C$792,$C98)),AVERAGEIFS(Observed!AK$2:AK$792,Observed!$A$2:$A$792,$A98,Observed!$C$2:$C$792,$C98),"")</f>
        <v/>
      </c>
      <c r="AP98" s="29" t="str">
        <f>IF(ISNUMBER(AVERAGEIFS(Observed!AL$2:AL$792,Observed!$A$2:$A$792,$A98,Observed!$C$2:$C$792,$C98)),AVERAGEIFS(Observed!AL$2:AL$792,Observed!$A$2:$A$792,$A98,Observed!$C$2:$C$792,$C98),"")</f>
        <v/>
      </c>
      <c r="AQ98" s="28">
        <f>IF(ISNUMBER(AVERAGEIFS(Observed!AM$2:AM$792,Observed!$A$2:$A$792,$A98,Observed!$C$2:$C$792,$C98)),AVERAGEIFS(Observed!AM$2:AM$792,Observed!$A$2:$A$792,$A98,Observed!$C$2:$C$792,$C98),"")</f>
        <v>5.863249999999999</v>
      </c>
      <c r="AR98" s="28">
        <f>IF(ISNUMBER(AVERAGEIFS(Observed!AN$2:AN$792,Observed!$A$2:$A$792,$A98,Observed!$C$2:$C$792,$C98)),AVERAGEIFS(Observed!AN$2:AN$792,Observed!$A$2:$A$792,$A98,Observed!$C$2:$C$792,$C98),"")</f>
        <v>31.89</v>
      </c>
      <c r="AS98" s="2">
        <f>COUNTIFS(Observed!$A$2:$A$792,$A98,Observed!$C$2:$C$792,$C98)</f>
        <v>4</v>
      </c>
      <c r="AT98" s="2">
        <f t="shared" si="2"/>
        <v>14</v>
      </c>
    </row>
    <row r="99" spans="1:46" x14ac:dyDescent="0.25">
      <c r="A99" s="4" t="s">
        <v>30</v>
      </c>
      <c r="B99" t="s">
        <v>44</v>
      </c>
      <c r="C99" s="3">
        <v>42424</v>
      </c>
      <c r="D99">
        <v>1</v>
      </c>
      <c r="F99">
        <v>50</v>
      </c>
      <c r="J99" s="2" t="s">
        <v>83</v>
      </c>
      <c r="K99" s="2" t="s">
        <v>23</v>
      </c>
      <c r="L99">
        <v>2.5</v>
      </c>
      <c r="M99" s="2" t="s">
        <v>22</v>
      </c>
      <c r="N99" s="27" t="str">
        <f>IF(ISNUMBER(AVERAGEIFS(Observed!J$2:J$792,Observed!$A$2:$A$792,$A99,Observed!$C$2:$C$792,$C99)),AVERAGEIFS(Observed!J$2:J$792,Observed!$A$2:$A$792,$A99,Observed!$C$2:$C$792,$C99),"")</f>
        <v/>
      </c>
      <c r="O99" s="28" t="str">
        <f>IF(ISNUMBER(AVERAGEIFS(Observed!K$2:K$792,Observed!$A$2:$A$792,$A99,Observed!$C$2:$C$792,$C99)),AVERAGEIFS(Observed!K$2:K$792,Observed!$A$2:$A$792,$A99,Observed!$C$2:$C$792,$C99),"")</f>
        <v/>
      </c>
      <c r="P99" s="28">
        <f>IF(ISNUMBER(AVERAGEIFS(Observed!L$2:L$792,Observed!$A$2:$A$792,$A99,Observed!$C$2:$C$792,$C99)),AVERAGEIFS(Observed!L$2:L$792,Observed!$A$2:$A$792,$A99,Observed!$C$2:$C$792,$C99),"")</f>
        <v>130.58000000000001</v>
      </c>
      <c r="Q99" s="28">
        <f>IF(ISNUMBER(AVERAGEIFS(Observed!M$2:M$792,Observed!$A$2:$A$792,$A99,Observed!$C$2:$C$792,$C99)),AVERAGEIFS(Observed!M$2:M$792,Observed!$A$2:$A$792,$A99,Observed!$C$2:$C$792,$C99),"")</f>
        <v>130.58000000000001</v>
      </c>
      <c r="R99" s="28">
        <f>IF(ISNUMBER(AVERAGEIFS(Observed!N$2:N$792,Observed!$A$2:$A$792,$A99,Observed!$C$2:$C$792,$C99)),AVERAGEIFS(Observed!N$2:N$792,Observed!$A$2:$A$792,$A99,Observed!$C$2:$C$792,$C99),"")</f>
        <v>819.62249999999995</v>
      </c>
      <c r="S99" s="29" t="str">
        <f>IF(ISNUMBER(AVERAGEIFS(Observed!O$2:O$792,Observed!$A$2:$A$792,$A99,Observed!$C$2:$C$792,$C99)),AVERAGEIFS(Observed!O$2:O$792,Observed!$A$2:$A$792,$A99,Observed!$C$2:$C$792,$C99),"")</f>
        <v/>
      </c>
      <c r="T99" s="29" t="str">
        <f>IF(ISNUMBER(AVERAGEIFS(Observed!P$2:P$792,Observed!$A$2:$A$792,$A99,Observed!$C$2:$C$792,$C99)),AVERAGEIFS(Observed!P$2:P$792,Observed!$A$2:$A$792,$A99,Observed!$C$2:$C$792,$C99),"")</f>
        <v/>
      </c>
      <c r="U99" s="29" t="str">
        <f>IF(ISNUMBER(AVERAGEIFS(Observed!Q$2:Q$792,Observed!$A$2:$A$792,$A99,Observed!$C$2:$C$792,$C99)),AVERAGEIFS(Observed!Q$2:Q$792,Observed!$A$2:$A$792,$A99,Observed!$C$2:$C$792,$C99),"")</f>
        <v/>
      </c>
      <c r="V99" s="28" t="str">
        <f>IF(ISNUMBER(AVERAGEIFS(Observed!R$2:R$792,Observed!$A$2:$A$792,$A99,Observed!$C$2:$C$792,$C99)),AVERAGEIFS(Observed!R$2:R$792,Observed!$A$2:$A$792,$A99,Observed!$C$2:$C$792,$C99),"")</f>
        <v/>
      </c>
      <c r="W99" s="30" t="str">
        <f>IF(ISNUMBER(AVERAGEIFS(Observed!S$2:S$792,Observed!$A$2:$A$792,$A99,Observed!$C$2:$C$792,$C99)),AVERAGEIFS(Observed!S$2:S$792,Observed!$A$2:$A$792,$A99,Observed!$C$2:$C$792,$C99),"")</f>
        <v/>
      </c>
      <c r="X99" s="30" t="str">
        <f>IF(ISNUMBER(AVERAGEIFS(Observed!T$2:T$792,Observed!$A$2:$A$792,$A99,Observed!$C$2:$C$792,$C99)),AVERAGEIFS(Observed!T$2:T$792,Observed!$A$2:$A$792,$A99,Observed!$C$2:$C$792,$C99),"")</f>
        <v/>
      </c>
      <c r="Y99" s="28" t="str">
        <f>IF(ISNUMBER(AVERAGEIFS(Observed!U$2:U$792,Observed!$A$2:$A$792,$A99,Observed!$C$2:$C$792,$C99)),AVERAGEIFS(Observed!U$2:U$792,Observed!$A$2:$A$792,$A99,Observed!$C$2:$C$792,$C99),"")</f>
        <v/>
      </c>
      <c r="Z99" s="28" t="str">
        <f>IF(ISNUMBER(AVERAGEIFS(Observed!V$2:V$792,Observed!$A$2:$A$792,$A99,Observed!$C$2:$C$792,$C99)),AVERAGEIFS(Observed!V$2:V$792,Observed!$A$2:$A$792,$A99,Observed!$C$2:$C$792,$C99),"")</f>
        <v/>
      </c>
      <c r="AA99" s="28" t="str">
        <f>IF(ISNUMBER(AVERAGEIFS(Observed!W$2:W$792,Observed!$A$2:$A$792,$A99,Observed!$C$2:$C$792,$C99)),AVERAGEIFS(Observed!W$2:W$792,Observed!$A$2:$A$792,$A99,Observed!$C$2:$C$792,$C99),"")</f>
        <v/>
      </c>
      <c r="AB99" s="28">
        <f>IF(ISNUMBER(AVERAGEIFS(Observed!X$2:X$792,Observed!$A$2:$A$792,$A99,Observed!$C$2:$C$792,$C99)),AVERAGEIFS(Observed!X$2:X$792,Observed!$A$2:$A$792,$A99,Observed!$C$2:$C$792,$C99),"")</f>
        <v>19.495723406473797</v>
      </c>
      <c r="AC99" s="28">
        <f>IF(ISNUMBER(AVERAGEIFS(Observed!Y$2:Y$792,Observed!$A$2:$A$792,$A99,Observed!$C$2:$C$792,$C99)),AVERAGEIFS(Observed!Y$2:Y$792,Observed!$A$2:$A$792,$A99,Observed!$C$2:$C$792,$C99),"")</f>
        <v>11.436048666636148</v>
      </c>
      <c r="AD99" s="28">
        <f>IF(ISNUMBER(AVERAGEIFS(Observed!Z$2:Z$792,Observed!$A$2:$A$792,$A99,Observed!$C$2:$C$792,$C99)),AVERAGEIFS(Observed!Z$2:Z$792,Observed!$A$2:$A$792,$A99,Observed!$C$2:$C$792,$C99),"")</f>
        <v>77.834653218587235</v>
      </c>
      <c r="AE99" s="28">
        <f>IF(ISNUMBER(AVERAGEIFS(Observed!AA$2:AA$792,Observed!$A$2:$A$792,$A99,Observed!$C$2:$C$792,$C99)),AVERAGEIFS(Observed!AA$2:AA$792,Observed!$A$2:$A$792,$A99,Observed!$C$2:$C$792,$C99),"")</f>
        <v>26.667247136433918</v>
      </c>
      <c r="AF99" s="28">
        <f>IF(ISNUMBER(AVERAGEIFS(Observed!AB$2:AB$792,Observed!$A$2:$A$792,$A99,Observed!$C$2:$C$792,$C99)),AVERAGEIFS(Observed!AB$2:AB$792,Observed!$A$2:$A$792,$A99,Observed!$C$2:$C$792,$C99),"")</f>
        <v>90.721188863118485</v>
      </c>
      <c r="AG99" s="28">
        <f>IF(ISNUMBER(AVERAGEIFS(Observed!AC$2:AC$792,Observed!$A$2:$A$792,$A99,Observed!$C$2:$C$792,$C99)),AVERAGEIFS(Observed!AC$2:AC$792,Observed!$A$2:$A$792,$A99,Observed!$C$2:$C$792,$C99),"")</f>
        <v>29.629836718241375</v>
      </c>
      <c r="AH99" s="29">
        <f>IF(ISNUMBER(AVERAGEIFS(Observed!AD$2:AD$792,Observed!$A$2:$A$792,$A99,Observed!$C$2:$C$792,$C99)),AVERAGEIFS(Observed!AD$2:AD$792,Observed!$A$2:$A$792,$A99,Observed!$C$2:$C$792,$C99),"")</f>
        <v>4.7433333333333327E-2</v>
      </c>
      <c r="AI99" s="29">
        <f>IF(ISNUMBER(AVERAGEIFS(Observed!AE$2:AE$792,Observed!$A$2:$A$792,$A99,Observed!$C$2:$C$792,$C99)),AVERAGEIFS(Observed!AE$2:AE$792,Observed!$A$2:$A$792,$A99,Observed!$C$2:$C$792,$C99),"")</f>
        <v>4.7433333333333327E-2</v>
      </c>
      <c r="AJ99" s="29" t="str">
        <f>IF(ISNUMBER(AVERAGEIFS(Observed!AF$2:AF$792,Observed!$A$2:$A$792,$A99,Observed!$C$2:$C$792,$C99)),AVERAGEIFS(Observed!AF$2:AF$792,Observed!$A$2:$A$792,$A99,Observed!$C$2:$C$792,$C99),"")</f>
        <v/>
      </c>
      <c r="AK99" s="28">
        <f>IF(ISNUMBER(AVERAGEIFS(Observed!AG$2:AG$792,Observed!$A$2:$A$792,$A99,Observed!$C$2:$C$792,$C99)),AVERAGEIFS(Observed!AG$2:AG$792,Observed!$A$2:$A$792,$A99,Observed!$C$2:$C$792,$C99),"")</f>
        <v>12.453544514973958</v>
      </c>
      <c r="AL99" s="29" t="str">
        <f>IF(ISNUMBER(AVERAGEIFS(Observed!AH$2:AH$792,Observed!$A$2:$A$792,$A99,Observed!$C$2:$C$792,$C99)),AVERAGEIFS(Observed!AH$2:AH$792,Observed!$A$2:$A$792,$A99,Observed!$C$2:$C$792,$C99),"")</f>
        <v/>
      </c>
      <c r="AM99" s="28" t="str">
        <f>IF(ISNUMBER(AVERAGEIFS(Observed!AI$2:AI$792,Observed!$A$2:$A$792,$A99,Observed!$C$2:$C$792,$C99)),AVERAGEIFS(Observed!AI$2:AI$792,Observed!$A$2:$A$792,$A99,Observed!$C$2:$C$792,$C99),"")</f>
        <v/>
      </c>
      <c r="AN99" s="28" t="str">
        <f>IF(ISNUMBER(AVERAGEIFS(Observed!AJ$2:AJ$792,Observed!$A$2:$A$792,$A99,Observed!$C$2:$C$792,$C99)),AVERAGEIFS(Observed!AJ$2:AJ$792,Observed!$A$2:$A$792,$A99,Observed!$C$2:$C$792,$C99),"")</f>
        <v/>
      </c>
      <c r="AO99" s="28" t="str">
        <f>IF(ISNUMBER(AVERAGEIFS(Observed!AK$2:AK$792,Observed!$A$2:$A$792,$A99,Observed!$C$2:$C$792,$C99)),AVERAGEIFS(Observed!AK$2:AK$792,Observed!$A$2:$A$792,$A99,Observed!$C$2:$C$792,$C99),"")</f>
        <v/>
      </c>
      <c r="AP99" s="29" t="str">
        <f>IF(ISNUMBER(AVERAGEIFS(Observed!AL$2:AL$792,Observed!$A$2:$A$792,$A99,Observed!$C$2:$C$792,$C99)),AVERAGEIFS(Observed!AL$2:AL$792,Observed!$A$2:$A$792,$A99,Observed!$C$2:$C$792,$C99),"")</f>
        <v/>
      </c>
      <c r="AQ99" s="28">
        <f>IF(ISNUMBER(AVERAGEIFS(Observed!AM$2:AM$792,Observed!$A$2:$A$792,$A99,Observed!$C$2:$C$792,$C99)),AVERAGEIFS(Observed!AM$2:AM$792,Observed!$A$2:$A$792,$A99,Observed!$C$2:$C$792,$C99),"")</f>
        <v>6.1872500000000006</v>
      </c>
      <c r="AR99" s="28">
        <f>IF(ISNUMBER(AVERAGEIFS(Observed!AN$2:AN$792,Observed!$A$2:$A$792,$A99,Observed!$C$2:$C$792,$C99)),AVERAGEIFS(Observed!AN$2:AN$792,Observed!$A$2:$A$792,$A99,Observed!$C$2:$C$792,$C99),"")</f>
        <v>34.183</v>
      </c>
      <c r="AS99" s="2">
        <f>COUNTIFS(Observed!$A$2:$A$792,$A99,Observed!$C$2:$C$792,$C99)</f>
        <v>4</v>
      </c>
      <c r="AT99" s="2">
        <f t="shared" si="2"/>
        <v>14</v>
      </c>
    </row>
    <row r="100" spans="1:46" x14ac:dyDescent="0.25">
      <c r="A100" s="4" t="s">
        <v>28</v>
      </c>
      <c r="B100" t="s">
        <v>44</v>
      </c>
      <c r="C100" s="3">
        <v>42424</v>
      </c>
      <c r="D100">
        <v>1</v>
      </c>
      <c r="F100">
        <v>100</v>
      </c>
      <c r="J100" s="2" t="s">
        <v>83</v>
      </c>
      <c r="K100" s="2" t="s">
        <v>23</v>
      </c>
      <c r="L100">
        <v>2.5</v>
      </c>
      <c r="M100" s="2" t="s">
        <v>22</v>
      </c>
      <c r="N100" s="27" t="str">
        <f>IF(ISNUMBER(AVERAGEIFS(Observed!J$2:J$792,Observed!$A$2:$A$792,$A100,Observed!$C$2:$C$792,$C100)),AVERAGEIFS(Observed!J$2:J$792,Observed!$A$2:$A$792,$A100,Observed!$C$2:$C$792,$C100),"")</f>
        <v/>
      </c>
      <c r="O100" s="28" t="str">
        <f>IF(ISNUMBER(AVERAGEIFS(Observed!K$2:K$792,Observed!$A$2:$A$792,$A100,Observed!$C$2:$C$792,$C100)),AVERAGEIFS(Observed!K$2:K$792,Observed!$A$2:$A$792,$A100,Observed!$C$2:$C$792,$C100),"")</f>
        <v/>
      </c>
      <c r="P100" s="28">
        <f>IF(ISNUMBER(AVERAGEIFS(Observed!L$2:L$792,Observed!$A$2:$A$792,$A100,Observed!$C$2:$C$792,$C100)),AVERAGEIFS(Observed!L$2:L$792,Observed!$A$2:$A$792,$A100,Observed!$C$2:$C$792,$C100),"")</f>
        <v>126.02250000000001</v>
      </c>
      <c r="Q100" s="28">
        <f>IF(ISNUMBER(AVERAGEIFS(Observed!M$2:M$792,Observed!$A$2:$A$792,$A100,Observed!$C$2:$C$792,$C100)),AVERAGEIFS(Observed!M$2:M$792,Observed!$A$2:$A$792,$A100,Observed!$C$2:$C$792,$C100),"")</f>
        <v>126.02250000000001</v>
      </c>
      <c r="R100" s="28">
        <f>IF(ISNUMBER(AVERAGEIFS(Observed!N$2:N$792,Observed!$A$2:$A$792,$A100,Observed!$C$2:$C$792,$C100)),AVERAGEIFS(Observed!N$2:N$792,Observed!$A$2:$A$792,$A100,Observed!$C$2:$C$792,$C100),"")</f>
        <v>810.76750000000004</v>
      </c>
      <c r="S100" s="29" t="str">
        <f>IF(ISNUMBER(AVERAGEIFS(Observed!O$2:O$792,Observed!$A$2:$A$792,$A100,Observed!$C$2:$C$792,$C100)),AVERAGEIFS(Observed!O$2:O$792,Observed!$A$2:$A$792,$A100,Observed!$C$2:$C$792,$C100),"")</f>
        <v/>
      </c>
      <c r="T100" s="29" t="str">
        <f>IF(ISNUMBER(AVERAGEIFS(Observed!P$2:P$792,Observed!$A$2:$A$792,$A100,Observed!$C$2:$C$792,$C100)),AVERAGEIFS(Observed!P$2:P$792,Observed!$A$2:$A$792,$A100,Observed!$C$2:$C$792,$C100),"")</f>
        <v/>
      </c>
      <c r="U100" s="29" t="str">
        <f>IF(ISNUMBER(AVERAGEIFS(Observed!Q$2:Q$792,Observed!$A$2:$A$792,$A100,Observed!$C$2:$C$792,$C100)),AVERAGEIFS(Observed!Q$2:Q$792,Observed!$A$2:$A$792,$A100,Observed!$C$2:$C$792,$C100),"")</f>
        <v/>
      </c>
      <c r="V100" s="28" t="str">
        <f>IF(ISNUMBER(AVERAGEIFS(Observed!R$2:R$792,Observed!$A$2:$A$792,$A100,Observed!$C$2:$C$792,$C100)),AVERAGEIFS(Observed!R$2:R$792,Observed!$A$2:$A$792,$A100,Observed!$C$2:$C$792,$C100),"")</f>
        <v/>
      </c>
      <c r="W100" s="30" t="str">
        <f>IF(ISNUMBER(AVERAGEIFS(Observed!S$2:S$792,Observed!$A$2:$A$792,$A100,Observed!$C$2:$C$792,$C100)),AVERAGEIFS(Observed!S$2:S$792,Observed!$A$2:$A$792,$A100,Observed!$C$2:$C$792,$C100),"")</f>
        <v/>
      </c>
      <c r="X100" s="30" t="str">
        <f>IF(ISNUMBER(AVERAGEIFS(Observed!T$2:T$792,Observed!$A$2:$A$792,$A100,Observed!$C$2:$C$792,$C100)),AVERAGEIFS(Observed!T$2:T$792,Observed!$A$2:$A$792,$A100,Observed!$C$2:$C$792,$C100),"")</f>
        <v/>
      </c>
      <c r="Y100" s="28" t="str">
        <f>IF(ISNUMBER(AVERAGEIFS(Observed!U$2:U$792,Observed!$A$2:$A$792,$A100,Observed!$C$2:$C$792,$C100)),AVERAGEIFS(Observed!U$2:U$792,Observed!$A$2:$A$792,$A100,Observed!$C$2:$C$792,$C100),"")</f>
        <v/>
      </c>
      <c r="Z100" s="28" t="str">
        <f>IF(ISNUMBER(AVERAGEIFS(Observed!V$2:V$792,Observed!$A$2:$A$792,$A100,Observed!$C$2:$C$792,$C100)),AVERAGEIFS(Observed!V$2:V$792,Observed!$A$2:$A$792,$A100,Observed!$C$2:$C$792,$C100),"")</f>
        <v/>
      </c>
      <c r="AA100" s="28" t="str">
        <f>IF(ISNUMBER(AVERAGEIFS(Observed!W$2:W$792,Observed!$A$2:$A$792,$A100,Observed!$C$2:$C$792,$C100)),AVERAGEIFS(Observed!W$2:W$792,Observed!$A$2:$A$792,$A100,Observed!$C$2:$C$792,$C100),"")</f>
        <v/>
      </c>
      <c r="AB100" s="28">
        <f>IF(ISNUMBER(AVERAGEIFS(Observed!X$2:X$792,Observed!$A$2:$A$792,$A100,Observed!$C$2:$C$792,$C100)),AVERAGEIFS(Observed!X$2:X$792,Observed!$A$2:$A$792,$A100,Observed!$C$2:$C$792,$C100),"")</f>
        <v>19.565118551254272</v>
      </c>
      <c r="AC100" s="28">
        <f>IF(ISNUMBER(AVERAGEIFS(Observed!Y$2:Y$792,Observed!$A$2:$A$792,$A100,Observed!$C$2:$C$792,$C100)),AVERAGEIFS(Observed!Y$2:Y$792,Observed!$A$2:$A$792,$A100,Observed!$C$2:$C$792,$C100),"")</f>
        <v>11.027247428894043</v>
      </c>
      <c r="AD100" s="28">
        <f>IF(ISNUMBER(AVERAGEIFS(Observed!Z$2:Z$792,Observed!$A$2:$A$792,$A100,Observed!$C$2:$C$792,$C100)),AVERAGEIFS(Observed!Z$2:Z$792,Observed!$A$2:$A$792,$A100,Observed!$C$2:$C$792,$C100),"")</f>
        <v>77.238402366638184</v>
      </c>
      <c r="AE100" s="28">
        <f>IF(ISNUMBER(AVERAGEIFS(Observed!AA$2:AA$792,Observed!$A$2:$A$792,$A100,Observed!$C$2:$C$792,$C100)),AVERAGEIFS(Observed!AA$2:AA$792,Observed!$A$2:$A$792,$A100,Observed!$C$2:$C$792,$C100),"")</f>
        <v>26.884659767150879</v>
      </c>
      <c r="AF100" s="28">
        <f>IF(ISNUMBER(AVERAGEIFS(Observed!AB$2:AB$792,Observed!$A$2:$A$792,$A100,Observed!$C$2:$C$792,$C100)),AVERAGEIFS(Observed!AB$2:AB$792,Observed!$A$2:$A$792,$A100,Observed!$C$2:$C$792,$C100),"")</f>
        <v>90.819644927978516</v>
      </c>
      <c r="AG100" s="28">
        <f>IF(ISNUMBER(AVERAGEIFS(Observed!AC$2:AC$792,Observed!$A$2:$A$792,$A100,Observed!$C$2:$C$792,$C100)),AVERAGEIFS(Observed!AC$2:AC$792,Observed!$A$2:$A$792,$A100,Observed!$C$2:$C$792,$C100),"")</f>
        <v>29.555105686187744</v>
      </c>
      <c r="AH100" s="29">
        <f>IF(ISNUMBER(AVERAGEIFS(Observed!AD$2:AD$792,Observed!$A$2:$A$792,$A100,Observed!$C$2:$C$792,$C100)),AVERAGEIFS(Observed!AD$2:AD$792,Observed!$A$2:$A$792,$A100,Observed!$C$2:$C$792,$C100),"")</f>
        <v>4.7300000000000002E-2</v>
      </c>
      <c r="AI100" s="29">
        <f>IF(ISNUMBER(AVERAGEIFS(Observed!AE$2:AE$792,Observed!$A$2:$A$792,$A100,Observed!$C$2:$C$792,$C100)),AVERAGEIFS(Observed!AE$2:AE$792,Observed!$A$2:$A$792,$A100,Observed!$C$2:$C$792,$C100),"")</f>
        <v>4.7300000000000002E-2</v>
      </c>
      <c r="AJ100" s="29" t="str">
        <f>IF(ISNUMBER(AVERAGEIFS(Observed!AF$2:AF$792,Observed!$A$2:$A$792,$A100,Observed!$C$2:$C$792,$C100)),AVERAGEIFS(Observed!AF$2:AF$792,Observed!$A$2:$A$792,$A100,Observed!$C$2:$C$792,$C100),"")</f>
        <v/>
      </c>
      <c r="AK100" s="28">
        <f>IF(ISNUMBER(AVERAGEIFS(Observed!AG$2:AG$792,Observed!$A$2:$A$792,$A100,Observed!$C$2:$C$792,$C100)),AVERAGEIFS(Observed!AG$2:AG$792,Observed!$A$2:$A$792,$A100,Observed!$C$2:$C$792,$C100),"")</f>
        <v>12.358144378662109</v>
      </c>
      <c r="AL100" s="29" t="str">
        <f>IF(ISNUMBER(AVERAGEIFS(Observed!AH$2:AH$792,Observed!$A$2:$A$792,$A100,Observed!$C$2:$C$792,$C100)),AVERAGEIFS(Observed!AH$2:AH$792,Observed!$A$2:$A$792,$A100,Observed!$C$2:$C$792,$C100),"")</f>
        <v/>
      </c>
      <c r="AM100" s="28" t="str">
        <f>IF(ISNUMBER(AVERAGEIFS(Observed!AI$2:AI$792,Observed!$A$2:$A$792,$A100,Observed!$C$2:$C$792,$C100)),AVERAGEIFS(Observed!AI$2:AI$792,Observed!$A$2:$A$792,$A100,Observed!$C$2:$C$792,$C100),"")</f>
        <v/>
      </c>
      <c r="AN100" s="28" t="str">
        <f>IF(ISNUMBER(AVERAGEIFS(Observed!AJ$2:AJ$792,Observed!$A$2:$A$792,$A100,Observed!$C$2:$C$792,$C100)),AVERAGEIFS(Observed!AJ$2:AJ$792,Observed!$A$2:$A$792,$A100,Observed!$C$2:$C$792,$C100),"")</f>
        <v/>
      </c>
      <c r="AO100" s="28" t="str">
        <f>IF(ISNUMBER(AVERAGEIFS(Observed!AK$2:AK$792,Observed!$A$2:$A$792,$A100,Observed!$C$2:$C$792,$C100)),AVERAGEIFS(Observed!AK$2:AK$792,Observed!$A$2:$A$792,$A100,Observed!$C$2:$C$792,$C100),"")</f>
        <v/>
      </c>
      <c r="AP100" s="29" t="str">
        <f>IF(ISNUMBER(AVERAGEIFS(Observed!AL$2:AL$792,Observed!$A$2:$A$792,$A100,Observed!$C$2:$C$792,$C100)),AVERAGEIFS(Observed!AL$2:AL$792,Observed!$A$2:$A$792,$A100,Observed!$C$2:$C$792,$C100),"")</f>
        <v/>
      </c>
      <c r="AQ100" s="28">
        <f>IF(ISNUMBER(AVERAGEIFS(Observed!AM$2:AM$792,Observed!$A$2:$A$792,$A100,Observed!$C$2:$C$792,$C100)),AVERAGEIFS(Observed!AM$2:AM$792,Observed!$A$2:$A$792,$A100,Observed!$C$2:$C$792,$C100),"")</f>
        <v>5.9604999999999997</v>
      </c>
      <c r="AR100" s="28">
        <f>IF(ISNUMBER(AVERAGEIFS(Observed!AN$2:AN$792,Observed!$A$2:$A$792,$A100,Observed!$C$2:$C$792,$C100)),AVERAGEIFS(Observed!AN$2:AN$792,Observed!$A$2:$A$792,$A100,Observed!$C$2:$C$792,$C100),"")</f>
        <v>33.090499999999999</v>
      </c>
      <c r="AS100" s="2">
        <f>COUNTIFS(Observed!$A$2:$A$792,$A100,Observed!$C$2:$C$792,$C100)</f>
        <v>4</v>
      </c>
      <c r="AT100" s="2">
        <f t="shared" si="2"/>
        <v>14</v>
      </c>
    </row>
    <row r="101" spans="1:46" x14ac:dyDescent="0.25">
      <c r="A101" s="4" t="s">
        <v>25</v>
      </c>
      <c r="B101" t="s">
        <v>44</v>
      </c>
      <c r="C101" s="3">
        <v>42424</v>
      </c>
      <c r="D101">
        <v>1</v>
      </c>
      <c r="F101">
        <v>200</v>
      </c>
      <c r="J101" s="2" t="s">
        <v>83</v>
      </c>
      <c r="K101" s="2" t="s">
        <v>23</v>
      </c>
      <c r="L101">
        <v>2.5</v>
      </c>
      <c r="M101" s="2" t="s">
        <v>22</v>
      </c>
      <c r="N101" s="27" t="str">
        <f>IF(ISNUMBER(AVERAGEIFS(Observed!J$2:J$792,Observed!$A$2:$A$792,$A101,Observed!$C$2:$C$792,$C101)),AVERAGEIFS(Observed!J$2:J$792,Observed!$A$2:$A$792,$A101,Observed!$C$2:$C$792,$C101),"")</f>
        <v/>
      </c>
      <c r="O101" s="28" t="str">
        <f>IF(ISNUMBER(AVERAGEIFS(Observed!K$2:K$792,Observed!$A$2:$A$792,$A101,Observed!$C$2:$C$792,$C101)),AVERAGEIFS(Observed!K$2:K$792,Observed!$A$2:$A$792,$A101,Observed!$C$2:$C$792,$C101),"")</f>
        <v/>
      </c>
      <c r="P101" s="28">
        <f>IF(ISNUMBER(AVERAGEIFS(Observed!L$2:L$792,Observed!$A$2:$A$792,$A101,Observed!$C$2:$C$792,$C101)),AVERAGEIFS(Observed!L$2:L$792,Observed!$A$2:$A$792,$A101,Observed!$C$2:$C$792,$C101),"")</f>
        <v>143.17750000000001</v>
      </c>
      <c r="Q101" s="28">
        <f>IF(ISNUMBER(AVERAGEIFS(Observed!M$2:M$792,Observed!$A$2:$A$792,$A101,Observed!$C$2:$C$792,$C101)),AVERAGEIFS(Observed!M$2:M$792,Observed!$A$2:$A$792,$A101,Observed!$C$2:$C$792,$C101),"")</f>
        <v>143.17750000000001</v>
      </c>
      <c r="R101" s="28">
        <f>IF(ISNUMBER(AVERAGEIFS(Observed!N$2:N$792,Observed!$A$2:$A$792,$A101,Observed!$C$2:$C$792,$C101)),AVERAGEIFS(Observed!N$2:N$792,Observed!$A$2:$A$792,$A101,Observed!$C$2:$C$792,$C101),"")</f>
        <v>832.2349999999999</v>
      </c>
      <c r="S101" s="29" t="str">
        <f>IF(ISNUMBER(AVERAGEIFS(Observed!O$2:O$792,Observed!$A$2:$A$792,$A101,Observed!$C$2:$C$792,$C101)),AVERAGEIFS(Observed!O$2:O$792,Observed!$A$2:$A$792,$A101,Observed!$C$2:$C$792,$C101),"")</f>
        <v/>
      </c>
      <c r="T101" s="29" t="str">
        <f>IF(ISNUMBER(AVERAGEIFS(Observed!P$2:P$792,Observed!$A$2:$A$792,$A101,Observed!$C$2:$C$792,$C101)),AVERAGEIFS(Observed!P$2:P$792,Observed!$A$2:$A$792,$A101,Observed!$C$2:$C$792,$C101),"")</f>
        <v/>
      </c>
      <c r="U101" s="29" t="str">
        <f>IF(ISNUMBER(AVERAGEIFS(Observed!Q$2:Q$792,Observed!$A$2:$A$792,$A101,Observed!$C$2:$C$792,$C101)),AVERAGEIFS(Observed!Q$2:Q$792,Observed!$A$2:$A$792,$A101,Observed!$C$2:$C$792,$C101),"")</f>
        <v/>
      </c>
      <c r="V101" s="28" t="str">
        <f>IF(ISNUMBER(AVERAGEIFS(Observed!R$2:R$792,Observed!$A$2:$A$792,$A101,Observed!$C$2:$C$792,$C101)),AVERAGEIFS(Observed!R$2:R$792,Observed!$A$2:$A$792,$A101,Observed!$C$2:$C$792,$C101),"")</f>
        <v/>
      </c>
      <c r="W101" s="30" t="str">
        <f>IF(ISNUMBER(AVERAGEIFS(Observed!S$2:S$792,Observed!$A$2:$A$792,$A101,Observed!$C$2:$C$792,$C101)),AVERAGEIFS(Observed!S$2:S$792,Observed!$A$2:$A$792,$A101,Observed!$C$2:$C$792,$C101),"")</f>
        <v/>
      </c>
      <c r="X101" s="30" t="str">
        <f>IF(ISNUMBER(AVERAGEIFS(Observed!T$2:T$792,Observed!$A$2:$A$792,$A101,Observed!$C$2:$C$792,$C101)),AVERAGEIFS(Observed!T$2:T$792,Observed!$A$2:$A$792,$A101,Observed!$C$2:$C$792,$C101),"")</f>
        <v/>
      </c>
      <c r="Y101" s="28" t="str">
        <f>IF(ISNUMBER(AVERAGEIFS(Observed!U$2:U$792,Observed!$A$2:$A$792,$A101,Observed!$C$2:$C$792,$C101)),AVERAGEIFS(Observed!U$2:U$792,Observed!$A$2:$A$792,$A101,Observed!$C$2:$C$792,$C101),"")</f>
        <v/>
      </c>
      <c r="Z101" s="28" t="str">
        <f>IF(ISNUMBER(AVERAGEIFS(Observed!V$2:V$792,Observed!$A$2:$A$792,$A101,Observed!$C$2:$C$792,$C101)),AVERAGEIFS(Observed!V$2:V$792,Observed!$A$2:$A$792,$A101,Observed!$C$2:$C$792,$C101),"")</f>
        <v/>
      </c>
      <c r="AA101" s="28" t="str">
        <f>IF(ISNUMBER(AVERAGEIFS(Observed!W$2:W$792,Observed!$A$2:$A$792,$A101,Observed!$C$2:$C$792,$C101)),AVERAGEIFS(Observed!W$2:W$792,Observed!$A$2:$A$792,$A101,Observed!$C$2:$C$792,$C101),"")</f>
        <v/>
      </c>
      <c r="AB101" s="28">
        <f>IF(ISNUMBER(AVERAGEIFS(Observed!X$2:X$792,Observed!$A$2:$A$792,$A101,Observed!$C$2:$C$792,$C101)),AVERAGEIFS(Observed!X$2:X$792,Observed!$A$2:$A$792,$A101,Observed!$C$2:$C$792,$C101),"")</f>
        <v>19.331263542175293</v>
      </c>
      <c r="AC101" s="28">
        <f>IF(ISNUMBER(AVERAGEIFS(Observed!Y$2:Y$792,Observed!$A$2:$A$792,$A101,Observed!$C$2:$C$792,$C101)),AVERAGEIFS(Observed!Y$2:Y$792,Observed!$A$2:$A$792,$A101,Observed!$C$2:$C$792,$C101),"")</f>
        <v>11.817332983016968</v>
      </c>
      <c r="AD101" s="28">
        <f>IF(ISNUMBER(AVERAGEIFS(Observed!Z$2:Z$792,Observed!$A$2:$A$792,$A101,Observed!$C$2:$C$792,$C101)),AVERAGEIFS(Observed!Z$2:Z$792,Observed!$A$2:$A$792,$A101,Observed!$C$2:$C$792,$C101),"")</f>
        <v>77.726496696472168</v>
      </c>
      <c r="AE101" s="28">
        <f>IF(ISNUMBER(AVERAGEIFS(Observed!AA$2:AA$792,Observed!$A$2:$A$792,$A101,Observed!$C$2:$C$792,$C101)),AVERAGEIFS(Observed!AA$2:AA$792,Observed!$A$2:$A$792,$A101,Observed!$C$2:$C$792,$C101),"")</f>
        <v>26.442039012908936</v>
      </c>
      <c r="AF101" s="28">
        <f>IF(ISNUMBER(AVERAGEIFS(Observed!AB$2:AB$792,Observed!$A$2:$A$792,$A101,Observed!$C$2:$C$792,$C101)),AVERAGEIFS(Observed!AB$2:AB$792,Observed!$A$2:$A$792,$A101,Observed!$C$2:$C$792,$C101),"")</f>
        <v>90.776505470275879</v>
      </c>
      <c r="AG101" s="28">
        <f>IF(ISNUMBER(AVERAGEIFS(Observed!AC$2:AC$792,Observed!$A$2:$A$792,$A101,Observed!$C$2:$C$792,$C101)),AVERAGEIFS(Observed!AC$2:AC$792,Observed!$A$2:$A$792,$A101,Observed!$C$2:$C$792,$C101),"")</f>
        <v>29.589096784591675</v>
      </c>
      <c r="AH101" s="29">
        <f>IF(ISNUMBER(AVERAGEIFS(Observed!AD$2:AD$792,Observed!$A$2:$A$792,$A101,Observed!$C$2:$C$792,$C101)),AVERAGEIFS(Observed!AD$2:AD$792,Observed!$A$2:$A$792,$A101,Observed!$C$2:$C$792,$C101),"")</f>
        <v>4.7324999999999999E-2</v>
      </c>
      <c r="AI101" s="29">
        <f>IF(ISNUMBER(AVERAGEIFS(Observed!AE$2:AE$792,Observed!$A$2:$A$792,$A101,Observed!$C$2:$C$792,$C101)),AVERAGEIFS(Observed!AE$2:AE$792,Observed!$A$2:$A$792,$A101,Observed!$C$2:$C$792,$C101),"")</f>
        <v>4.7324999999999999E-2</v>
      </c>
      <c r="AJ101" s="29" t="str">
        <f>IF(ISNUMBER(AVERAGEIFS(Observed!AF$2:AF$792,Observed!$A$2:$A$792,$A101,Observed!$C$2:$C$792,$C101)),AVERAGEIFS(Observed!AF$2:AF$792,Observed!$A$2:$A$792,$A101,Observed!$C$2:$C$792,$C101),"")</f>
        <v/>
      </c>
      <c r="AK101" s="28">
        <f>IF(ISNUMBER(AVERAGEIFS(Observed!AG$2:AG$792,Observed!$A$2:$A$792,$A101,Observed!$C$2:$C$792,$C101)),AVERAGEIFS(Observed!AG$2:AG$792,Observed!$A$2:$A$792,$A101,Observed!$C$2:$C$792,$C101),"")</f>
        <v>12.436239471435547</v>
      </c>
      <c r="AL101" s="29" t="str">
        <f>IF(ISNUMBER(AVERAGEIFS(Observed!AH$2:AH$792,Observed!$A$2:$A$792,$A101,Observed!$C$2:$C$792,$C101)),AVERAGEIFS(Observed!AH$2:AH$792,Observed!$A$2:$A$792,$A101,Observed!$C$2:$C$792,$C101),"")</f>
        <v/>
      </c>
      <c r="AM101" s="28" t="str">
        <f>IF(ISNUMBER(AVERAGEIFS(Observed!AI$2:AI$792,Observed!$A$2:$A$792,$A101,Observed!$C$2:$C$792,$C101)),AVERAGEIFS(Observed!AI$2:AI$792,Observed!$A$2:$A$792,$A101,Observed!$C$2:$C$792,$C101),"")</f>
        <v/>
      </c>
      <c r="AN101" s="28" t="str">
        <f>IF(ISNUMBER(AVERAGEIFS(Observed!AJ$2:AJ$792,Observed!$A$2:$A$792,$A101,Observed!$C$2:$C$792,$C101)),AVERAGEIFS(Observed!AJ$2:AJ$792,Observed!$A$2:$A$792,$A101,Observed!$C$2:$C$792,$C101),"")</f>
        <v/>
      </c>
      <c r="AO101" s="28" t="str">
        <f>IF(ISNUMBER(AVERAGEIFS(Observed!AK$2:AK$792,Observed!$A$2:$A$792,$A101,Observed!$C$2:$C$792,$C101)),AVERAGEIFS(Observed!AK$2:AK$792,Observed!$A$2:$A$792,$A101,Observed!$C$2:$C$792,$C101),"")</f>
        <v/>
      </c>
      <c r="AP101" s="29" t="str">
        <f>IF(ISNUMBER(AVERAGEIFS(Observed!AL$2:AL$792,Observed!$A$2:$A$792,$A101,Observed!$C$2:$C$792,$C101)),AVERAGEIFS(Observed!AL$2:AL$792,Observed!$A$2:$A$792,$A101,Observed!$C$2:$C$792,$C101),"")</f>
        <v/>
      </c>
      <c r="AQ101" s="28">
        <f>IF(ISNUMBER(AVERAGEIFS(Observed!AM$2:AM$792,Observed!$A$2:$A$792,$A101,Observed!$C$2:$C$792,$C101)),AVERAGEIFS(Observed!AM$2:AM$792,Observed!$A$2:$A$792,$A101,Observed!$C$2:$C$792,$C101),"")</f>
        <v>6.7665000000000006</v>
      </c>
      <c r="AR101" s="28">
        <f>IF(ISNUMBER(AVERAGEIFS(Observed!AN$2:AN$792,Observed!$A$2:$A$792,$A101,Observed!$C$2:$C$792,$C101)),AVERAGEIFS(Observed!AN$2:AN$792,Observed!$A$2:$A$792,$A101,Observed!$C$2:$C$792,$C101),"")</f>
        <v>35.21575</v>
      </c>
      <c r="AS101" s="2">
        <f>COUNTIFS(Observed!$A$2:$A$792,$A101,Observed!$C$2:$C$792,$C101)</f>
        <v>4</v>
      </c>
      <c r="AT101" s="2">
        <f t="shared" si="2"/>
        <v>14</v>
      </c>
    </row>
    <row r="102" spans="1:46" x14ac:dyDescent="0.25">
      <c r="A102" s="4" t="s">
        <v>29</v>
      </c>
      <c r="B102" t="s">
        <v>44</v>
      </c>
      <c r="C102" s="3">
        <v>42424</v>
      </c>
      <c r="D102">
        <v>1</v>
      </c>
      <c r="F102">
        <v>350</v>
      </c>
      <c r="J102" s="2" t="s">
        <v>83</v>
      </c>
      <c r="K102" s="2" t="s">
        <v>23</v>
      </c>
      <c r="L102">
        <v>2.5</v>
      </c>
      <c r="M102" s="2" t="s">
        <v>22</v>
      </c>
      <c r="N102" s="27" t="str">
        <f>IF(ISNUMBER(AVERAGEIFS(Observed!J$2:J$792,Observed!$A$2:$A$792,$A102,Observed!$C$2:$C$792,$C102)),AVERAGEIFS(Observed!J$2:J$792,Observed!$A$2:$A$792,$A102,Observed!$C$2:$C$792,$C102),"")</f>
        <v/>
      </c>
      <c r="O102" s="28" t="str">
        <f>IF(ISNUMBER(AVERAGEIFS(Observed!K$2:K$792,Observed!$A$2:$A$792,$A102,Observed!$C$2:$C$792,$C102)),AVERAGEIFS(Observed!K$2:K$792,Observed!$A$2:$A$792,$A102,Observed!$C$2:$C$792,$C102),"")</f>
        <v/>
      </c>
      <c r="P102" s="28">
        <f>IF(ISNUMBER(AVERAGEIFS(Observed!L$2:L$792,Observed!$A$2:$A$792,$A102,Observed!$C$2:$C$792,$C102)),AVERAGEIFS(Observed!L$2:L$792,Observed!$A$2:$A$792,$A102,Observed!$C$2:$C$792,$C102),"")</f>
        <v>117.48750000000001</v>
      </c>
      <c r="Q102" s="28">
        <f>IF(ISNUMBER(AVERAGEIFS(Observed!M$2:M$792,Observed!$A$2:$A$792,$A102,Observed!$C$2:$C$792,$C102)),AVERAGEIFS(Observed!M$2:M$792,Observed!$A$2:$A$792,$A102,Observed!$C$2:$C$792,$C102),"")</f>
        <v>117.48750000000001</v>
      </c>
      <c r="R102" s="28">
        <f>IF(ISNUMBER(AVERAGEIFS(Observed!N$2:N$792,Observed!$A$2:$A$792,$A102,Observed!$C$2:$C$792,$C102)),AVERAGEIFS(Observed!N$2:N$792,Observed!$A$2:$A$792,$A102,Observed!$C$2:$C$792,$C102),"")</f>
        <v>811.33750000000009</v>
      </c>
      <c r="S102" s="29" t="str">
        <f>IF(ISNUMBER(AVERAGEIFS(Observed!O$2:O$792,Observed!$A$2:$A$792,$A102,Observed!$C$2:$C$792,$C102)),AVERAGEIFS(Observed!O$2:O$792,Observed!$A$2:$A$792,$A102,Observed!$C$2:$C$792,$C102),"")</f>
        <v/>
      </c>
      <c r="T102" s="29" t="str">
        <f>IF(ISNUMBER(AVERAGEIFS(Observed!P$2:P$792,Observed!$A$2:$A$792,$A102,Observed!$C$2:$C$792,$C102)),AVERAGEIFS(Observed!P$2:P$792,Observed!$A$2:$A$792,$A102,Observed!$C$2:$C$792,$C102),"")</f>
        <v/>
      </c>
      <c r="U102" s="29" t="str">
        <f>IF(ISNUMBER(AVERAGEIFS(Observed!Q$2:Q$792,Observed!$A$2:$A$792,$A102,Observed!$C$2:$C$792,$C102)),AVERAGEIFS(Observed!Q$2:Q$792,Observed!$A$2:$A$792,$A102,Observed!$C$2:$C$792,$C102),"")</f>
        <v/>
      </c>
      <c r="V102" s="28" t="str">
        <f>IF(ISNUMBER(AVERAGEIFS(Observed!R$2:R$792,Observed!$A$2:$A$792,$A102,Observed!$C$2:$C$792,$C102)),AVERAGEIFS(Observed!R$2:R$792,Observed!$A$2:$A$792,$A102,Observed!$C$2:$C$792,$C102),"")</f>
        <v/>
      </c>
      <c r="W102" s="30" t="str">
        <f>IF(ISNUMBER(AVERAGEIFS(Observed!S$2:S$792,Observed!$A$2:$A$792,$A102,Observed!$C$2:$C$792,$C102)),AVERAGEIFS(Observed!S$2:S$792,Observed!$A$2:$A$792,$A102,Observed!$C$2:$C$792,$C102),"")</f>
        <v/>
      </c>
      <c r="X102" s="30" t="str">
        <f>IF(ISNUMBER(AVERAGEIFS(Observed!T$2:T$792,Observed!$A$2:$A$792,$A102,Observed!$C$2:$C$792,$C102)),AVERAGEIFS(Observed!T$2:T$792,Observed!$A$2:$A$792,$A102,Observed!$C$2:$C$792,$C102),"")</f>
        <v/>
      </c>
      <c r="Y102" s="28" t="str">
        <f>IF(ISNUMBER(AVERAGEIFS(Observed!U$2:U$792,Observed!$A$2:$A$792,$A102,Observed!$C$2:$C$792,$C102)),AVERAGEIFS(Observed!U$2:U$792,Observed!$A$2:$A$792,$A102,Observed!$C$2:$C$792,$C102),"")</f>
        <v/>
      </c>
      <c r="Z102" s="28" t="str">
        <f>IF(ISNUMBER(AVERAGEIFS(Observed!V$2:V$792,Observed!$A$2:$A$792,$A102,Observed!$C$2:$C$792,$C102)),AVERAGEIFS(Observed!V$2:V$792,Observed!$A$2:$A$792,$A102,Observed!$C$2:$C$792,$C102),"")</f>
        <v/>
      </c>
      <c r="AA102" s="28" t="str">
        <f>IF(ISNUMBER(AVERAGEIFS(Observed!W$2:W$792,Observed!$A$2:$A$792,$A102,Observed!$C$2:$C$792,$C102)),AVERAGEIFS(Observed!W$2:W$792,Observed!$A$2:$A$792,$A102,Observed!$C$2:$C$792,$C102),"")</f>
        <v/>
      </c>
      <c r="AB102" s="28">
        <f>IF(ISNUMBER(AVERAGEIFS(Observed!X$2:X$792,Observed!$A$2:$A$792,$A102,Observed!$C$2:$C$792,$C102)),AVERAGEIFS(Observed!X$2:X$792,Observed!$A$2:$A$792,$A102,Observed!$C$2:$C$792,$C102),"")</f>
        <v>19.33461856842041</v>
      </c>
      <c r="AC102" s="28">
        <f>IF(ISNUMBER(AVERAGEIFS(Observed!Y$2:Y$792,Observed!$A$2:$A$792,$A102,Observed!$C$2:$C$792,$C102)),AVERAGEIFS(Observed!Y$2:Y$792,Observed!$A$2:$A$792,$A102,Observed!$C$2:$C$792,$C102),"")</f>
        <v>11.89529275894165</v>
      </c>
      <c r="AD102" s="28">
        <f>IF(ISNUMBER(AVERAGEIFS(Observed!Z$2:Z$792,Observed!$A$2:$A$792,$A102,Observed!$C$2:$C$792,$C102)),AVERAGEIFS(Observed!Z$2:Z$792,Observed!$A$2:$A$792,$A102,Observed!$C$2:$C$792,$C102),"")</f>
        <v>77.572787284851074</v>
      </c>
      <c r="AE102" s="28">
        <f>IF(ISNUMBER(AVERAGEIFS(Observed!AA$2:AA$792,Observed!$A$2:$A$792,$A102,Observed!$C$2:$C$792,$C102)),AVERAGEIFS(Observed!AA$2:AA$792,Observed!$A$2:$A$792,$A102,Observed!$C$2:$C$792,$C102),"")</f>
        <v>26.570993900299072</v>
      </c>
      <c r="AF102" s="28">
        <f>IF(ISNUMBER(AVERAGEIFS(Observed!AB$2:AB$792,Observed!$A$2:$A$792,$A102,Observed!$C$2:$C$792,$C102)),AVERAGEIFS(Observed!AB$2:AB$792,Observed!$A$2:$A$792,$A102,Observed!$C$2:$C$792,$C102),"")</f>
        <v>90.59953498840332</v>
      </c>
      <c r="AG102" s="28">
        <f>IF(ISNUMBER(AVERAGEIFS(Observed!AC$2:AC$792,Observed!$A$2:$A$792,$A102,Observed!$C$2:$C$792,$C102)),AVERAGEIFS(Observed!AC$2:AC$792,Observed!$A$2:$A$792,$A102,Observed!$C$2:$C$792,$C102),"")</f>
        <v>29.751073598861694</v>
      </c>
      <c r="AH102" s="29">
        <f>IF(ISNUMBER(AVERAGEIFS(Observed!AD$2:AD$792,Observed!$A$2:$A$792,$A102,Observed!$C$2:$C$792,$C102)),AVERAGEIFS(Observed!AD$2:AD$792,Observed!$A$2:$A$792,$A102,Observed!$C$2:$C$792,$C102),"")</f>
        <v>4.7625000000000001E-2</v>
      </c>
      <c r="AI102" s="29">
        <f>IF(ISNUMBER(AVERAGEIFS(Observed!AE$2:AE$792,Observed!$A$2:$A$792,$A102,Observed!$C$2:$C$792,$C102)),AVERAGEIFS(Observed!AE$2:AE$792,Observed!$A$2:$A$792,$A102,Observed!$C$2:$C$792,$C102),"")</f>
        <v>4.7625000000000001E-2</v>
      </c>
      <c r="AJ102" s="29" t="str">
        <f>IF(ISNUMBER(AVERAGEIFS(Observed!AF$2:AF$792,Observed!$A$2:$A$792,$A102,Observed!$C$2:$C$792,$C102)),AVERAGEIFS(Observed!AF$2:AF$792,Observed!$A$2:$A$792,$A102,Observed!$C$2:$C$792,$C102),"")</f>
        <v/>
      </c>
      <c r="AK102" s="28">
        <f>IF(ISNUMBER(AVERAGEIFS(Observed!AG$2:AG$792,Observed!$A$2:$A$792,$A102,Observed!$C$2:$C$792,$C102)),AVERAGEIFS(Observed!AG$2:AG$792,Observed!$A$2:$A$792,$A102,Observed!$C$2:$C$792,$C102),"")</f>
        <v>12.411645965576174</v>
      </c>
      <c r="AL102" s="29" t="str">
        <f>IF(ISNUMBER(AVERAGEIFS(Observed!AH$2:AH$792,Observed!$A$2:$A$792,$A102,Observed!$C$2:$C$792,$C102)),AVERAGEIFS(Observed!AH$2:AH$792,Observed!$A$2:$A$792,$A102,Observed!$C$2:$C$792,$C102),"")</f>
        <v/>
      </c>
      <c r="AM102" s="28" t="str">
        <f>IF(ISNUMBER(AVERAGEIFS(Observed!AI$2:AI$792,Observed!$A$2:$A$792,$A102,Observed!$C$2:$C$792,$C102)),AVERAGEIFS(Observed!AI$2:AI$792,Observed!$A$2:$A$792,$A102,Observed!$C$2:$C$792,$C102),"")</f>
        <v/>
      </c>
      <c r="AN102" s="28" t="str">
        <f>IF(ISNUMBER(AVERAGEIFS(Observed!AJ$2:AJ$792,Observed!$A$2:$A$792,$A102,Observed!$C$2:$C$792,$C102)),AVERAGEIFS(Observed!AJ$2:AJ$792,Observed!$A$2:$A$792,$A102,Observed!$C$2:$C$792,$C102),"")</f>
        <v/>
      </c>
      <c r="AO102" s="28" t="str">
        <f>IF(ISNUMBER(AVERAGEIFS(Observed!AK$2:AK$792,Observed!$A$2:$A$792,$A102,Observed!$C$2:$C$792,$C102)),AVERAGEIFS(Observed!AK$2:AK$792,Observed!$A$2:$A$792,$A102,Observed!$C$2:$C$792,$C102),"")</f>
        <v/>
      </c>
      <c r="AP102" s="29" t="str">
        <f>IF(ISNUMBER(AVERAGEIFS(Observed!AL$2:AL$792,Observed!$A$2:$A$792,$A102,Observed!$C$2:$C$792,$C102)),AVERAGEIFS(Observed!AL$2:AL$792,Observed!$A$2:$A$792,$A102,Observed!$C$2:$C$792,$C102),"")</f>
        <v/>
      </c>
      <c r="AQ102" s="28">
        <f>IF(ISNUMBER(AVERAGEIFS(Observed!AM$2:AM$792,Observed!$A$2:$A$792,$A102,Observed!$C$2:$C$792,$C102)),AVERAGEIFS(Observed!AM$2:AM$792,Observed!$A$2:$A$792,$A102,Observed!$C$2:$C$792,$C102),"")</f>
        <v>5.5904999999999996</v>
      </c>
      <c r="AR102" s="28">
        <f>IF(ISNUMBER(AVERAGEIFS(Observed!AN$2:AN$792,Observed!$A$2:$A$792,$A102,Observed!$C$2:$C$792,$C102)),AVERAGEIFS(Observed!AN$2:AN$792,Observed!$A$2:$A$792,$A102,Observed!$C$2:$C$792,$C102),"")</f>
        <v>33.072000000000003</v>
      </c>
      <c r="AS102" s="2">
        <f>COUNTIFS(Observed!$A$2:$A$792,$A102,Observed!$C$2:$C$792,$C102)</f>
        <v>4</v>
      </c>
      <c r="AT102" s="2">
        <f t="shared" si="2"/>
        <v>14</v>
      </c>
    </row>
    <row r="103" spans="1:46" x14ac:dyDescent="0.25">
      <c r="A103" s="4" t="s">
        <v>26</v>
      </c>
      <c r="B103" t="s">
        <v>44</v>
      </c>
      <c r="C103" s="3">
        <v>42424</v>
      </c>
      <c r="D103">
        <v>1</v>
      </c>
      <c r="F103">
        <v>500</v>
      </c>
      <c r="J103" s="2" t="s">
        <v>83</v>
      </c>
      <c r="K103" s="2" t="s">
        <v>23</v>
      </c>
      <c r="L103">
        <v>2.5</v>
      </c>
      <c r="M103" s="2" t="s">
        <v>22</v>
      </c>
      <c r="N103" s="27" t="str">
        <f>IF(ISNUMBER(AVERAGEIFS(Observed!J$2:J$792,Observed!$A$2:$A$792,$A103,Observed!$C$2:$C$792,$C103)),AVERAGEIFS(Observed!J$2:J$792,Observed!$A$2:$A$792,$A103,Observed!$C$2:$C$792,$C103),"")</f>
        <v/>
      </c>
      <c r="O103" s="28" t="str">
        <f>IF(ISNUMBER(AVERAGEIFS(Observed!K$2:K$792,Observed!$A$2:$A$792,$A103,Observed!$C$2:$C$792,$C103)),AVERAGEIFS(Observed!K$2:K$792,Observed!$A$2:$A$792,$A103,Observed!$C$2:$C$792,$C103),"")</f>
        <v/>
      </c>
      <c r="P103" s="28">
        <f>IF(ISNUMBER(AVERAGEIFS(Observed!L$2:L$792,Observed!$A$2:$A$792,$A103,Observed!$C$2:$C$792,$C103)),AVERAGEIFS(Observed!L$2:L$792,Observed!$A$2:$A$792,$A103,Observed!$C$2:$C$792,$C103),"")</f>
        <v>131.4025</v>
      </c>
      <c r="Q103" s="28">
        <f>IF(ISNUMBER(AVERAGEIFS(Observed!M$2:M$792,Observed!$A$2:$A$792,$A103,Observed!$C$2:$C$792,$C103)),AVERAGEIFS(Observed!M$2:M$792,Observed!$A$2:$A$792,$A103,Observed!$C$2:$C$792,$C103),"")</f>
        <v>131.4025</v>
      </c>
      <c r="R103" s="28">
        <f>IF(ISNUMBER(AVERAGEIFS(Observed!N$2:N$792,Observed!$A$2:$A$792,$A103,Observed!$C$2:$C$792,$C103)),AVERAGEIFS(Observed!N$2:N$792,Observed!$A$2:$A$792,$A103,Observed!$C$2:$C$792,$C103),"")</f>
        <v>872.26249999999993</v>
      </c>
      <c r="S103" s="29" t="str">
        <f>IF(ISNUMBER(AVERAGEIFS(Observed!O$2:O$792,Observed!$A$2:$A$792,$A103,Observed!$C$2:$C$792,$C103)),AVERAGEIFS(Observed!O$2:O$792,Observed!$A$2:$A$792,$A103,Observed!$C$2:$C$792,$C103),"")</f>
        <v/>
      </c>
      <c r="T103" s="29" t="str">
        <f>IF(ISNUMBER(AVERAGEIFS(Observed!P$2:P$792,Observed!$A$2:$A$792,$A103,Observed!$C$2:$C$792,$C103)),AVERAGEIFS(Observed!P$2:P$792,Observed!$A$2:$A$792,$A103,Observed!$C$2:$C$792,$C103),"")</f>
        <v/>
      </c>
      <c r="U103" s="29" t="str">
        <f>IF(ISNUMBER(AVERAGEIFS(Observed!Q$2:Q$792,Observed!$A$2:$A$792,$A103,Observed!$C$2:$C$792,$C103)),AVERAGEIFS(Observed!Q$2:Q$792,Observed!$A$2:$A$792,$A103,Observed!$C$2:$C$792,$C103),"")</f>
        <v/>
      </c>
      <c r="V103" s="28" t="str">
        <f>IF(ISNUMBER(AVERAGEIFS(Observed!R$2:R$792,Observed!$A$2:$A$792,$A103,Observed!$C$2:$C$792,$C103)),AVERAGEIFS(Observed!R$2:R$792,Observed!$A$2:$A$792,$A103,Observed!$C$2:$C$792,$C103),"")</f>
        <v/>
      </c>
      <c r="W103" s="30" t="str">
        <f>IF(ISNUMBER(AVERAGEIFS(Observed!S$2:S$792,Observed!$A$2:$A$792,$A103,Observed!$C$2:$C$792,$C103)),AVERAGEIFS(Observed!S$2:S$792,Observed!$A$2:$A$792,$A103,Observed!$C$2:$C$792,$C103),"")</f>
        <v/>
      </c>
      <c r="X103" s="30" t="str">
        <f>IF(ISNUMBER(AVERAGEIFS(Observed!T$2:T$792,Observed!$A$2:$A$792,$A103,Observed!$C$2:$C$792,$C103)),AVERAGEIFS(Observed!T$2:T$792,Observed!$A$2:$A$792,$A103,Observed!$C$2:$C$792,$C103),"")</f>
        <v/>
      </c>
      <c r="Y103" s="28" t="str">
        <f>IF(ISNUMBER(AVERAGEIFS(Observed!U$2:U$792,Observed!$A$2:$A$792,$A103,Observed!$C$2:$C$792,$C103)),AVERAGEIFS(Observed!U$2:U$792,Observed!$A$2:$A$792,$A103,Observed!$C$2:$C$792,$C103),"")</f>
        <v/>
      </c>
      <c r="Z103" s="28" t="str">
        <f>IF(ISNUMBER(AVERAGEIFS(Observed!V$2:V$792,Observed!$A$2:$A$792,$A103,Observed!$C$2:$C$792,$C103)),AVERAGEIFS(Observed!V$2:V$792,Observed!$A$2:$A$792,$A103,Observed!$C$2:$C$792,$C103),"")</f>
        <v/>
      </c>
      <c r="AA103" s="28" t="str">
        <f>IF(ISNUMBER(AVERAGEIFS(Observed!W$2:W$792,Observed!$A$2:$A$792,$A103,Observed!$C$2:$C$792,$C103)),AVERAGEIFS(Observed!W$2:W$792,Observed!$A$2:$A$792,$A103,Observed!$C$2:$C$792,$C103),"")</f>
        <v/>
      </c>
      <c r="AB103" s="28">
        <f>IF(ISNUMBER(AVERAGEIFS(Observed!X$2:X$792,Observed!$A$2:$A$792,$A103,Observed!$C$2:$C$792,$C103)),AVERAGEIFS(Observed!X$2:X$792,Observed!$A$2:$A$792,$A103,Observed!$C$2:$C$792,$C103),"")</f>
        <v>19.310155391693115</v>
      </c>
      <c r="AC103" s="28">
        <f>IF(ISNUMBER(AVERAGEIFS(Observed!Y$2:Y$792,Observed!$A$2:$A$792,$A103,Observed!$C$2:$C$792,$C103)),AVERAGEIFS(Observed!Y$2:Y$792,Observed!$A$2:$A$792,$A103,Observed!$C$2:$C$792,$C103),"")</f>
        <v>11.502537965774536</v>
      </c>
      <c r="AD103" s="28">
        <f>IF(ISNUMBER(AVERAGEIFS(Observed!Z$2:Z$792,Observed!$A$2:$A$792,$A103,Observed!$C$2:$C$792,$C103)),AVERAGEIFS(Observed!Z$2:Z$792,Observed!$A$2:$A$792,$A103,Observed!$C$2:$C$792,$C103),"")</f>
        <v>77.31947135925293</v>
      </c>
      <c r="AE103" s="28">
        <f>IF(ISNUMBER(AVERAGEIFS(Observed!AA$2:AA$792,Observed!$A$2:$A$792,$A103,Observed!$C$2:$C$792,$C103)),AVERAGEIFS(Observed!AA$2:AA$792,Observed!$A$2:$A$792,$A103,Observed!$C$2:$C$792,$C103),"")</f>
        <v>26.291018962860107</v>
      </c>
      <c r="AF103" s="28">
        <f>IF(ISNUMBER(AVERAGEIFS(Observed!AB$2:AB$792,Observed!$A$2:$A$792,$A103,Observed!$C$2:$C$792,$C103)),AVERAGEIFS(Observed!AB$2:AB$792,Observed!$A$2:$A$792,$A103,Observed!$C$2:$C$792,$C103),"")</f>
        <v>90.084779739379883</v>
      </c>
      <c r="AG103" s="28">
        <f>IF(ISNUMBER(AVERAGEIFS(Observed!AC$2:AC$792,Observed!$A$2:$A$792,$A103,Observed!$C$2:$C$792,$C103)),AVERAGEIFS(Observed!AC$2:AC$792,Observed!$A$2:$A$792,$A103,Observed!$C$2:$C$792,$C103),"")</f>
        <v>29.825939655303955</v>
      </c>
      <c r="AH103" s="29">
        <f>IF(ISNUMBER(AVERAGEIFS(Observed!AD$2:AD$792,Observed!$A$2:$A$792,$A103,Observed!$C$2:$C$792,$C103)),AVERAGEIFS(Observed!AD$2:AD$792,Observed!$A$2:$A$792,$A103,Observed!$C$2:$C$792,$C103),"")</f>
        <v>4.7699999999999999E-2</v>
      </c>
      <c r="AI103" s="29">
        <f>IF(ISNUMBER(AVERAGEIFS(Observed!AE$2:AE$792,Observed!$A$2:$A$792,$A103,Observed!$C$2:$C$792,$C103)),AVERAGEIFS(Observed!AE$2:AE$792,Observed!$A$2:$A$792,$A103,Observed!$C$2:$C$792,$C103),"")</f>
        <v>4.7699999999999999E-2</v>
      </c>
      <c r="AJ103" s="29" t="str">
        <f>IF(ISNUMBER(AVERAGEIFS(Observed!AF$2:AF$792,Observed!$A$2:$A$792,$A103,Observed!$C$2:$C$792,$C103)),AVERAGEIFS(Observed!AF$2:AF$792,Observed!$A$2:$A$792,$A103,Observed!$C$2:$C$792,$C103),"")</f>
        <v/>
      </c>
      <c r="AK103" s="28">
        <f>IF(ISNUMBER(AVERAGEIFS(Observed!AG$2:AG$792,Observed!$A$2:$A$792,$A103,Observed!$C$2:$C$792,$C103)),AVERAGEIFS(Observed!AG$2:AG$792,Observed!$A$2:$A$792,$A103,Observed!$C$2:$C$792,$C103),"")</f>
        <v>12.371115417480469</v>
      </c>
      <c r="AL103" s="29" t="str">
        <f>IF(ISNUMBER(AVERAGEIFS(Observed!AH$2:AH$792,Observed!$A$2:$A$792,$A103,Observed!$C$2:$C$792,$C103)),AVERAGEIFS(Observed!AH$2:AH$792,Observed!$A$2:$A$792,$A103,Observed!$C$2:$C$792,$C103),"")</f>
        <v/>
      </c>
      <c r="AM103" s="28" t="str">
        <f>IF(ISNUMBER(AVERAGEIFS(Observed!AI$2:AI$792,Observed!$A$2:$A$792,$A103,Observed!$C$2:$C$792,$C103)),AVERAGEIFS(Observed!AI$2:AI$792,Observed!$A$2:$A$792,$A103,Observed!$C$2:$C$792,$C103),"")</f>
        <v/>
      </c>
      <c r="AN103" s="28" t="str">
        <f>IF(ISNUMBER(AVERAGEIFS(Observed!AJ$2:AJ$792,Observed!$A$2:$A$792,$A103,Observed!$C$2:$C$792,$C103)),AVERAGEIFS(Observed!AJ$2:AJ$792,Observed!$A$2:$A$792,$A103,Observed!$C$2:$C$792,$C103),"")</f>
        <v/>
      </c>
      <c r="AO103" s="28" t="str">
        <f>IF(ISNUMBER(AVERAGEIFS(Observed!AK$2:AK$792,Observed!$A$2:$A$792,$A103,Observed!$C$2:$C$792,$C103)),AVERAGEIFS(Observed!AK$2:AK$792,Observed!$A$2:$A$792,$A103,Observed!$C$2:$C$792,$C103),"")</f>
        <v/>
      </c>
      <c r="AP103" s="29" t="str">
        <f>IF(ISNUMBER(AVERAGEIFS(Observed!AL$2:AL$792,Observed!$A$2:$A$792,$A103,Observed!$C$2:$C$792,$C103)),AVERAGEIFS(Observed!AL$2:AL$792,Observed!$A$2:$A$792,$A103,Observed!$C$2:$C$792,$C103),"")</f>
        <v/>
      </c>
      <c r="AQ103" s="28">
        <f>IF(ISNUMBER(AVERAGEIFS(Observed!AM$2:AM$792,Observed!$A$2:$A$792,$A103,Observed!$C$2:$C$792,$C103)),AVERAGEIFS(Observed!AM$2:AM$792,Observed!$A$2:$A$792,$A103,Observed!$C$2:$C$792,$C103),"")</f>
        <v>6.2684999999999995</v>
      </c>
      <c r="AR103" s="28">
        <f>IF(ISNUMBER(AVERAGEIFS(Observed!AN$2:AN$792,Observed!$A$2:$A$792,$A103,Observed!$C$2:$C$792,$C103)),AVERAGEIFS(Observed!AN$2:AN$792,Observed!$A$2:$A$792,$A103,Observed!$C$2:$C$792,$C103),"")</f>
        <v>37.027249999999995</v>
      </c>
      <c r="AS103" s="2">
        <f>COUNTIFS(Observed!$A$2:$A$792,$A103,Observed!$C$2:$C$792,$C103)</f>
        <v>4</v>
      </c>
      <c r="AT103" s="2">
        <f t="shared" si="2"/>
        <v>14</v>
      </c>
    </row>
    <row r="104" spans="1:46" x14ac:dyDescent="0.25">
      <c r="A104" s="4" t="s">
        <v>27</v>
      </c>
      <c r="B104" t="s">
        <v>44</v>
      </c>
      <c r="C104" s="3">
        <v>42460</v>
      </c>
      <c r="D104">
        <v>1</v>
      </c>
      <c r="F104">
        <v>0</v>
      </c>
      <c r="J104" s="2" t="s">
        <v>83</v>
      </c>
      <c r="K104" s="2" t="s">
        <v>24</v>
      </c>
      <c r="M104" s="2" t="s">
        <v>40</v>
      </c>
      <c r="N104" s="27">
        <f>IF(ISNUMBER(AVERAGEIFS(Observed!J$2:J$792,Observed!$A$2:$A$792,$A104,Observed!$C$2:$C$792,$C104)),AVERAGEIFS(Observed!J$2:J$792,Observed!$A$2:$A$792,$A104,Observed!$C$2:$C$792,$C104),"")</f>
        <v>957.5</v>
      </c>
      <c r="O104" s="28">
        <f>IF(ISNUMBER(AVERAGEIFS(Observed!K$2:K$792,Observed!$A$2:$A$792,$A104,Observed!$C$2:$C$792,$C104)),AVERAGEIFS(Observed!K$2:K$792,Observed!$A$2:$A$792,$A104,Observed!$C$2:$C$792,$C104),"")</f>
        <v>95.75</v>
      </c>
      <c r="P104" s="28" t="str">
        <f>IF(ISNUMBER(AVERAGEIFS(Observed!L$2:L$792,Observed!$A$2:$A$792,$A104,Observed!$C$2:$C$792,$C104)),AVERAGEIFS(Observed!L$2:L$792,Observed!$A$2:$A$792,$A104,Observed!$C$2:$C$792,$C104),"")</f>
        <v/>
      </c>
      <c r="Q104" s="28" t="str">
        <f>IF(ISNUMBER(AVERAGEIFS(Observed!M$2:M$792,Observed!$A$2:$A$792,$A104,Observed!$C$2:$C$792,$C104)),AVERAGEIFS(Observed!M$2:M$792,Observed!$A$2:$A$792,$A104,Observed!$C$2:$C$792,$C104),"")</f>
        <v/>
      </c>
      <c r="R104" s="28" t="str">
        <f>IF(ISNUMBER(AVERAGEIFS(Observed!N$2:N$792,Observed!$A$2:$A$792,$A104,Observed!$C$2:$C$792,$C104)),AVERAGEIFS(Observed!N$2:N$792,Observed!$A$2:$A$792,$A104,Observed!$C$2:$C$792,$C104),"")</f>
        <v/>
      </c>
      <c r="S104" s="29" t="str">
        <f>IF(ISNUMBER(AVERAGEIFS(Observed!O$2:O$792,Observed!$A$2:$A$792,$A104,Observed!$C$2:$C$792,$C104)),AVERAGEIFS(Observed!O$2:O$792,Observed!$A$2:$A$792,$A104,Observed!$C$2:$C$792,$C104),"")</f>
        <v/>
      </c>
      <c r="T104" s="29" t="str">
        <f>IF(ISNUMBER(AVERAGEIFS(Observed!P$2:P$792,Observed!$A$2:$A$792,$A104,Observed!$C$2:$C$792,$C104)),AVERAGEIFS(Observed!P$2:P$792,Observed!$A$2:$A$792,$A104,Observed!$C$2:$C$792,$C104),"")</f>
        <v/>
      </c>
      <c r="U104" s="29" t="str">
        <f>IF(ISNUMBER(AVERAGEIFS(Observed!Q$2:Q$792,Observed!$A$2:$A$792,$A104,Observed!$C$2:$C$792,$C104)),AVERAGEIFS(Observed!Q$2:Q$792,Observed!$A$2:$A$792,$A104,Observed!$C$2:$C$792,$C104),"")</f>
        <v/>
      </c>
      <c r="V104" s="28" t="str">
        <f>IF(ISNUMBER(AVERAGEIFS(Observed!R$2:R$792,Observed!$A$2:$A$792,$A104,Observed!$C$2:$C$792,$C104)),AVERAGEIFS(Observed!R$2:R$792,Observed!$A$2:$A$792,$A104,Observed!$C$2:$C$792,$C104),"")</f>
        <v/>
      </c>
      <c r="W104" s="30" t="str">
        <f>IF(ISNUMBER(AVERAGEIFS(Observed!S$2:S$792,Observed!$A$2:$A$792,$A104,Observed!$C$2:$C$792,$C104)),AVERAGEIFS(Observed!S$2:S$792,Observed!$A$2:$A$792,$A104,Observed!$C$2:$C$792,$C104),"")</f>
        <v/>
      </c>
      <c r="X104" s="30" t="str">
        <f>IF(ISNUMBER(AVERAGEIFS(Observed!T$2:T$792,Observed!$A$2:$A$792,$A104,Observed!$C$2:$C$792,$C104)),AVERAGEIFS(Observed!T$2:T$792,Observed!$A$2:$A$792,$A104,Observed!$C$2:$C$792,$C104),"")</f>
        <v/>
      </c>
      <c r="Y104" s="28" t="str">
        <f>IF(ISNUMBER(AVERAGEIFS(Observed!U$2:U$792,Observed!$A$2:$A$792,$A104,Observed!$C$2:$C$792,$C104)),AVERAGEIFS(Observed!U$2:U$792,Observed!$A$2:$A$792,$A104,Observed!$C$2:$C$792,$C104),"")</f>
        <v/>
      </c>
      <c r="Z104" s="28" t="str">
        <f>IF(ISNUMBER(AVERAGEIFS(Observed!V$2:V$792,Observed!$A$2:$A$792,$A104,Observed!$C$2:$C$792,$C104)),AVERAGEIFS(Observed!V$2:V$792,Observed!$A$2:$A$792,$A104,Observed!$C$2:$C$792,$C104),"")</f>
        <v/>
      </c>
      <c r="AA104" s="28" t="str">
        <f>IF(ISNUMBER(AVERAGEIFS(Observed!W$2:W$792,Observed!$A$2:$A$792,$A104,Observed!$C$2:$C$792,$C104)),AVERAGEIFS(Observed!W$2:W$792,Observed!$A$2:$A$792,$A104,Observed!$C$2:$C$792,$C104),"")</f>
        <v/>
      </c>
      <c r="AB104" s="28">
        <f>IF(ISNUMBER(AVERAGEIFS(Observed!X$2:X$792,Observed!$A$2:$A$792,$A104,Observed!$C$2:$C$792,$C104)),AVERAGEIFS(Observed!X$2:X$792,Observed!$A$2:$A$792,$A104,Observed!$C$2:$C$792,$C104),"")</f>
        <v>17.738096872965496</v>
      </c>
      <c r="AC104" s="28">
        <f>IF(ISNUMBER(AVERAGEIFS(Observed!Y$2:Y$792,Observed!$A$2:$A$792,$A104,Observed!$C$2:$C$792,$C104)),AVERAGEIFS(Observed!Y$2:Y$792,Observed!$A$2:$A$792,$A104,Observed!$C$2:$C$792,$C104),"")</f>
        <v>13.518649101257324</v>
      </c>
      <c r="AD104" s="28">
        <f>IF(ISNUMBER(AVERAGEIFS(Observed!Z$2:Z$792,Observed!$A$2:$A$792,$A104,Observed!$C$2:$C$792,$C104)),AVERAGEIFS(Observed!Z$2:Z$792,Observed!$A$2:$A$792,$A104,Observed!$C$2:$C$792,$C104),"")</f>
        <v>79.575363159179687</v>
      </c>
      <c r="AE104" s="28">
        <f>IF(ISNUMBER(AVERAGEIFS(Observed!AA$2:AA$792,Observed!$A$2:$A$792,$A104,Observed!$C$2:$C$792,$C104)),AVERAGEIFS(Observed!AA$2:AA$792,Observed!$A$2:$A$792,$A104,Observed!$C$2:$C$792,$C104),"")</f>
        <v>22.299900690714519</v>
      </c>
      <c r="AF104" s="28">
        <f>IF(ISNUMBER(AVERAGEIFS(Observed!AB$2:AB$792,Observed!$A$2:$A$792,$A104,Observed!$C$2:$C$792,$C104)),AVERAGEIFS(Observed!AB$2:AB$792,Observed!$A$2:$A$792,$A104,Observed!$C$2:$C$792,$C104),"")</f>
        <v>90.03622690836589</v>
      </c>
      <c r="AG104" s="28">
        <f>IF(ISNUMBER(AVERAGEIFS(Observed!AC$2:AC$792,Observed!$A$2:$A$792,$A104,Observed!$C$2:$C$792,$C104)),AVERAGEIFS(Observed!AC$2:AC$792,Observed!$A$2:$A$792,$A104,Observed!$C$2:$C$792,$C104),"")</f>
        <v>30.848204612731934</v>
      </c>
      <c r="AH104" s="29">
        <f>IF(ISNUMBER(AVERAGEIFS(Observed!AD$2:AD$792,Observed!$A$2:$A$792,$A104,Observed!$C$2:$C$792,$C104)),AVERAGEIFS(Observed!AD$2:AD$792,Observed!$A$2:$A$792,$A104,Observed!$C$2:$C$792,$C104),"")</f>
        <v>4.936666666666667E-2</v>
      </c>
      <c r="AI104" s="29">
        <f>IF(ISNUMBER(AVERAGEIFS(Observed!AE$2:AE$792,Observed!$A$2:$A$792,$A104,Observed!$C$2:$C$792,$C104)),AVERAGEIFS(Observed!AE$2:AE$792,Observed!$A$2:$A$792,$A104,Observed!$C$2:$C$792,$C104),"")</f>
        <v>4.936666666666667E-2</v>
      </c>
      <c r="AJ104" s="29" t="str">
        <f>IF(ISNUMBER(AVERAGEIFS(Observed!AF$2:AF$792,Observed!$A$2:$A$792,$A104,Observed!$C$2:$C$792,$C104)),AVERAGEIFS(Observed!AF$2:AF$792,Observed!$A$2:$A$792,$A104,Observed!$C$2:$C$792,$C104),"")</f>
        <v/>
      </c>
      <c r="AK104" s="28">
        <f>IF(ISNUMBER(AVERAGEIFS(Observed!AG$2:AG$792,Observed!$A$2:$A$792,$A104,Observed!$C$2:$C$792,$C104)),AVERAGEIFS(Observed!AG$2:AG$792,Observed!$A$2:$A$792,$A104,Observed!$C$2:$C$792,$C104),"")</f>
        <v>12.73205810546875</v>
      </c>
      <c r="AL104" s="29" t="str">
        <f>IF(ISNUMBER(AVERAGEIFS(Observed!AH$2:AH$792,Observed!$A$2:$A$792,$A104,Observed!$C$2:$C$792,$C104)),AVERAGEIFS(Observed!AH$2:AH$792,Observed!$A$2:$A$792,$A104,Observed!$C$2:$C$792,$C104),"")</f>
        <v/>
      </c>
      <c r="AM104" s="28" t="str">
        <f>IF(ISNUMBER(AVERAGEIFS(Observed!AI$2:AI$792,Observed!$A$2:$A$792,$A104,Observed!$C$2:$C$792,$C104)),AVERAGEIFS(Observed!AI$2:AI$792,Observed!$A$2:$A$792,$A104,Observed!$C$2:$C$792,$C104),"")</f>
        <v/>
      </c>
      <c r="AN104" s="28" t="str">
        <f>IF(ISNUMBER(AVERAGEIFS(Observed!AJ$2:AJ$792,Observed!$A$2:$A$792,$A104,Observed!$C$2:$C$792,$C104)),AVERAGEIFS(Observed!AJ$2:AJ$792,Observed!$A$2:$A$792,$A104,Observed!$C$2:$C$792,$C104),"")</f>
        <v/>
      </c>
      <c r="AO104" s="28" t="str">
        <f>IF(ISNUMBER(AVERAGEIFS(Observed!AK$2:AK$792,Observed!$A$2:$A$792,$A104,Observed!$C$2:$C$792,$C104)),AVERAGEIFS(Observed!AK$2:AK$792,Observed!$A$2:$A$792,$A104,Observed!$C$2:$C$792,$C104),"")</f>
        <v/>
      </c>
      <c r="AP104" s="29" t="str">
        <f>IF(ISNUMBER(AVERAGEIFS(Observed!AL$2:AL$792,Observed!$A$2:$A$792,$A104,Observed!$C$2:$C$792,$C104)),AVERAGEIFS(Observed!AL$2:AL$792,Observed!$A$2:$A$792,$A104,Observed!$C$2:$C$792,$C104),"")</f>
        <v/>
      </c>
      <c r="AQ104" s="28" t="str">
        <f>IF(ISNUMBER(AVERAGEIFS(Observed!AM$2:AM$792,Observed!$A$2:$A$792,$A104,Observed!$C$2:$C$792,$C104)),AVERAGEIFS(Observed!AM$2:AM$792,Observed!$A$2:$A$792,$A104,Observed!$C$2:$C$792,$C104),"")</f>
        <v/>
      </c>
      <c r="AR104" s="28" t="str">
        <f>IF(ISNUMBER(AVERAGEIFS(Observed!AN$2:AN$792,Observed!$A$2:$A$792,$A104,Observed!$C$2:$C$792,$C104)),AVERAGEIFS(Observed!AN$2:AN$792,Observed!$A$2:$A$792,$A104,Observed!$C$2:$C$792,$C104),"")</f>
        <v/>
      </c>
      <c r="AS104" s="2">
        <f>COUNTIFS(Observed!$A$2:$A$792,$A104,Observed!$C$2:$C$792,$C104)</f>
        <v>3</v>
      </c>
      <c r="AT104" s="2">
        <f t="shared" si="2"/>
        <v>10</v>
      </c>
    </row>
    <row r="105" spans="1:46" x14ac:dyDescent="0.25">
      <c r="A105" s="4" t="s">
        <v>30</v>
      </c>
      <c r="B105" t="s">
        <v>44</v>
      </c>
      <c r="C105" s="3">
        <v>42460</v>
      </c>
      <c r="D105">
        <v>1</v>
      </c>
      <c r="F105">
        <v>50</v>
      </c>
      <c r="J105" s="2" t="s">
        <v>83</v>
      </c>
      <c r="K105" s="2" t="s">
        <v>24</v>
      </c>
      <c r="M105" s="2" t="s">
        <v>40</v>
      </c>
      <c r="N105" s="27">
        <f>IF(ISNUMBER(AVERAGEIFS(Observed!J$2:J$792,Observed!$A$2:$A$792,$A105,Observed!$C$2:$C$792,$C105)),AVERAGEIFS(Observed!J$2:J$792,Observed!$A$2:$A$792,$A105,Observed!$C$2:$C$792,$C105),"")</f>
        <v>1129.5833333333333</v>
      </c>
      <c r="O105" s="28">
        <f>IF(ISNUMBER(AVERAGEIFS(Observed!K$2:K$792,Observed!$A$2:$A$792,$A105,Observed!$C$2:$C$792,$C105)),AVERAGEIFS(Observed!K$2:K$792,Observed!$A$2:$A$792,$A105,Observed!$C$2:$C$792,$C105),"")</f>
        <v>112.95833333333333</v>
      </c>
      <c r="P105" s="28" t="str">
        <f>IF(ISNUMBER(AVERAGEIFS(Observed!L$2:L$792,Observed!$A$2:$A$792,$A105,Observed!$C$2:$C$792,$C105)),AVERAGEIFS(Observed!L$2:L$792,Observed!$A$2:$A$792,$A105,Observed!$C$2:$C$792,$C105),"")</f>
        <v/>
      </c>
      <c r="Q105" s="28" t="str">
        <f>IF(ISNUMBER(AVERAGEIFS(Observed!M$2:M$792,Observed!$A$2:$A$792,$A105,Observed!$C$2:$C$792,$C105)),AVERAGEIFS(Observed!M$2:M$792,Observed!$A$2:$A$792,$A105,Observed!$C$2:$C$792,$C105),"")</f>
        <v/>
      </c>
      <c r="R105" s="28" t="str">
        <f>IF(ISNUMBER(AVERAGEIFS(Observed!N$2:N$792,Observed!$A$2:$A$792,$A105,Observed!$C$2:$C$792,$C105)),AVERAGEIFS(Observed!N$2:N$792,Observed!$A$2:$A$792,$A105,Observed!$C$2:$C$792,$C105),"")</f>
        <v/>
      </c>
      <c r="S105" s="29" t="str">
        <f>IF(ISNUMBER(AVERAGEIFS(Observed!O$2:O$792,Observed!$A$2:$A$792,$A105,Observed!$C$2:$C$792,$C105)),AVERAGEIFS(Observed!O$2:O$792,Observed!$A$2:$A$792,$A105,Observed!$C$2:$C$792,$C105),"")</f>
        <v/>
      </c>
      <c r="T105" s="29" t="str">
        <f>IF(ISNUMBER(AVERAGEIFS(Observed!P$2:P$792,Observed!$A$2:$A$792,$A105,Observed!$C$2:$C$792,$C105)),AVERAGEIFS(Observed!P$2:P$792,Observed!$A$2:$A$792,$A105,Observed!$C$2:$C$792,$C105),"")</f>
        <v/>
      </c>
      <c r="U105" s="29" t="str">
        <f>IF(ISNUMBER(AVERAGEIFS(Observed!Q$2:Q$792,Observed!$A$2:$A$792,$A105,Observed!$C$2:$C$792,$C105)),AVERAGEIFS(Observed!Q$2:Q$792,Observed!$A$2:$A$792,$A105,Observed!$C$2:$C$792,$C105),"")</f>
        <v/>
      </c>
      <c r="V105" s="28" t="str">
        <f>IF(ISNUMBER(AVERAGEIFS(Observed!R$2:R$792,Observed!$A$2:$A$792,$A105,Observed!$C$2:$C$792,$C105)),AVERAGEIFS(Observed!R$2:R$792,Observed!$A$2:$A$792,$A105,Observed!$C$2:$C$792,$C105),"")</f>
        <v/>
      </c>
      <c r="W105" s="30" t="str">
        <f>IF(ISNUMBER(AVERAGEIFS(Observed!S$2:S$792,Observed!$A$2:$A$792,$A105,Observed!$C$2:$C$792,$C105)),AVERAGEIFS(Observed!S$2:S$792,Observed!$A$2:$A$792,$A105,Observed!$C$2:$C$792,$C105),"")</f>
        <v/>
      </c>
      <c r="X105" s="30" t="str">
        <f>IF(ISNUMBER(AVERAGEIFS(Observed!T$2:T$792,Observed!$A$2:$A$792,$A105,Observed!$C$2:$C$792,$C105)),AVERAGEIFS(Observed!T$2:T$792,Observed!$A$2:$A$792,$A105,Observed!$C$2:$C$792,$C105),"")</f>
        <v/>
      </c>
      <c r="Y105" s="28" t="str">
        <f>IF(ISNUMBER(AVERAGEIFS(Observed!U$2:U$792,Observed!$A$2:$A$792,$A105,Observed!$C$2:$C$792,$C105)),AVERAGEIFS(Observed!U$2:U$792,Observed!$A$2:$A$792,$A105,Observed!$C$2:$C$792,$C105),"")</f>
        <v/>
      </c>
      <c r="Z105" s="28" t="str">
        <f>IF(ISNUMBER(AVERAGEIFS(Observed!V$2:V$792,Observed!$A$2:$A$792,$A105,Observed!$C$2:$C$792,$C105)),AVERAGEIFS(Observed!V$2:V$792,Observed!$A$2:$A$792,$A105,Observed!$C$2:$C$792,$C105),"")</f>
        <v/>
      </c>
      <c r="AA105" s="28" t="str">
        <f>IF(ISNUMBER(AVERAGEIFS(Observed!W$2:W$792,Observed!$A$2:$A$792,$A105,Observed!$C$2:$C$792,$C105)),AVERAGEIFS(Observed!W$2:W$792,Observed!$A$2:$A$792,$A105,Observed!$C$2:$C$792,$C105),"")</f>
        <v/>
      </c>
      <c r="AB105" s="28">
        <f>IF(ISNUMBER(AVERAGEIFS(Observed!X$2:X$792,Observed!$A$2:$A$792,$A105,Observed!$C$2:$C$792,$C105)),AVERAGEIFS(Observed!X$2:X$792,Observed!$A$2:$A$792,$A105,Observed!$C$2:$C$792,$C105),"")</f>
        <v>17.232067426045734</v>
      </c>
      <c r="AC105" s="28">
        <f>IF(ISNUMBER(AVERAGEIFS(Observed!Y$2:Y$792,Observed!$A$2:$A$792,$A105,Observed!$C$2:$C$792,$C105)),AVERAGEIFS(Observed!Y$2:Y$792,Observed!$A$2:$A$792,$A105,Observed!$C$2:$C$792,$C105),"")</f>
        <v>15.122661908467611</v>
      </c>
      <c r="AD105" s="28">
        <f>IF(ISNUMBER(AVERAGEIFS(Observed!Z$2:Z$792,Observed!$A$2:$A$792,$A105,Observed!$C$2:$C$792,$C105)),AVERAGEIFS(Observed!Z$2:Z$792,Observed!$A$2:$A$792,$A105,Observed!$C$2:$C$792,$C105),"")</f>
        <v>80.25430043538411</v>
      </c>
      <c r="AE105" s="28">
        <f>IF(ISNUMBER(AVERAGEIFS(Observed!AA$2:AA$792,Observed!$A$2:$A$792,$A105,Observed!$C$2:$C$792,$C105)),AVERAGEIFS(Observed!AA$2:AA$792,Observed!$A$2:$A$792,$A105,Observed!$C$2:$C$792,$C105),"")</f>
        <v>19.548707644144695</v>
      </c>
      <c r="AF105" s="28">
        <f>IF(ISNUMBER(AVERAGEIFS(Observed!AB$2:AB$792,Observed!$A$2:$A$792,$A105,Observed!$C$2:$C$792,$C105)),AVERAGEIFS(Observed!AB$2:AB$792,Observed!$A$2:$A$792,$A105,Observed!$C$2:$C$792,$C105),"")</f>
        <v>89.777225494384766</v>
      </c>
      <c r="AG105" s="28">
        <f>IF(ISNUMBER(AVERAGEIFS(Observed!AC$2:AC$792,Observed!$A$2:$A$792,$A105,Observed!$C$2:$C$792,$C105)),AVERAGEIFS(Observed!AC$2:AC$792,Observed!$A$2:$A$792,$A105,Observed!$C$2:$C$792,$C105),"")</f>
        <v>29.263635317484539</v>
      </c>
      <c r="AH105" s="29">
        <f>IF(ISNUMBER(AVERAGEIFS(Observed!AD$2:AD$792,Observed!$A$2:$A$792,$A105,Observed!$C$2:$C$792,$C105)),AVERAGEIFS(Observed!AD$2:AD$792,Observed!$A$2:$A$792,$A105,Observed!$C$2:$C$792,$C105),"")</f>
        <v>4.6833333333333338E-2</v>
      </c>
      <c r="AI105" s="29">
        <f>IF(ISNUMBER(AVERAGEIFS(Observed!AE$2:AE$792,Observed!$A$2:$A$792,$A105,Observed!$C$2:$C$792,$C105)),AVERAGEIFS(Observed!AE$2:AE$792,Observed!$A$2:$A$792,$A105,Observed!$C$2:$C$792,$C105),"")</f>
        <v>4.6833333333333338E-2</v>
      </c>
      <c r="AJ105" s="29" t="str">
        <f>IF(ISNUMBER(AVERAGEIFS(Observed!AF$2:AF$792,Observed!$A$2:$A$792,$A105,Observed!$C$2:$C$792,$C105)),AVERAGEIFS(Observed!AF$2:AF$792,Observed!$A$2:$A$792,$A105,Observed!$C$2:$C$792,$C105),"")</f>
        <v/>
      </c>
      <c r="AK105" s="28">
        <f>IF(ISNUMBER(AVERAGEIFS(Observed!AG$2:AG$792,Observed!$A$2:$A$792,$A105,Observed!$C$2:$C$792,$C105)),AVERAGEIFS(Observed!AG$2:AG$792,Observed!$A$2:$A$792,$A105,Observed!$C$2:$C$792,$C105),"")</f>
        <v>12.840688069661459</v>
      </c>
      <c r="AL105" s="29" t="str">
        <f>IF(ISNUMBER(AVERAGEIFS(Observed!AH$2:AH$792,Observed!$A$2:$A$792,$A105,Observed!$C$2:$C$792,$C105)),AVERAGEIFS(Observed!AH$2:AH$792,Observed!$A$2:$A$792,$A105,Observed!$C$2:$C$792,$C105),"")</f>
        <v/>
      </c>
      <c r="AM105" s="28" t="str">
        <f>IF(ISNUMBER(AVERAGEIFS(Observed!AI$2:AI$792,Observed!$A$2:$A$792,$A105,Observed!$C$2:$C$792,$C105)),AVERAGEIFS(Observed!AI$2:AI$792,Observed!$A$2:$A$792,$A105,Observed!$C$2:$C$792,$C105),"")</f>
        <v/>
      </c>
      <c r="AN105" s="28" t="str">
        <f>IF(ISNUMBER(AVERAGEIFS(Observed!AJ$2:AJ$792,Observed!$A$2:$A$792,$A105,Observed!$C$2:$C$792,$C105)),AVERAGEIFS(Observed!AJ$2:AJ$792,Observed!$A$2:$A$792,$A105,Observed!$C$2:$C$792,$C105),"")</f>
        <v/>
      </c>
      <c r="AO105" s="28" t="str">
        <f>IF(ISNUMBER(AVERAGEIFS(Observed!AK$2:AK$792,Observed!$A$2:$A$792,$A105,Observed!$C$2:$C$792,$C105)),AVERAGEIFS(Observed!AK$2:AK$792,Observed!$A$2:$A$792,$A105,Observed!$C$2:$C$792,$C105),"")</f>
        <v/>
      </c>
      <c r="AP105" s="29" t="str">
        <f>IF(ISNUMBER(AVERAGEIFS(Observed!AL$2:AL$792,Observed!$A$2:$A$792,$A105,Observed!$C$2:$C$792,$C105)),AVERAGEIFS(Observed!AL$2:AL$792,Observed!$A$2:$A$792,$A105,Observed!$C$2:$C$792,$C105),"")</f>
        <v/>
      </c>
      <c r="AQ105" s="28" t="str">
        <f>IF(ISNUMBER(AVERAGEIFS(Observed!AM$2:AM$792,Observed!$A$2:$A$792,$A105,Observed!$C$2:$C$792,$C105)),AVERAGEIFS(Observed!AM$2:AM$792,Observed!$A$2:$A$792,$A105,Observed!$C$2:$C$792,$C105),"")</f>
        <v/>
      </c>
      <c r="AR105" s="28" t="str">
        <f>IF(ISNUMBER(AVERAGEIFS(Observed!AN$2:AN$792,Observed!$A$2:$A$792,$A105,Observed!$C$2:$C$792,$C105)),AVERAGEIFS(Observed!AN$2:AN$792,Observed!$A$2:$A$792,$A105,Observed!$C$2:$C$792,$C105),"")</f>
        <v/>
      </c>
      <c r="AS105" s="2">
        <f>COUNTIFS(Observed!$A$2:$A$792,$A105,Observed!$C$2:$C$792,$C105)</f>
        <v>3</v>
      </c>
      <c r="AT105" s="2">
        <f t="shared" si="2"/>
        <v>10</v>
      </c>
    </row>
    <row r="106" spans="1:46" x14ac:dyDescent="0.25">
      <c r="A106" s="4" t="s">
        <v>28</v>
      </c>
      <c r="B106" t="s">
        <v>44</v>
      </c>
      <c r="C106" s="3">
        <v>42460</v>
      </c>
      <c r="D106">
        <v>1</v>
      </c>
      <c r="F106">
        <v>100</v>
      </c>
      <c r="J106" s="2" t="s">
        <v>83</v>
      </c>
      <c r="K106" s="2" t="s">
        <v>24</v>
      </c>
      <c r="M106" s="2" t="s">
        <v>40</v>
      </c>
      <c r="N106" s="27">
        <f>IF(ISNUMBER(AVERAGEIFS(Observed!J$2:J$792,Observed!$A$2:$A$792,$A106,Observed!$C$2:$C$792,$C106)),AVERAGEIFS(Observed!J$2:J$792,Observed!$A$2:$A$792,$A106,Observed!$C$2:$C$792,$C106),"")</f>
        <v>948</v>
      </c>
      <c r="O106" s="28">
        <f>IF(ISNUMBER(AVERAGEIFS(Observed!K$2:K$792,Observed!$A$2:$A$792,$A106,Observed!$C$2:$C$792,$C106)),AVERAGEIFS(Observed!K$2:K$792,Observed!$A$2:$A$792,$A106,Observed!$C$2:$C$792,$C106),"")</f>
        <v>94.8</v>
      </c>
      <c r="P106" s="28" t="str">
        <f>IF(ISNUMBER(AVERAGEIFS(Observed!L$2:L$792,Observed!$A$2:$A$792,$A106,Observed!$C$2:$C$792,$C106)),AVERAGEIFS(Observed!L$2:L$792,Observed!$A$2:$A$792,$A106,Observed!$C$2:$C$792,$C106),"")</f>
        <v/>
      </c>
      <c r="Q106" s="28" t="str">
        <f>IF(ISNUMBER(AVERAGEIFS(Observed!M$2:M$792,Observed!$A$2:$A$792,$A106,Observed!$C$2:$C$792,$C106)),AVERAGEIFS(Observed!M$2:M$792,Observed!$A$2:$A$792,$A106,Observed!$C$2:$C$792,$C106),"")</f>
        <v/>
      </c>
      <c r="R106" s="28" t="str">
        <f>IF(ISNUMBER(AVERAGEIFS(Observed!N$2:N$792,Observed!$A$2:$A$792,$A106,Observed!$C$2:$C$792,$C106)),AVERAGEIFS(Observed!N$2:N$792,Observed!$A$2:$A$792,$A106,Observed!$C$2:$C$792,$C106),"")</f>
        <v/>
      </c>
      <c r="S106" s="29" t="str">
        <f>IF(ISNUMBER(AVERAGEIFS(Observed!O$2:O$792,Observed!$A$2:$A$792,$A106,Observed!$C$2:$C$792,$C106)),AVERAGEIFS(Observed!O$2:O$792,Observed!$A$2:$A$792,$A106,Observed!$C$2:$C$792,$C106),"")</f>
        <v/>
      </c>
      <c r="T106" s="29" t="str">
        <f>IF(ISNUMBER(AVERAGEIFS(Observed!P$2:P$792,Observed!$A$2:$A$792,$A106,Observed!$C$2:$C$792,$C106)),AVERAGEIFS(Observed!P$2:P$792,Observed!$A$2:$A$792,$A106,Observed!$C$2:$C$792,$C106),"")</f>
        <v/>
      </c>
      <c r="U106" s="29" t="str">
        <f>IF(ISNUMBER(AVERAGEIFS(Observed!Q$2:Q$792,Observed!$A$2:$A$792,$A106,Observed!$C$2:$C$792,$C106)),AVERAGEIFS(Observed!Q$2:Q$792,Observed!$A$2:$A$792,$A106,Observed!$C$2:$C$792,$C106),"")</f>
        <v/>
      </c>
      <c r="V106" s="28" t="str">
        <f>IF(ISNUMBER(AVERAGEIFS(Observed!R$2:R$792,Observed!$A$2:$A$792,$A106,Observed!$C$2:$C$792,$C106)),AVERAGEIFS(Observed!R$2:R$792,Observed!$A$2:$A$792,$A106,Observed!$C$2:$C$792,$C106),"")</f>
        <v/>
      </c>
      <c r="W106" s="30" t="str">
        <f>IF(ISNUMBER(AVERAGEIFS(Observed!S$2:S$792,Observed!$A$2:$A$792,$A106,Observed!$C$2:$C$792,$C106)),AVERAGEIFS(Observed!S$2:S$792,Observed!$A$2:$A$792,$A106,Observed!$C$2:$C$792,$C106),"")</f>
        <v/>
      </c>
      <c r="X106" s="30" t="str">
        <f>IF(ISNUMBER(AVERAGEIFS(Observed!T$2:T$792,Observed!$A$2:$A$792,$A106,Observed!$C$2:$C$792,$C106)),AVERAGEIFS(Observed!T$2:T$792,Observed!$A$2:$A$792,$A106,Observed!$C$2:$C$792,$C106),"")</f>
        <v/>
      </c>
      <c r="Y106" s="28" t="str">
        <f>IF(ISNUMBER(AVERAGEIFS(Observed!U$2:U$792,Observed!$A$2:$A$792,$A106,Observed!$C$2:$C$792,$C106)),AVERAGEIFS(Observed!U$2:U$792,Observed!$A$2:$A$792,$A106,Observed!$C$2:$C$792,$C106),"")</f>
        <v/>
      </c>
      <c r="Z106" s="28" t="str">
        <f>IF(ISNUMBER(AVERAGEIFS(Observed!V$2:V$792,Observed!$A$2:$A$792,$A106,Observed!$C$2:$C$792,$C106)),AVERAGEIFS(Observed!V$2:V$792,Observed!$A$2:$A$792,$A106,Observed!$C$2:$C$792,$C106),"")</f>
        <v/>
      </c>
      <c r="AA106" s="28" t="str">
        <f>IF(ISNUMBER(AVERAGEIFS(Observed!W$2:W$792,Observed!$A$2:$A$792,$A106,Observed!$C$2:$C$792,$C106)),AVERAGEIFS(Observed!W$2:W$792,Observed!$A$2:$A$792,$A106,Observed!$C$2:$C$792,$C106),"")</f>
        <v/>
      </c>
      <c r="AB106" s="28">
        <f>IF(ISNUMBER(AVERAGEIFS(Observed!X$2:X$792,Observed!$A$2:$A$792,$A106,Observed!$C$2:$C$792,$C106)),AVERAGEIFS(Observed!X$2:X$792,Observed!$A$2:$A$792,$A106,Observed!$C$2:$C$792,$C106),"")</f>
        <v>17.1176602045695</v>
      </c>
      <c r="AC106" s="28">
        <f>IF(ISNUMBER(AVERAGEIFS(Observed!Y$2:Y$792,Observed!$A$2:$A$792,$A106,Observed!$C$2:$C$792,$C106)),AVERAGEIFS(Observed!Y$2:Y$792,Observed!$A$2:$A$792,$A106,Observed!$C$2:$C$792,$C106),"")</f>
        <v>15.334275245666504</v>
      </c>
      <c r="AD106" s="28">
        <f>IF(ISNUMBER(AVERAGEIFS(Observed!Z$2:Z$792,Observed!$A$2:$A$792,$A106,Observed!$C$2:$C$792,$C106)),AVERAGEIFS(Observed!Z$2:Z$792,Observed!$A$2:$A$792,$A106,Observed!$C$2:$C$792,$C106),"")</f>
        <v>79.785592397054032</v>
      </c>
      <c r="AE106" s="28">
        <f>IF(ISNUMBER(AVERAGEIFS(Observed!AA$2:AA$792,Observed!$A$2:$A$792,$A106,Observed!$C$2:$C$792,$C106)),AVERAGEIFS(Observed!AA$2:AA$792,Observed!$A$2:$A$792,$A106,Observed!$C$2:$C$792,$C106),"")</f>
        <v>23.922131856282551</v>
      </c>
      <c r="AF106" s="28">
        <f>IF(ISNUMBER(AVERAGEIFS(Observed!AB$2:AB$792,Observed!$A$2:$A$792,$A106,Observed!$C$2:$C$792,$C106)),AVERAGEIFS(Observed!AB$2:AB$792,Observed!$A$2:$A$792,$A106,Observed!$C$2:$C$792,$C106),"")</f>
        <v>90.664206186930343</v>
      </c>
      <c r="AG106" s="28">
        <f>IF(ISNUMBER(AVERAGEIFS(Observed!AC$2:AC$792,Observed!$A$2:$A$792,$A106,Observed!$C$2:$C$792,$C106)),AVERAGEIFS(Observed!AC$2:AC$792,Observed!$A$2:$A$792,$A106,Observed!$C$2:$C$792,$C106),"")</f>
        <v>29.974650700887043</v>
      </c>
      <c r="AH106" s="29">
        <f>IF(ISNUMBER(AVERAGEIFS(Observed!AD$2:AD$792,Observed!$A$2:$A$792,$A106,Observed!$C$2:$C$792,$C106)),AVERAGEIFS(Observed!AD$2:AD$792,Observed!$A$2:$A$792,$A106,Observed!$C$2:$C$792,$C106),"")</f>
        <v>4.7933333333333328E-2</v>
      </c>
      <c r="AI106" s="29">
        <f>IF(ISNUMBER(AVERAGEIFS(Observed!AE$2:AE$792,Observed!$A$2:$A$792,$A106,Observed!$C$2:$C$792,$C106)),AVERAGEIFS(Observed!AE$2:AE$792,Observed!$A$2:$A$792,$A106,Observed!$C$2:$C$792,$C106),"")</f>
        <v>4.7933333333333328E-2</v>
      </c>
      <c r="AJ106" s="29" t="str">
        <f>IF(ISNUMBER(AVERAGEIFS(Observed!AF$2:AF$792,Observed!$A$2:$A$792,$A106,Observed!$C$2:$C$792,$C106)),AVERAGEIFS(Observed!AF$2:AF$792,Observed!$A$2:$A$792,$A106,Observed!$C$2:$C$792,$C106),"")</f>
        <v/>
      </c>
      <c r="AK106" s="28">
        <f>IF(ISNUMBER(AVERAGEIFS(Observed!AG$2:AG$792,Observed!$A$2:$A$792,$A106,Observed!$C$2:$C$792,$C106)),AVERAGEIFS(Observed!AG$2:AG$792,Observed!$A$2:$A$792,$A106,Observed!$C$2:$C$792,$C106),"")</f>
        <v>12.765694783528645</v>
      </c>
      <c r="AL106" s="29" t="str">
        <f>IF(ISNUMBER(AVERAGEIFS(Observed!AH$2:AH$792,Observed!$A$2:$A$792,$A106,Observed!$C$2:$C$792,$C106)),AVERAGEIFS(Observed!AH$2:AH$792,Observed!$A$2:$A$792,$A106,Observed!$C$2:$C$792,$C106),"")</f>
        <v/>
      </c>
      <c r="AM106" s="28" t="str">
        <f>IF(ISNUMBER(AVERAGEIFS(Observed!AI$2:AI$792,Observed!$A$2:$A$792,$A106,Observed!$C$2:$C$792,$C106)),AVERAGEIFS(Observed!AI$2:AI$792,Observed!$A$2:$A$792,$A106,Observed!$C$2:$C$792,$C106),"")</f>
        <v/>
      </c>
      <c r="AN106" s="28" t="str">
        <f>IF(ISNUMBER(AVERAGEIFS(Observed!AJ$2:AJ$792,Observed!$A$2:$A$792,$A106,Observed!$C$2:$C$792,$C106)),AVERAGEIFS(Observed!AJ$2:AJ$792,Observed!$A$2:$A$792,$A106,Observed!$C$2:$C$792,$C106),"")</f>
        <v/>
      </c>
      <c r="AO106" s="28" t="str">
        <f>IF(ISNUMBER(AVERAGEIFS(Observed!AK$2:AK$792,Observed!$A$2:$A$792,$A106,Observed!$C$2:$C$792,$C106)),AVERAGEIFS(Observed!AK$2:AK$792,Observed!$A$2:$A$792,$A106,Observed!$C$2:$C$792,$C106),"")</f>
        <v/>
      </c>
      <c r="AP106" s="29" t="str">
        <f>IF(ISNUMBER(AVERAGEIFS(Observed!AL$2:AL$792,Observed!$A$2:$A$792,$A106,Observed!$C$2:$C$792,$C106)),AVERAGEIFS(Observed!AL$2:AL$792,Observed!$A$2:$A$792,$A106,Observed!$C$2:$C$792,$C106),"")</f>
        <v/>
      </c>
      <c r="AQ106" s="28" t="str">
        <f>IF(ISNUMBER(AVERAGEIFS(Observed!AM$2:AM$792,Observed!$A$2:$A$792,$A106,Observed!$C$2:$C$792,$C106)),AVERAGEIFS(Observed!AM$2:AM$792,Observed!$A$2:$A$792,$A106,Observed!$C$2:$C$792,$C106),"")</f>
        <v/>
      </c>
      <c r="AR106" s="28" t="str">
        <f>IF(ISNUMBER(AVERAGEIFS(Observed!AN$2:AN$792,Observed!$A$2:$A$792,$A106,Observed!$C$2:$C$792,$C106)),AVERAGEIFS(Observed!AN$2:AN$792,Observed!$A$2:$A$792,$A106,Observed!$C$2:$C$792,$C106),"")</f>
        <v/>
      </c>
      <c r="AS106" s="2">
        <f>COUNTIFS(Observed!$A$2:$A$792,$A106,Observed!$C$2:$C$792,$C106)</f>
        <v>3</v>
      </c>
      <c r="AT106" s="2">
        <f t="shared" si="2"/>
        <v>10</v>
      </c>
    </row>
    <row r="107" spans="1:46" x14ac:dyDescent="0.25">
      <c r="A107" s="4" t="s">
        <v>25</v>
      </c>
      <c r="B107" t="s">
        <v>44</v>
      </c>
      <c r="C107" s="3">
        <v>42460</v>
      </c>
      <c r="D107">
        <v>1</v>
      </c>
      <c r="F107">
        <v>200</v>
      </c>
      <c r="J107" s="2" t="s">
        <v>83</v>
      </c>
      <c r="K107" s="2" t="s">
        <v>24</v>
      </c>
      <c r="M107" s="2" t="s">
        <v>40</v>
      </c>
      <c r="N107" s="27">
        <f>IF(ISNUMBER(AVERAGEIFS(Observed!J$2:J$792,Observed!$A$2:$A$792,$A107,Observed!$C$2:$C$792,$C107)),AVERAGEIFS(Observed!J$2:J$792,Observed!$A$2:$A$792,$A107,Observed!$C$2:$C$792,$C107),"")</f>
        <v>1061.25</v>
      </c>
      <c r="O107" s="28">
        <f>IF(ISNUMBER(AVERAGEIFS(Observed!K$2:K$792,Observed!$A$2:$A$792,$A107,Observed!$C$2:$C$792,$C107)),AVERAGEIFS(Observed!K$2:K$792,Observed!$A$2:$A$792,$A107,Observed!$C$2:$C$792,$C107),"")</f>
        <v>106.125</v>
      </c>
      <c r="P107" s="28" t="str">
        <f>IF(ISNUMBER(AVERAGEIFS(Observed!L$2:L$792,Observed!$A$2:$A$792,$A107,Observed!$C$2:$C$792,$C107)),AVERAGEIFS(Observed!L$2:L$792,Observed!$A$2:$A$792,$A107,Observed!$C$2:$C$792,$C107),"")</f>
        <v/>
      </c>
      <c r="Q107" s="28" t="str">
        <f>IF(ISNUMBER(AVERAGEIFS(Observed!M$2:M$792,Observed!$A$2:$A$792,$A107,Observed!$C$2:$C$792,$C107)),AVERAGEIFS(Observed!M$2:M$792,Observed!$A$2:$A$792,$A107,Observed!$C$2:$C$792,$C107),"")</f>
        <v/>
      </c>
      <c r="R107" s="28" t="str">
        <f>IF(ISNUMBER(AVERAGEIFS(Observed!N$2:N$792,Observed!$A$2:$A$792,$A107,Observed!$C$2:$C$792,$C107)),AVERAGEIFS(Observed!N$2:N$792,Observed!$A$2:$A$792,$A107,Observed!$C$2:$C$792,$C107),"")</f>
        <v/>
      </c>
      <c r="S107" s="29" t="str">
        <f>IF(ISNUMBER(AVERAGEIFS(Observed!O$2:O$792,Observed!$A$2:$A$792,$A107,Observed!$C$2:$C$792,$C107)),AVERAGEIFS(Observed!O$2:O$792,Observed!$A$2:$A$792,$A107,Observed!$C$2:$C$792,$C107),"")</f>
        <v/>
      </c>
      <c r="T107" s="29" t="str">
        <f>IF(ISNUMBER(AVERAGEIFS(Observed!P$2:P$792,Observed!$A$2:$A$792,$A107,Observed!$C$2:$C$792,$C107)),AVERAGEIFS(Observed!P$2:P$792,Observed!$A$2:$A$792,$A107,Observed!$C$2:$C$792,$C107),"")</f>
        <v/>
      </c>
      <c r="U107" s="29" t="str">
        <f>IF(ISNUMBER(AVERAGEIFS(Observed!Q$2:Q$792,Observed!$A$2:$A$792,$A107,Observed!$C$2:$C$792,$C107)),AVERAGEIFS(Observed!Q$2:Q$792,Observed!$A$2:$A$792,$A107,Observed!$C$2:$C$792,$C107),"")</f>
        <v/>
      </c>
      <c r="V107" s="28" t="str">
        <f>IF(ISNUMBER(AVERAGEIFS(Observed!R$2:R$792,Observed!$A$2:$A$792,$A107,Observed!$C$2:$C$792,$C107)),AVERAGEIFS(Observed!R$2:R$792,Observed!$A$2:$A$792,$A107,Observed!$C$2:$C$792,$C107),"")</f>
        <v/>
      </c>
      <c r="W107" s="30" t="str">
        <f>IF(ISNUMBER(AVERAGEIFS(Observed!S$2:S$792,Observed!$A$2:$A$792,$A107,Observed!$C$2:$C$792,$C107)),AVERAGEIFS(Observed!S$2:S$792,Observed!$A$2:$A$792,$A107,Observed!$C$2:$C$792,$C107),"")</f>
        <v/>
      </c>
      <c r="X107" s="30" t="str">
        <f>IF(ISNUMBER(AVERAGEIFS(Observed!T$2:T$792,Observed!$A$2:$A$792,$A107,Observed!$C$2:$C$792,$C107)),AVERAGEIFS(Observed!T$2:T$792,Observed!$A$2:$A$792,$A107,Observed!$C$2:$C$792,$C107),"")</f>
        <v/>
      </c>
      <c r="Y107" s="28" t="str">
        <f>IF(ISNUMBER(AVERAGEIFS(Observed!U$2:U$792,Observed!$A$2:$A$792,$A107,Observed!$C$2:$C$792,$C107)),AVERAGEIFS(Observed!U$2:U$792,Observed!$A$2:$A$792,$A107,Observed!$C$2:$C$792,$C107),"")</f>
        <v/>
      </c>
      <c r="Z107" s="28" t="str">
        <f>IF(ISNUMBER(AVERAGEIFS(Observed!V$2:V$792,Observed!$A$2:$A$792,$A107,Observed!$C$2:$C$792,$C107)),AVERAGEIFS(Observed!V$2:V$792,Observed!$A$2:$A$792,$A107,Observed!$C$2:$C$792,$C107),"")</f>
        <v/>
      </c>
      <c r="AA107" s="28" t="str">
        <f>IF(ISNUMBER(AVERAGEIFS(Observed!W$2:W$792,Observed!$A$2:$A$792,$A107,Observed!$C$2:$C$792,$C107)),AVERAGEIFS(Observed!W$2:W$792,Observed!$A$2:$A$792,$A107,Observed!$C$2:$C$792,$C107),"")</f>
        <v/>
      </c>
      <c r="AB107" s="28">
        <f>IF(ISNUMBER(AVERAGEIFS(Observed!X$2:X$792,Observed!$A$2:$A$792,$A107,Observed!$C$2:$C$792,$C107)),AVERAGEIFS(Observed!X$2:X$792,Observed!$A$2:$A$792,$A107,Observed!$C$2:$C$792,$C107),"")</f>
        <v>17.034963766733807</v>
      </c>
      <c r="AC107" s="28">
        <f>IF(ISNUMBER(AVERAGEIFS(Observed!Y$2:Y$792,Observed!$A$2:$A$792,$A107,Observed!$C$2:$C$792,$C107)),AVERAGEIFS(Observed!Y$2:Y$792,Observed!$A$2:$A$792,$A107,Observed!$C$2:$C$792,$C107),"")</f>
        <v>14.922283013661703</v>
      </c>
      <c r="AD107" s="28">
        <f>IF(ISNUMBER(AVERAGEIFS(Observed!Z$2:Z$792,Observed!$A$2:$A$792,$A107,Observed!$C$2:$C$792,$C107)),AVERAGEIFS(Observed!Z$2:Z$792,Observed!$A$2:$A$792,$A107,Observed!$C$2:$C$792,$C107),"")</f>
        <v>80.491814931233719</v>
      </c>
      <c r="AE107" s="28">
        <f>IF(ISNUMBER(AVERAGEIFS(Observed!AA$2:AA$792,Observed!$A$2:$A$792,$A107,Observed!$C$2:$C$792,$C107)),AVERAGEIFS(Observed!AA$2:AA$792,Observed!$A$2:$A$792,$A107,Observed!$C$2:$C$792,$C107),"")</f>
        <v>21.744618733723957</v>
      </c>
      <c r="AF107" s="28">
        <f>IF(ISNUMBER(AVERAGEIFS(Observed!AB$2:AB$792,Observed!$A$2:$A$792,$A107,Observed!$C$2:$C$792,$C107)),AVERAGEIFS(Observed!AB$2:AB$792,Observed!$A$2:$A$792,$A107,Observed!$C$2:$C$792,$C107),"")</f>
        <v>90.200921376546219</v>
      </c>
      <c r="AG107" s="28">
        <f>IF(ISNUMBER(AVERAGEIFS(Observed!AC$2:AC$792,Observed!$A$2:$A$792,$A107,Observed!$C$2:$C$792,$C107)),AVERAGEIFS(Observed!AC$2:AC$792,Observed!$A$2:$A$792,$A107,Observed!$C$2:$C$792,$C107),"")</f>
        <v>30.40783182779948</v>
      </c>
      <c r="AH107" s="29">
        <f>IF(ISNUMBER(AVERAGEIFS(Observed!AD$2:AD$792,Observed!$A$2:$A$792,$A107,Observed!$C$2:$C$792,$C107)),AVERAGEIFS(Observed!AD$2:AD$792,Observed!$A$2:$A$792,$A107,Observed!$C$2:$C$792,$C107),"")</f>
        <v>4.8666666666666671E-2</v>
      </c>
      <c r="AI107" s="29">
        <f>IF(ISNUMBER(AVERAGEIFS(Observed!AE$2:AE$792,Observed!$A$2:$A$792,$A107,Observed!$C$2:$C$792,$C107)),AVERAGEIFS(Observed!AE$2:AE$792,Observed!$A$2:$A$792,$A107,Observed!$C$2:$C$792,$C107),"")</f>
        <v>4.8666666666666671E-2</v>
      </c>
      <c r="AJ107" s="29" t="str">
        <f>IF(ISNUMBER(AVERAGEIFS(Observed!AF$2:AF$792,Observed!$A$2:$A$792,$A107,Observed!$C$2:$C$792,$C107)),AVERAGEIFS(Observed!AF$2:AF$792,Observed!$A$2:$A$792,$A107,Observed!$C$2:$C$792,$C107),"")</f>
        <v/>
      </c>
      <c r="AK107" s="28">
        <f>IF(ISNUMBER(AVERAGEIFS(Observed!AG$2:AG$792,Observed!$A$2:$A$792,$A107,Observed!$C$2:$C$792,$C107)),AVERAGEIFS(Observed!AG$2:AG$792,Observed!$A$2:$A$792,$A107,Observed!$C$2:$C$792,$C107),"")</f>
        <v>12.878690388997397</v>
      </c>
      <c r="AL107" s="29" t="str">
        <f>IF(ISNUMBER(AVERAGEIFS(Observed!AH$2:AH$792,Observed!$A$2:$A$792,$A107,Observed!$C$2:$C$792,$C107)),AVERAGEIFS(Observed!AH$2:AH$792,Observed!$A$2:$A$792,$A107,Observed!$C$2:$C$792,$C107),"")</f>
        <v/>
      </c>
      <c r="AM107" s="28" t="str">
        <f>IF(ISNUMBER(AVERAGEIFS(Observed!AI$2:AI$792,Observed!$A$2:$A$792,$A107,Observed!$C$2:$C$792,$C107)),AVERAGEIFS(Observed!AI$2:AI$792,Observed!$A$2:$A$792,$A107,Observed!$C$2:$C$792,$C107),"")</f>
        <v/>
      </c>
      <c r="AN107" s="28" t="str">
        <f>IF(ISNUMBER(AVERAGEIFS(Observed!AJ$2:AJ$792,Observed!$A$2:$A$792,$A107,Observed!$C$2:$C$792,$C107)),AVERAGEIFS(Observed!AJ$2:AJ$792,Observed!$A$2:$A$792,$A107,Observed!$C$2:$C$792,$C107),"")</f>
        <v/>
      </c>
      <c r="AO107" s="28" t="str">
        <f>IF(ISNUMBER(AVERAGEIFS(Observed!AK$2:AK$792,Observed!$A$2:$A$792,$A107,Observed!$C$2:$C$792,$C107)),AVERAGEIFS(Observed!AK$2:AK$792,Observed!$A$2:$A$792,$A107,Observed!$C$2:$C$792,$C107),"")</f>
        <v/>
      </c>
      <c r="AP107" s="29" t="str">
        <f>IF(ISNUMBER(AVERAGEIFS(Observed!AL$2:AL$792,Observed!$A$2:$A$792,$A107,Observed!$C$2:$C$792,$C107)),AVERAGEIFS(Observed!AL$2:AL$792,Observed!$A$2:$A$792,$A107,Observed!$C$2:$C$792,$C107),"")</f>
        <v/>
      </c>
      <c r="AQ107" s="28" t="str">
        <f>IF(ISNUMBER(AVERAGEIFS(Observed!AM$2:AM$792,Observed!$A$2:$A$792,$A107,Observed!$C$2:$C$792,$C107)),AVERAGEIFS(Observed!AM$2:AM$792,Observed!$A$2:$A$792,$A107,Observed!$C$2:$C$792,$C107),"")</f>
        <v/>
      </c>
      <c r="AR107" s="28" t="str">
        <f>IF(ISNUMBER(AVERAGEIFS(Observed!AN$2:AN$792,Observed!$A$2:$A$792,$A107,Observed!$C$2:$C$792,$C107)),AVERAGEIFS(Observed!AN$2:AN$792,Observed!$A$2:$A$792,$A107,Observed!$C$2:$C$792,$C107),"")</f>
        <v/>
      </c>
      <c r="AS107" s="2">
        <f>COUNTIFS(Observed!$A$2:$A$792,$A107,Observed!$C$2:$C$792,$C107)</f>
        <v>3</v>
      </c>
      <c r="AT107" s="2">
        <f t="shared" si="2"/>
        <v>10</v>
      </c>
    </row>
    <row r="108" spans="1:46" x14ac:dyDescent="0.25">
      <c r="A108" s="4" t="s">
        <v>29</v>
      </c>
      <c r="B108" t="s">
        <v>44</v>
      </c>
      <c r="C108" s="3">
        <v>42460</v>
      </c>
      <c r="D108">
        <v>1</v>
      </c>
      <c r="F108">
        <v>350</v>
      </c>
      <c r="J108" s="2" t="s">
        <v>83</v>
      </c>
      <c r="K108" s="2" t="s">
        <v>24</v>
      </c>
      <c r="M108" s="2" t="s">
        <v>40</v>
      </c>
      <c r="N108" s="27">
        <f>IF(ISNUMBER(AVERAGEIFS(Observed!J$2:J$792,Observed!$A$2:$A$792,$A108,Observed!$C$2:$C$792,$C108)),AVERAGEIFS(Observed!J$2:J$792,Observed!$A$2:$A$792,$A108,Observed!$C$2:$C$792,$C108),"")</f>
        <v>1001.25</v>
      </c>
      <c r="O108" s="28">
        <f>IF(ISNUMBER(AVERAGEIFS(Observed!K$2:K$792,Observed!$A$2:$A$792,$A108,Observed!$C$2:$C$792,$C108)),AVERAGEIFS(Observed!K$2:K$792,Observed!$A$2:$A$792,$A108,Observed!$C$2:$C$792,$C108),"")</f>
        <v>100.125</v>
      </c>
      <c r="P108" s="28" t="str">
        <f>IF(ISNUMBER(AVERAGEIFS(Observed!L$2:L$792,Observed!$A$2:$A$792,$A108,Observed!$C$2:$C$792,$C108)),AVERAGEIFS(Observed!L$2:L$792,Observed!$A$2:$A$792,$A108,Observed!$C$2:$C$792,$C108),"")</f>
        <v/>
      </c>
      <c r="Q108" s="28" t="str">
        <f>IF(ISNUMBER(AVERAGEIFS(Observed!M$2:M$792,Observed!$A$2:$A$792,$A108,Observed!$C$2:$C$792,$C108)),AVERAGEIFS(Observed!M$2:M$792,Observed!$A$2:$A$792,$A108,Observed!$C$2:$C$792,$C108),"")</f>
        <v/>
      </c>
      <c r="R108" s="28" t="str">
        <f>IF(ISNUMBER(AVERAGEIFS(Observed!N$2:N$792,Observed!$A$2:$A$792,$A108,Observed!$C$2:$C$792,$C108)),AVERAGEIFS(Observed!N$2:N$792,Observed!$A$2:$A$792,$A108,Observed!$C$2:$C$792,$C108),"")</f>
        <v/>
      </c>
      <c r="S108" s="29" t="str">
        <f>IF(ISNUMBER(AVERAGEIFS(Observed!O$2:O$792,Observed!$A$2:$A$792,$A108,Observed!$C$2:$C$792,$C108)),AVERAGEIFS(Observed!O$2:O$792,Observed!$A$2:$A$792,$A108,Observed!$C$2:$C$792,$C108),"")</f>
        <v/>
      </c>
      <c r="T108" s="29" t="str">
        <f>IF(ISNUMBER(AVERAGEIFS(Observed!P$2:P$792,Observed!$A$2:$A$792,$A108,Observed!$C$2:$C$792,$C108)),AVERAGEIFS(Observed!P$2:P$792,Observed!$A$2:$A$792,$A108,Observed!$C$2:$C$792,$C108),"")</f>
        <v/>
      </c>
      <c r="U108" s="29" t="str">
        <f>IF(ISNUMBER(AVERAGEIFS(Observed!Q$2:Q$792,Observed!$A$2:$A$792,$A108,Observed!$C$2:$C$792,$C108)),AVERAGEIFS(Observed!Q$2:Q$792,Observed!$A$2:$A$792,$A108,Observed!$C$2:$C$792,$C108),"")</f>
        <v/>
      </c>
      <c r="V108" s="28" t="str">
        <f>IF(ISNUMBER(AVERAGEIFS(Observed!R$2:R$792,Observed!$A$2:$A$792,$A108,Observed!$C$2:$C$792,$C108)),AVERAGEIFS(Observed!R$2:R$792,Observed!$A$2:$A$792,$A108,Observed!$C$2:$C$792,$C108),"")</f>
        <v/>
      </c>
      <c r="W108" s="30" t="str">
        <f>IF(ISNUMBER(AVERAGEIFS(Observed!S$2:S$792,Observed!$A$2:$A$792,$A108,Observed!$C$2:$C$792,$C108)),AVERAGEIFS(Observed!S$2:S$792,Observed!$A$2:$A$792,$A108,Observed!$C$2:$C$792,$C108),"")</f>
        <v/>
      </c>
      <c r="X108" s="30" t="str">
        <f>IF(ISNUMBER(AVERAGEIFS(Observed!T$2:T$792,Observed!$A$2:$A$792,$A108,Observed!$C$2:$C$792,$C108)),AVERAGEIFS(Observed!T$2:T$792,Observed!$A$2:$A$792,$A108,Observed!$C$2:$C$792,$C108),"")</f>
        <v/>
      </c>
      <c r="Y108" s="28" t="str">
        <f>IF(ISNUMBER(AVERAGEIFS(Observed!U$2:U$792,Observed!$A$2:$A$792,$A108,Observed!$C$2:$C$792,$C108)),AVERAGEIFS(Observed!U$2:U$792,Observed!$A$2:$A$792,$A108,Observed!$C$2:$C$792,$C108),"")</f>
        <v/>
      </c>
      <c r="Z108" s="28" t="str">
        <f>IF(ISNUMBER(AVERAGEIFS(Observed!V$2:V$792,Observed!$A$2:$A$792,$A108,Observed!$C$2:$C$792,$C108)),AVERAGEIFS(Observed!V$2:V$792,Observed!$A$2:$A$792,$A108,Observed!$C$2:$C$792,$C108),"")</f>
        <v/>
      </c>
      <c r="AA108" s="28" t="str">
        <f>IF(ISNUMBER(AVERAGEIFS(Observed!W$2:W$792,Observed!$A$2:$A$792,$A108,Observed!$C$2:$C$792,$C108)),AVERAGEIFS(Observed!W$2:W$792,Observed!$A$2:$A$792,$A108,Observed!$C$2:$C$792,$C108),"")</f>
        <v/>
      </c>
      <c r="AB108" s="28">
        <f>IF(ISNUMBER(AVERAGEIFS(Observed!X$2:X$792,Observed!$A$2:$A$792,$A108,Observed!$C$2:$C$792,$C108)),AVERAGEIFS(Observed!X$2:X$792,Observed!$A$2:$A$792,$A108,Observed!$C$2:$C$792,$C108),"")</f>
        <v>17.223016103108723</v>
      </c>
      <c r="AC108" s="28">
        <f>IF(ISNUMBER(AVERAGEIFS(Observed!Y$2:Y$792,Observed!$A$2:$A$792,$A108,Observed!$C$2:$C$792,$C108)),AVERAGEIFS(Observed!Y$2:Y$792,Observed!$A$2:$A$792,$A108,Observed!$C$2:$C$792,$C108),"")</f>
        <v>14.132442156473795</v>
      </c>
      <c r="AD108" s="28">
        <f>IF(ISNUMBER(AVERAGEIFS(Observed!Z$2:Z$792,Observed!$A$2:$A$792,$A108,Observed!$C$2:$C$792,$C108)),AVERAGEIFS(Observed!Z$2:Z$792,Observed!$A$2:$A$792,$A108,Observed!$C$2:$C$792,$C108),"")</f>
        <v>76.540019989013672</v>
      </c>
      <c r="AE108" s="28">
        <f>IF(ISNUMBER(AVERAGEIFS(Observed!AA$2:AA$792,Observed!$A$2:$A$792,$A108,Observed!$C$2:$C$792,$C108)),AVERAGEIFS(Observed!AA$2:AA$792,Observed!$A$2:$A$792,$A108,Observed!$C$2:$C$792,$C108),"")</f>
        <v>21.099643707275391</v>
      </c>
      <c r="AF108" s="28">
        <f>IF(ISNUMBER(AVERAGEIFS(Observed!AB$2:AB$792,Observed!$A$2:$A$792,$A108,Observed!$C$2:$C$792,$C108)),AVERAGEIFS(Observed!AB$2:AB$792,Observed!$A$2:$A$792,$A108,Observed!$C$2:$C$792,$C108),"")</f>
        <v>88.661763509114579</v>
      </c>
      <c r="AG108" s="28">
        <f>IF(ISNUMBER(AVERAGEIFS(Observed!AC$2:AC$792,Observed!$A$2:$A$792,$A108,Observed!$C$2:$C$792,$C108)),AVERAGEIFS(Observed!AC$2:AC$792,Observed!$A$2:$A$792,$A108,Observed!$C$2:$C$792,$C108),"")</f>
        <v>30.023854573567707</v>
      </c>
      <c r="AH108" s="29">
        <f>IF(ISNUMBER(AVERAGEIFS(Observed!AD$2:AD$792,Observed!$A$2:$A$792,$A108,Observed!$C$2:$C$792,$C108)),AVERAGEIFS(Observed!AD$2:AD$792,Observed!$A$2:$A$792,$A108,Observed!$C$2:$C$792,$C108),"")</f>
        <v>4.8033333333333338E-2</v>
      </c>
      <c r="AI108" s="29">
        <f>IF(ISNUMBER(AVERAGEIFS(Observed!AE$2:AE$792,Observed!$A$2:$A$792,$A108,Observed!$C$2:$C$792,$C108)),AVERAGEIFS(Observed!AE$2:AE$792,Observed!$A$2:$A$792,$A108,Observed!$C$2:$C$792,$C108),"")</f>
        <v>4.8033333333333338E-2</v>
      </c>
      <c r="AJ108" s="29" t="str">
        <f>IF(ISNUMBER(AVERAGEIFS(Observed!AF$2:AF$792,Observed!$A$2:$A$792,$A108,Observed!$C$2:$C$792,$C108)),AVERAGEIFS(Observed!AF$2:AF$792,Observed!$A$2:$A$792,$A108,Observed!$C$2:$C$792,$C108),"")</f>
        <v/>
      </c>
      <c r="AK108" s="28">
        <f>IF(ISNUMBER(AVERAGEIFS(Observed!AG$2:AG$792,Observed!$A$2:$A$792,$A108,Observed!$C$2:$C$792,$C108)),AVERAGEIFS(Observed!AG$2:AG$792,Observed!$A$2:$A$792,$A108,Observed!$C$2:$C$792,$C108),"")</f>
        <v>12.246403198242186</v>
      </c>
      <c r="AL108" s="29" t="str">
        <f>IF(ISNUMBER(AVERAGEIFS(Observed!AH$2:AH$792,Observed!$A$2:$A$792,$A108,Observed!$C$2:$C$792,$C108)),AVERAGEIFS(Observed!AH$2:AH$792,Observed!$A$2:$A$792,$A108,Observed!$C$2:$C$792,$C108),"")</f>
        <v/>
      </c>
      <c r="AM108" s="28" t="str">
        <f>IF(ISNUMBER(AVERAGEIFS(Observed!AI$2:AI$792,Observed!$A$2:$A$792,$A108,Observed!$C$2:$C$792,$C108)),AVERAGEIFS(Observed!AI$2:AI$792,Observed!$A$2:$A$792,$A108,Observed!$C$2:$C$792,$C108),"")</f>
        <v/>
      </c>
      <c r="AN108" s="28" t="str">
        <f>IF(ISNUMBER(AVERAGEIFS(Observed!AJ$2:AJ$792,Observed!$A$2:$A$792,$A108,Observed!$C$2:$C$792,$C108)),AVERAGEIFS(Observed!AJ$2:AJ$792,Observed!$A$2:$A$792,$A108,Observed!$C$2:$C$792,$C108),"")</f>
        <v/>
      </c>
      <c r="AO108" s="28" t="str">
        <f>IF(ISNUMBER(AVERAGEIFS(Observed!AK$2:AK$792,Observed!$A$2:$A$792,$A108,Observed!$C$2:$C$792,$C108)),AVERAGEIFS(Observed!AK$2:AK$792,Observed!$A$2:$A$792,$A108,Observed!$C$2:$C$792,$C108),"")</f>
        <v/>
      </c>
      <c r="AP108" s="29" t="str">
        <f>IF(ISNUMBER(AVERAGEIFS(Observed!AL$2:AL$792,Observed!$A$2:$A$792,$A108,Observed!$C$2:$C$792,$C108)),AVERAGEIFS(Observed!AL$2:AL$792,Observed!$A$2:$A$792,$A108,Observed!$C$2:$C$792,$C108),"")</f>
        <v/>
      </c>
      <c r="AQ108" s="28" t="str">
        <f>IF(ISNUMBER(AVERAGEIFS(Observed!AM$2:AM$792,Observed!$A$2:$A$792,$A108,Observed!$C$2:$C$792,$C108)),AVERAGEIFS(Observed!AM$2:AM$792,Observed!$A$2:$A$792,$A108,Observed!$C$2:$C$792,$C108),"")</f>
        <v/>
      </c>
      <c r="AR108" s="28" t="str">
        <f>IF(ISNUMBER(AVERAGEIFS(Observed!AN$2:AN$792,Observed!$A$2:$A$792,$A108,Observed!$C$2:$C$792,$C108)),AVERAGEIFS(Observed!AN$2:AN$792,Observed!$A$2:$A$792,$A108,Observed!$C$2:$C$792,$C108),"")</f>
        <v/>
      </c>
      <c r="AS108" s="2">
        <f>COUNTIFS(Observed!$A$2:$A$792,$A108,Observed!$C$2:$C$792,$C108)</f>
        <v>3</v>
      </c>
      <c r="AT108" s="2">
        <f t="shared" si="2"/>
        <v>10</v>
      </c>
    </row>
    <row r="109" spans="1:46" x14ac:dyDescent="0.25">
      <c r="A109" s="4" t="s">
        <v>26</v>
      </c>
      <c r="B109" t="s">
        <v>44</v>
      </c>
      <c r="C109" s="3">
        <v>42460</v>
      </c>
      <c r="D109">
        <v>1</v>
      </c>
      <c r="F109">
        <v>500</v>
      </c>
      <c r="J109" s="2" t="s">
        <v>83</v>
      </c>
      <c r="K109" s="2" t="s">
        <v>24</v>
      </c>
      <c r="M109" s="2" t="s">
        <v>40</v>
      </c>
      <c r="N109" s="27">
        <f>IF(ISNUMBER(AVERAGEIFS(Observed!J$2:J$792,Observed!$A$2:$A$792,$A109,Observed!$C$2:$C$792,$C109)),AVERAGEIFS(Observed!J$2:J$792,Observed!$A$2:$A$792,$A109,Observed!$C$2:$C$792,$C109),"")</f>
        <v>962.75</v>
      </c>
      <c r="O109" s="28">
        <f>IF(ISNUMBER(AVERAGEIFS(Observed!K$2:K$792,Observed!$A$2:$A$792,$A109,Observed!$C$2:$C$792,$C109)),AVERAGEIFS(Observed!K$2:K$792,Observed!$A$2:$A$792,$A109,Observed!$C$2:$C$792,$C109),"")</f>
        <v>96.27500000000002</v>
      </c>
      <c r="P109" s="28" t="str">
        <f>IF(ISNUMBER(AVERAGEIFS(Observed!L$2:L$792,Observed!$A$2:$A$792,$A109,Observed!$C$2:$C$792,$C109)),AVERAGEIFS(Observed!L$2:L$792,Observed!$A$2:$A$792,$A109,Observed!$C$2:$C$792,$C109),"")</f>
        <v/>
      </c>
      <c r="Q109" s="28" t="str">
        <f>IF(ISNUMBER(AVERAGEIFS(Observed!M$2:M$792,Observed!$A$2:$A$792,$A109,Observed!$C$2:$C$792,$C109)),AVERAGEIFS(Observed!M$2:M$792,Observed!$A$2:$A$792,$A109,Observed!$C$2:$C$792,$C109),"")</f>
        <v/>
      </c>
      <c r="R109" s="28" t="str">
        <f>IF(ISNUMBER(AVERAGEIFS(Observed!N$2:N$792,Observed!$A$2:$A$792,$A109,Observed!$C$2:$C$792,$C109)),AVERAGEIFS(Observed!N$2:N$792,Observed!$A$2:$A$792,$A109,Observed!$C$2:$C$792,$C109),"")</f>
        <v/>
      </c>
      <c r="S109" s="29" t="str">
        <f>IF(ISNUMBER(AVERAGEIFS(Observed!O$2:O$792,Observed!$A$2:$A$792,$A109,Observed!$C$2:$C$792,$C109)),AVERAGEIFS(Observed!O$2:O$792,Observed!$A$2:$A$792,$A109,Observed!$C$2:$C$792,$C109),"")</f>
        <v/>
      </c>
      <c r="T109" s="29" t="str">
        <f>IF(ISNUMBER(AVERAGEIFS(Observed!P$2:P$792,Observed!$A$2:$A$792,$A109,Observed!$C$2:$C$792,$C109)),AVERAGEIFS(Observed!P$2:P$792,Observed!$A$2:$A$792,$A109,Observed!$C$2:$C$792,$C109),"")</f>
        <v/>
      </c>
      <c r="U109" s="29" t="str">
        <f>IF(ISNUMBER(AVERAGEIFS(Observed!Q$2:Q$792,Observed!$A$2:$A$792,$A109,Observed!$C$2:$C$792,$C109)),AVERAGEIFS(Observed!Q$2:Q$792,Observed!$A$2:$A$792,$A109,Observed!$C$2:$C$792,$C109),"")</f>
        <v/>
      </c>
      <c r="V109" s="28" t="str">
        <f>IF(ISNUMBER(AVERAGEIFS(Observed!R$2:R$792,Observed!$A$2:$A$792,$A109,Observed!$C$2:$C$792,$C109)),AVERAGEIFS(Observed!R$2:R$792,Observed!$A$2:$A$792,$A109,Observed!$C$2:$C$792,$C109),"")</f>
        <v/>
      </c>
      <c r="W109" s="30" t="str">
        <f>IF(ISNUMBER(AVERAGEIFS(Observed!S$2:S$792,Observed!$A$2:$A$792,$A109,Observed!$C$2:$C$792,$C109)),AVERAGEIFS(Observed!S$2:S$792,Observed!$A$2:$A$792,$A109,Observed!$C$2:$C$792,$C109),"")</f>
        <v/>
      </c>
      <c r="X109" s="30" t="str">
        <f>IF(ISNUMBER(AVERAGEIFS(Observed!T$2:T$792,Observed!$A$2:$A$792,$A109,Observed!$C$2:$C$792,$C109)),AVERAGEIFS(Observed!T$2:T$792,Observed!$A$2:$A$792,$A109,Observed!$C$2:$C$792,$C109),"")</f>
        <v/>
      </c>
      <c r="Y109" s="28" t="str">
        <f>IF(ISNUMBER(AVERAGEIFS(Observed!U$2:U$792,Observed!$A$2:$A$792,$A109,Observed!$C$2:$C$792,$C109)),AVERAGEIFS(Observed!U$2:U$792,Observed!$A$2:$A$792,$A109,Observed!$C$2:$C$792,$C109),"")</f>
        <v/>
      </c>
      <c r="Z109" s="28" t="str">
        <f>IF(ISNUMBER(AVERAGEIFS(Observed!V$2:V$792,Observed!$A$2:$A$792,$A109,Observed!$C$2:$C$792,$C109)),AVERAGEIFS(Observed!V$2:V$792,Observed!$A$2:$A$792,$A109,Observed!$C$2:$C$792,$C109),"")</f>
        <v/>
      </c>
      <c r="AA109" s="28" t="str">
        <f>IF(ISNUMBER(AVERAGEIFS(Observed!W$2:W$792,Observed!$A$2:$A$792,$A109,Observed!$C$2:$C$792,$C109)),AVERAGEIFS(Observed!W$2:W$792,Observed!$A$2:$A$792,$A109,Observed!$C$2:$C$792,$C109),"")</f>
        <v/>
      </c>
      <c r="AB109" s="28">
        <f>IF(ISNUMBER(AVERAGEIFS(Observed!X$2:X$792,Observed!$A$2:$A$792,$A109,Observed!$C$2:$C$792,$C109)),AVERAGEIFS(Observed!X$2:X$792,Observed!$A$2:$A$792,$A109,Observed!$C$2:$C$792,$C109),"")</f>
        <v>17.090716520945232</v>
      </c>
      <c r="AC109" s="28">
        <f>IF(ISNUMBER(AVERAGEIFS(Observed!Y$2:Y$792,Observed!$A$2:$A$792,$A109,Observed!$C$2:$C$792,$C109)),AVERAGEIFS(Observed!Y$2:Y$792,Observed!$A$2:$A$792,$A109,Observed!$C$2:$C$792,$C109),"")</f>
        <v>15.732980569203695</v>
      </c>
      <c r="AD109" s="28">
        <f>IF(ISNUMBER(AVERAGEIFS(Observed!Z$2:Z$792,Observed!$A$2:$A$792,$A109,Observed!$C$2:$C$792,$C109)),AVERAGEIFS(Observed!Z$2:Z$792,Observed!$A$2:$A$792,$A109,Observed!$C$2:$C$792,$C109),"")</f>
        <v>80.688980102539062</v>
      </c>
      <c r="AE109" s="28">
        <f>IF(ISNUMBER(AVERAGEIFS(Observed!AA$2:AA$792,Observed!$A$2:$A$792,$A109,Observed!$C$2:$C$792,$C109)),AVERAGEIFS(Observed!AA$2:AA$792,Observed!$A$2:$A$792,$A109,Observed!$C$2:$C$792,$C109),"")</f>
        <v>20.03315766652425</v>
      </c>
      <c r="AF109" s="28">
        <f>IF(ISNUMBER(AVERAGEIFS(Observed!AB$2:AB$792,Observed!$A$2:$A$792,$A109,Observed!$C$2:$C$792,$C109)),AVERAGEIFS(Observed!AB$2:AB$792,Observed!$A$2:$A$792,$A109,Observed!$C$2:$C$792,$C109),"")</f>
        <v>90.419965108235672</v>
      </c>
      <c r="AG109" s="28">
        <f>IF(ISNUMBER(AVERAGEIFS(Observed!AC$2:AC$792,Observed!$A$2:$A$792,$A109,Observed!$C$2:$C$792,$C109)),AVERAGEIFS(Observed!AC$2:AC$792,Observed!$A$2:$A$792,$A109,Observed!$C$2:$C$792,$C109),"")</f>
        <v>29.746191660563152</v>
      </c>
      <c r="AH109" s="29">
        <f>IF(ISNUMBER(AVERAGEIFS(Observed!AD$2:AD$792,Observed!$A$2:$A$792,$A109,Observed!$C$2:$C$792,$C109)),AVERAGEIFS(Observed!AD$2:AD$792,Observed!$A$2:$A$792,$A109,Observed!$C$2:$C$792,$C109),"")</f>
        <v>4.7600000000000003E-2</v>
      </c>
      <c r="AI109" s="29">
        <f>IF(ISNUMBER(AVERAGEIFS(Observed!AE$2:AE$792,Observed!$A$2:$A$792,$A109,Observed!$C$2:$C$792,$C109)),AVERAGEIFS(Observed!AE$2:AE$792,Observed!$A$2:$A$792,$A109,Observed!$C$2:$C$792,$C109),"")</f>
        <v>4.7600000000000003E-2</v>
      </c>
      <c r="AJ109" s="29" t="str">
        <f>IF(ISNUMBER(AVERAGEIFS(Observed!AF$2:AF$792,Observed!$A$2:$A$792,$A109,Observed!$C$2:$C$792,$C109)),AVERAGEIFS(Observed!AF$2:AF$792,Observed!$A$2:$A$792,$A109,Observed!$C$2:$C$792,$C109),"")</f>
        <v/>
      </c>
      <c r="AK109" s="28">
        <f>IF(ISNUMBER(AVERAGEIFS(Observed!AG$2:AG$792,Observed!$A$2:$A$792,$A109,Observed!$C$2:$C$792,$C109)),AVERAGEIFS(Observed!AG$2:AG$792,Observed!$A$2:$A$792,$A109,Observed!$C$2:$C$792,$C109),"")</f>
        <v>12.910236816406249</v>
      </c>
      <c r="AL109" s="29" t="str">
        <f>IF(ISNUMBER(AVERAGEIFS(Observed!AH$2:AH$792,Observed!$A$2:$A$792,$A109,Observed!$C$2:$C$792,$C109)),AVERAGEIFS(Observed!AH$2:AH$792,Observed!$A$2:$A$792,$A109,Observed!$C$2:$C$792,$C109),"")</f>
        <v/>
      </c>
      <c r="AM109" s="28" t="str">
        <f>IF(ISNUMBER(AVERAGEIFS(Observed!AI$2:AI$792,Observed!$A$2:$A$792,$A109,Observed!$C$2:$C$792,$C109)),AVERAGEIFS(Observed!AI$2:AI$792,Observed!$A$2:$A$792,$A109,Observed!$C$2:$C$792,$C109),"")</f>
        <v/>
      </c>
      <c r="AN109" s="28" t="str">
        <f>IF(ISNUMBER(AVERAGEIFS(Observed!AJ$2:AJ$792,Observed!$A$2:$A$792,$A109,Observed!$C$2:$C$792,$C109)),AVERAGEIFS(Observed!AJ$2:AJ$792,Observed!$A$2:$A$792,$A109,Observed!$C$2:$C$792,$C109),"")</f>
        <v/>
      </c>
      <c r="AO109" s="28" t="str">
        <f>IF(ISNUMBER(AVERAGEIFS(Observed!AK$2:AK$792,Observed!$A$2:$A$792,$A109,Observed!$C$2:$C$792,$C109)),AVERAGEIFS(Observed!AK$2:AK$792,Observed!$A$2:$A$792,$A109,Observed!$C$2:$C$792,$C109),"")</f>
        <v/>
      </c>
      <c r="AP109" s="29" t="str">
        <f>IF(ISNUMBER(AVERAGEIFS(Observed!AL$2:AL$792,Observed!$A$2:$A$792,$A109,Observed!$C$2:$C$792,$C109)),AVERAGEIFS(Observed!AL$2:AL$792,Observed!$A$2:$A$792,$A109,Observed!$C$2:$C$792,$C109),"")</f>
        <v/>
      </c>
      <c r="AQ109" s="28" t="str">
        <f>IF(ISNUMBER(AVERAGEIFS(Observed!AM$2:AM$792,Observed!$A$2:$A$792,$A109,Observed!$C$2:$C$792,$C109)),AVERAGEIFS(Observed!AM$2:AM$792,Observed!$A$2:$A$792,$A109,Observed!$C$2:$C$792,$C109),"")</f>
        <v/>
      </c>
      <c r="AR109" s="28" t="str">
        <f>IF(ISNUMBER(AVERAGEIFS(Observed!AN$2:AN$792,Observed!$A$2:$A$792,$A109,Observed!$C$2:$C$792,$C109)),AVERAGEIFS(Observed!AN$2:AN$792,Observed!$A$2:$A$792,$A109,Observed!$C$2:$C$792,$C109),"")</f>
        <v/>
      </c>
      <c r="AS109" s="2">
        <f>COUNTIFS(Observed!$A$2:$A$792,$A109,Observed!$C$2:$C$792,$C109)</f>
        <v>3</v>
      </c>
      <c r="AT109" s="2">
        <f t="shared" si="2"/>
        <v>10</v>
      </c>
    </row>
    <row r="110" spans="1:46" x14ac:dyDescent="0.25">
      <c r="A110" s="4" t="s">
        <v>27</v>
      </c>
      <c r="B110" t="s">
        <v>44</v>
      </c>
      <c r="C110" s="3">
        <v>42469</v>
      </c>
      <c r="D110">
        <v>1</v>
      </c>
      <c r="F110">
        <v>0</v>
      </c>
      <c r="J110" s="2" t="s">
        <v>83</v>
      </c>
      <c r="K110" s="2" t="s">
        <v>24</v>
      </c>
      <c r="L110">
        <v>2.6</v>
      </c>
      <c r="M110" s="2" t="s">
        <v>22</v>
      </c>
      <c r="N110" s="27" t="str">
        <f>IF(ISNUMBER(AVERAGEIFS(Observed!J$2:J$792,Observed!$A$2:$A$792,$A110,Observed!$C$2:$C$792,$C110)),AVERAGEIFS(Observed!J$2:J$792,Observed!$A$2:$A$792,$A110,Observed!$C$2:$C$792,$C110),"")</f>
        <v/>
      </c>
      <c r="O110" s="28" t="str">
        <f>IF(ISNUMBER(AVERAGEIFS(Observed!K$2:K$792,Observed!$A$2:$A$792,$A110,Observed!$C$2:$C$792,$C110)),AVERAGEIFS(Observed!K$2:K$792,Observed!$A$2:$A$792,$A110,Observed!$C$2:$C$792,$C110),"")</f>
        <v/>
      </c>
      <c r="P110" s="28">
        <f>IF(ISNUMBER(AVERAGEIFS(Observed!L$2:L$792,Observed!$A$2:$A$792,$A110,Observed!$C$2:$C$792,$C110)),AVERAGEIFS(Observed!L$2:L$792,Observed!$A$2:$A$792,$A110,Observed!$C$2:$C$792,$C110),"")</f>
        <v>77.709999999999994</v>
      </c>
      <c r="Q110" s="28">
        <f>IF(ISNUMBER(AVERAGEIFS(Observed!M$2:M$792,Observed!$A$2:$A$792,$A110,Observed!$C$2:$C$792,$C110)),AVERAGEIFS(Observed!M$2:M$792,Observed!$A$2:$A$792,$A110,Observed!$C$2:$C$792,$C110),"")</f>
        <v>77.709999999999994</v>
      </c>
      <c r="R110" s="28">
        <f>IF(ISNUMBER(AVERAGEIFS(Observed!N$2:N$792,Observed!$A$2:$A$792,$A110,Observed!$C$2:$C$792,$C110)),AVERAGEIFS(Observed!N$2:N$792,Observed!$A$2:$A$792,$A110,Observed!$C$2:$C$792,$C110),"")</f>
        <v>842.52499999999998</v>
      </c>
      <c r="S110" s="29" t="str">
        <f>IF(ISNUMBER(AVERAGEIFS(Observed!O$2:O$792,Observed!$A$2:$A$792,$A110,Observed!$C$2:$C$792,$C110)),AVERAGEIFS(Observed!O$2:O$792,Observed!$A$2:$A$792,$A110,Observed!$C$2:$C$792,$C110),"")</f>
        <v/>
      </c>
      <c r="T110" s="29" t="str">
        <f>IF(ISNUMBER(AVERAGEIFS(Observed!P$2:P$792,Observed!$A$2:$A$792,$A110,Observed!$C$2:$C$792,$C110)),AVERAGEIFS(Observed!P$2:P$792,Observed!$A$2:$A$792,$A110,Observed!$C$2:$C$792,$C110),"")</f>
        <v/>
      </c>
      <c r="U110" s="29" t="str">
        <f>IF(ISNUMBER(AVERAGEIFS(Observed!Q$2:Q$792,Observed!$A$2:$A$792,$A110,Observed!$C$2:$C$792,$C110)),AVERAGEIFS(Observed!Q$2:Q$792,Observed!$A$2:$A$792,$A110,Observed!$C$2:$C$792,$C110),"")</f>
        <v/>
      </c>
      <c r="V110" s="28" t="str">
        <f>IF(ISNUMBER(AVERAGEIFS(Observed!R$2:R$792,Observed!$A$2:$A$792,$A110,Observed!$C$2:$C$792,$C110)),AVERAGEIFS(Observed!R$2:R$792,Observed!$A$2:$A$792,$A110,Observed!$C$2:$C$792,$C110),"")</f>
        <v/>
      </c>
      <c r="W110" s="30" t="str">
        <f>IF(ISNUMBER(AVERAGEIFS(Observed!S$2:S$792,Observed!$A$2:$A$792,$A110,Observed!$C$2:$C$792,$C110)),AVERAGEIFS(Observed!S$2:S$792,Observed!$A$2:$A$792,$A110,Observed!$C$2:$C$792,$C110),"")</f>
        <v/>
      </c>
      <c r="X110" s="30" t="str">
        <f>IF(ISNUMBER(AVERAGEIFS(Observed!T$2:T$792,Observed!$A$2:$A$792,$A110,Observed!$C$2:$C$792,$C110)),AVERAGEIFS(Observed!T$2:T$792,Observed!$A$2:$A$792,$A110,Observed!$C$2:$C$792,$C110),"")</f>
        <v/>
      </c>
      <c r="Y110" s="28" t="str">
        <f>IF(ISNUMBER(AVERAGEIFS(Observed!U$2:U$792,Observed!$A$2:$A$792,$A110,Observed!$C$2:$C$792,$C110)),AVERAGEIFS(Observed!U$2:U$792,Observed!$A$2:$A$792,$A110,Observed!$C$2:$C$792,$C110),"")</f>
        <v/>
      </c>
      <c r="Z110" s="28" t="str">
        <f>IF(ISNUMBER(AVERAGEIFS(Observed!V$2:V$792,Observed!$A$2:$A$792,$A110,Observed!$C$2:$C$792,$C110)),AVERAGEIFS(Observed!V$2:V$792,Observed!$A$2:$A$792,$A110,Observed!$C$2:$C$792,$C110),"")</f>
        <v/>
      </c>
      <c r="AA110" s="28" t="str">
        <f>IF(ISNUMBER(AVERAGEIFS(Observed!W$2:W$792,Observed!$A$2:$A$792,$A110,Observed!$C$2:$C$792,$C110)),AVERAGEIFS(Observed!W$2:W$792,Observed!$A$2:$A$792,$A110,Observed!$C$2:$C$792,$C110),"")</f>
        <v/>
      </c>
      <c r="AB110" s="28">
        <f>IF(ISNUMBER(AVERAGEIFS(Observed!X$2:X$792,Observed!$A$2:$A$792,$A110,Observed!$C$2:$C$792,$C110)),AVERAGEIFS(Observed!X$2:X$792,Observed!$A$2:$A$792,$A110,Observed!$C$2:$C$792,$C110),"")</f>
        <v>17.229761600494385</v>
      </c>
      <c r="AC110" s="28">
        <f>IF(ISNUMBER(AVERAGEIFS(Observed!Y$2:Y$792,Observed!$A$2:$A$792,$A110,Observed!$C$2:$C$792,$C110)),AVERAGEIFS(Observed!Y$2:Y$792,Observed!$A$2:$A$792,$A110,Observed!$C$2:$C$792,$C110),"")</f>
        <v>13.224876642227173</v>
      </c>
      <c r="AD110" s="28">
        <f>IF(ISNUMBER(AVERAGEIFS(Observed!Z$2:Z$792,Observed!$A$2:$A$792,$A110,Observed!$C$2:$C$792,$C110)),AVERAGEIFS(Observed!Z$2:Z$792,Observed!$A$2:$A$792,$A110,Observed!$C$2:$C$792,$C110),"")</f>
        <v>22.650592565536499</v>
      </c>
      <c r="AE110" s="28">
        <f>IF(ISNUMBER(AVERAGEIFS(Observed!AA$2:AA$792,Observed!$A$2:$A$792,$A110,Observed!$C$2:$C$792,$C110)),AVERAGEIFS(Observed!AA$2:AA$792,Observed!$A$2:$A$792,$A110,Observed!$C$2:$C$792,$C110),"")</f>
        <v>90.570023536682129</v>
      </c>
      <c r="AF110" s="28">
        <f>IF(ISNUMBER(AVERAGEIFS(Observed!AB$2:AB$792,Observed!$A$2:$A$792,$A110,Observed!$C$2:$C$792,$C110)),AVERAGEIFS(Observed!AB$2:AB$792,Observed!$A$2:$A$792,$A110,Observed!$C$2:$C$792,$C110),"")</f>
        <v>80.778423309326172</v>
      </c>
      <c r="AG110" s="28">
        <f>IF(ISNUMBER(AVERAGEIFS(Observed!AC$2:AC$792,Observed!$A$2:$A$792,$A110,Observed!$C$2:$C$792,$C110)),AVERAGEIFS(Observed!AC$2:AC$792,Observed!$A$2:$A$792,$A110,Observed!$C$2:$C$792,$C110),"")</f>
        <v>32.312950849533081</v>
      </c>
      <c r="AH110" s="29">
        <f>IF(ISNUMBER(AVERAGEIFS(Observed!AD$2:AD$792,Observed!$A$2:$A$792,$A110,Observed!$C$2:$C$792,$C110)),AVERAGEIFS(Observed!AD$2:AD$792,Observed!$A$2:$A$792,$A110,Observed!$C$2:$C$792,$C110),"")</f>
        <v>5.1725E-2</v>
      </c>
      <c r="AI110" s="29">
        <f>IF(ISNUMBER(AVERAGEIFS(Observed!AE$2:AE$792,Observed!$A$2:$A$792,$A110,Observed!$C$2:$C$792,$C110)),AVERAGEIFS(Observed!AE$2:AE$792,Observed!$A$2:$A$792,$A110,Observed!$C$2:$C$792,$C110),"")</f>
        <v>5.1725E-2</v>
      </c>
      <c r="AJ110" s="29" t="str">
        <f>IF(ISNUMBER(AVERAGEIFS(Observed!AF$2:AF$792,Observed!$A$2:$A$792,$A110,Observed!$C$2:$C$792,$C110)),AVERAGEIFS(Observed!AF$2:AF$792,Observed!$A$2:$A$792,$A110,Observed!$C$2:$C$792,$C110),"")</f>
        <v/>
      </c>
      <c r="AK110" s="28">
        <f>IF(ISNUMBER(AVERAGEIFS(Observed!AG$2:AG$792,Observed!$A$2:$A$792,$A110,Observed!$C$2:$C$792,$C110)),AVERAGEIFS(Observed!AG$2:AG$792,Observed!$A$2:$A$792,$A110,Observed!$C$2:$C$792,$C110),"")</f>
        <v>12.924547729492186</v>
      </c>
      <c r="AL110" s="29" t="str">
        <f>IF(ISNUMBER(AVERAGEIFS(Observed!AH$2:AH$792,Observed!$A$2:$A$792,$A110,Observed!$C$2:$C$792,$C110)),AVERAGEIFS(Observed!AH$2:AH$792,Observed!$A$2:$A$792,$A110,Observed!$C$2:$C$792,$C110),"")</f>
        <v/>
      </c>
      <c r="AM110" s="28" t="str">
        <f>IF(ISNUMBER(AVERAGEIFS(Observed!AI$2:AI$792,Observed!$A$2:$A$792,$A110,Observed!$C$2:$C$792,$C110)),AVERAGEIFS(Observed!AI$2:AI$792,Observed!$A$2:$A$792,$A110,Observed!$C$2:$C$792,$C110),"")</f>
        <v/>
      </c>
      <c r="AN110" s="28" t="str">
        <f>IF(ISNUMBER(AVERAGEIFS(Observed!AJ$2:AJ$792,Observed!$A$2:$A$792,$A110,Observed!$C$2:$C$792,$C110)),AVERAGEIFS(Observed!AJ$2:AJ$792,Observed!$A$2:$A$792,$A110,Observed!$C$2:$C$792,$C110),"")</f>
        <v/>
      </c>
      <c r="AO110" s="28" t="str">
        <f>IF(ISNUMBER(AVERAGEIFS(Observed!AK$2:AK$792,Observed!$A$2:$A$792,$A110,Observed!$C$2:$C$792,$C110)),AVERAGEIFS(Observed!AK$2:AK$792,Observed!$A$2:$A$792,$A110,Observed!$C$2:$C$792,$C110),"")</f>
        <v/>
      </c>
      <c r="AP110" s="29" t="str">
        <f>IF(ISNUMBER(AVERAGEIFS(Observed!AL$2:AL$792,Observed!$A$2:$A$792,$A110,Observed!$C$2:$C$792,$C110)),AVERAGEIFS(Observed!AL$2:AL$792,Observed!$A$2:$A$792,$A110,Observed!$C$2:$C$792,$C110),"")</f>
        <v/>
      </c>
      <c r="AQ110" s="28">
        <f>IF(ISNUMBER(AVERAGEIFS(Observed!AM$2:AM$792,Observed!$A$2:$A$792,$A110,Observed!$C$2:$C$792,$C110)),AVERAGEIFS(Observed!AM$2:AM$792,Observed!$A$2:$A$792,$A110,Observed!$C$2:$C$792,$C110),"")</f>
        <v>4.0214999999999996</v>
      </c>
      <c r="AR110" s="28">
        <f>IF(ISNUMBER(AVERAGEIFS(Observed!AN$2:AN$792,Observed!$A$2:$A$792,$A110,Observed!$C$2:$C$792,$C110)),AVERAGEIFS(Observed!AN$2:AN$792,Observed!$A$2:$A$792,$A110,Observed!$C$2:$C$792,$C110),"")</f>
        <v>35.911500000000004</v>
      </c>
      <c r="AS110" s="2">
        <f>COUNTIFS(Observed!$A$2:$A$792,$A110,Observed!$C$2:$C$792,$C110)</f>
        <v>4</v>
      </c>
      <c r="AT110" s="2">
        <f t="shared" si="2"/>
        <v>14</v>
      </c>
    </row>
    <row r="111" spans="1:46" x14ac:dyDescent="0.25">
      <c r="A111" s="4" t="s">
        <v>30</v>
      </c>
      <c r="B111" t="s">
        <v>44</v>
      </c>
      <c r="C111" s="3">
        <v>42469</v>
      </c>
      <c r="D111">
        <v>1</v>
      </c>
      <c r="F111">
        <v>50</v>
      </c>
      <c r="J111" s="2" t="s">
        <v>83</v>
      </c>
      <c r="K111" s="2" t="s">
        <v>24</v>
      </c>
      <c r="L111">
        <v>2.6</v>
      </c>
      <c r="M111" s="2" t="s">
        <v>22</v>
      </c>
      <c r="N111" s="27" t="str">
        <f>IF(ISNUMBER(AVERAGEIFS(Observed!J$2:J$792,Observed!$A$2:$A$792,$A111,Observed!$C$2:$C$792,$C111)),AVERAGEIFS(Observed!J$2:J$792,Observed!$A$2:$A$792,$A111,Observed!$C$2:$C$792,$C111),"")</f>
        <v/>
      </c>
      <c r="O111" s="28" t="str">
        <f>IF(ISNUMBER(AVERAGEIFS(Observed!K$2:K$792,Observed!$A$2:$A$792,$A111,Observed!$C$2:$C$792,$C111)),AVERAGEIFS(Observed!K$2:K$792,Observed!$A$2:$A$792,$A111,Observed!$C$2:$C$792,$C111),"")</f>
        <v/>
      </c>
      <c r="P111" s="28">
        <f>IF(ISNUMBER(AVERAGEIFS(Observed!L$2:L$792,Observed!$A$2:$A$792,$A111,Observed!$C$2:$C$792,$C111)),AVERAGEIFS(Observed!L$2:L$792,Observed!$A$2:$A$792,$A111,Observed!$C$2:$C$792,$C111),"")</f>
        <v>75.637500000000003</v>
      </c>
      <c r="Q111" s="28">
        <f>IF(ISNUMBER(AVERAGEIFS(Observed!M$2:M$792,Observed!$A$2:$A$792,$A111,Observed!$C$2:$C$792,$C111)),AVERAGEIFS(Observed!M$2:M$792,Observed!$A$2:$A$792,$A111,Observed!$C$2:$C$792,$C111),"")</f>
        <v>75.637500000000003</v>
      </c>
      <c r="R111" s="28">
        <f>IF(ISNUMBER(AVERAGEIFS(Observed!N$2:N$792,Observed!$A$2:$A$792,$A111,Observed!$C$2:$C$792,$C111)),AVERAGEIFS(Observed!N$2:N$792,Observed!$A$2:$A$792,$A111,Observed!$C$2:$C$792,$C111),"")</f>
        <v>895.26</v>
      </c>
      <c r="S111" s="29" t="str">
        <f>IF(ISNUMBER(AVERAGEIFS(Observed!O$2:O$792,Observed!$A$2:$A$792,$A111,Observed!$C$2:$C$792,$C111)),AVERAGEIFS(Observed!O$2:O$792,Observed!$A$2:$A$792,$A111,Observed!$C$2:$C$792,$C111),"")</f>
        <v/>
      </c>
      <c r="T111" s="29" t="str">
        <f>IF(ISNUMBER(AVERAGEIFS(Observed!P$2:P$792,Observed!$A$2:$A$792,$A111,Observed!$C$2:$C$792,$C111)),AVERAGEIFS(Observed!P$2:P$792,Observed!$A$2:$A$792,$A111,Observed!$C$2:$C$792,$C111),"")</f>
        <v/>
      </c>
      <c r="U111" s="29" t="str">
        <f>IF(ISNUMBER(AVERAGEIFS(Observed!Q$2:Q$792,Observed!$A$2:$A$792,$A111,Observed!$C$2:$C$792,$C111)),AVERAGEIFS(Observed!Q$2:Q$792,Observed!$A$2:$A$792,$A111,Observed!$C$2:$C$792,$C111),"")</f>
        <v/>
      </c>
      <c r="V111" s="28" t="str">
        <f>IF(ISNUMBER(AVERAGEIFS(Observed!R$2:R$792,Observed!$A$2:$A$792,$A111,Observed!$C$2:$C$792,$C111)),AVERAGEIFS(Observed!R$2:R$792,Observed!$A$2:$A$792,$A111,Observed!$C$2:$C$792,$C111),"")</f>
        <v/>
      </c>
      <c r="W111" s="30" t="str">
        <f>IF(ISNUMBER(AVERAGEIFS(Observed!S$2:S$792,Observed!$A$2:$A$792,$A111,Observed!$C$2:$C$792,$C111)),AVERAGEIFS(Observed!S$2:S$792,Observed!$A$2:$A$792,$A111,Observed!$C$2:$C$792,$C111),"")</f>
        <v/>
      </c>
      <c r="X111" s="30" t="str">
        <f>IF(ISNUMBER(AVERAGEIFS(Observed!T$2:T$792,Observed!$A$2:$A$792,$A111,Observed!$C$2:$C$792,$C111)),AVERAGEIFS(Observed!T$2:T$792,Observed!$A$2:$A$792,$A111,Observed!$C$2:$C$792,$C111),"")</f>
        <v/>
      </c>
      <c r="Y111" s="28" t="str">
        <f>IF(ISNUMBER(AVERAGEIFS(Observed!U$2:U$792,Observed!$A$2:$A$792,$A111,Observed!$C$2:$C$792,$C111)),AVERAGEIFS(Observed!U$2:U$792,Observed!$A$2:$A$792,$A111,Observed!$C$2:$C$792,$C111),"")</f>
        <v/>
      </c>
      <c r="Z111" s="28" t="str">
        <f>IF(ISNUMBER(AVERAGEIFS(Observed!V$2:V$792,Observed!$A$2:$A$792,$A111,Observed!$C$2:$C$792,$C111)),AVERAGEIFS(Observed!V$2:V$792,Observed!$A$2:$A$792,$A111,Observed!$C$2:$C$792,$C111),"")</f>
        <v/>
      </c>
      <c r="AA111" s="28" t="str">
        <f>IF(ISNUMBER(AVERAGEIFS(Observed!W$2:W$792,Observed!$A$2:$A$792,$A111,Observed!$C$2:$C$792,$C111)),AVERAGEIFS(Observed!W$2:W$792,Observed!$A$2:$A$792,$A111,Observed!$C$2:$C$792,$C111),"")</f>
        <v/>
      </c>
      <c r="AB111" s="28">
        <f>IF(ISNUMBER(AVERAGEIFS(Observed!X$2:X$792,Observed!$A$2:$A$792,$A111,Observed!$C$2:$C$792,$C111)),AVERAGEIFS(Observed!X$2:X$792,Observed!$A$2:$A$792,$A111,Observed!$C$2:$C$792,$C111),"")</f>
        <v>17.654527425765991</v>
      </c>
      <c r="AC111" s="28">
        <f>IF(ISNUMBER(AVERAGEIFS(Observed!Y$2:Y$792,Observed!$A$2:$A$792,$A111,Observed!$C$2:$C$792,$C111)),AVERAGEIFS(Observed!Y$2:Y$792,Observed!$A$2:$A$792,$A111,Observed!$C$2:$C$792,$C111),"")</f>
        <v>14.557019591331482</v>
      </c>
      <c r="AD111" s="28">
        <f>IF(ISNUMBER(AVERAGEIFS(Observed!Z$2:Z$792,Observed!$A$2:$A$792,$A111,Observed!$C$2:$C$792,$C111)),AVERAGEIFS(Observed!Z$2:Z$792,Observed!$A$2:$A$792,$A111,Observed!$C$2:$C$792,$C111),"")</f>
        <v>22.596359729766846</v>
      </c>
      <c r="AE111" s="28">
        <f>IF(ISNUMBER(AVERAGEIFS(Observed!AA$2:AA$792,Observed!$A$2:$A$792,$A111,Observed!$C$2:$C$792,$C111)),AVERAGEIFS(Observed!AA$2:AA$792,Observed!$A$2:$A$792,$A111,Observed!$C$2:$C$792,$C111),"")</f>
        <v>90.362075805664062</v>
      </c>
      <c r="AF111" s="28">
        <f>IF(ISNUMBER(AVERAGEIFS(Observed!AB$2:AB$792,Observed!$A$2:$A$792,$A111,Observed!$C$2:$C$792,$C111)),AVERAGEIFS(Observed!AB$2:AB$792,Observed!$A$2:$A$792,$A111,Observed!$C$2:$C$792,$C111),"")</f>
        <v>80.046670913696289</v>
      </c>
      <c r="AG111" s="28">
        <f>IF(ISNUMBER(AVERAGEIFS(Observed!AC$2:AC$792,Observed!$A$2:$A$792,$A111,Observed!$C$2:$C$792,$C111)),AVERAGEIFS(Observed!AC$2:AC$792,Observed!$A$2:$A$792,$A111,Observed!$C$2:$C$792,$C111),"")</f>
        <v>29.96146821975708</v>
      </c>
      <c r="AH111" s="29">
        <f>IF(ISNUMBER(AVERAGEIFS(Observed!AD$2:AD$792,Observed!$A$2:$A$792,$A111,Observed!$C$2:$C$792,$C111)),AVERAGEIFS(Observed!AD$2:AD$792,Observed!$A$2:$A$792,$A111,Observed!$C$2:$C$792,$C111),"")</f>
        <v>4.7925000000000002E-2</v>
      </c>
      <c r="AI111" s="29">
        <f>IF(ISNUMBER(AVERAGEIFS(Observed!AE$2:AE$792,Observed!$A$2:$A$792,$A111,Observed!$C$2:$C$792,$C111)),AVERAGEIFS(Observed!AE$2:AE$792,Observed!$A$2:$A$792,$A111,Observed!$C$2:$C$792,$C111),"")</f>
        <v>4.7925000000000002E-2</v>
      </c>
      <c r="AJ111" s="29" t="str">
        <f>IF(ISNUMBER(AVERAGEIFS(Observed!AF$2:AF$792,Observed!$A$2:$A$792,$A111,Observed!$C$2:$C$792,$C111)),AVERAGEIFS(Observed!AF$2:AF$792,Observed!$A$2:$A$792,$A111,Observed!$C$2:$C$792,$C111),"")</f>
        <v/>
      </c>
      <c r="AK111" s="28">
        <f>IF(ISNUMBER(AVERAGEIFS(Observed!AG$2:AG$792,Observed!$A$2:$A$792,$A111,Observed!$C$2:$C$792,$C111)),AVERAGEIFS(Observed!AG$2:AG$792,Observed!$A$2:$A$792,$A111,Observed!$C$2:$C$792,$C111),"")</f>
        <v>12.807467346191407</v>
      </c>
      <c r="AL111" s="29" t="str">
        <f>IF(ISNUMBER(AVERAGEIFS(Observed!AH$2:AH$792,Observed!$A$2:$A$792,$A111,Observed!$C$2:$C$792,$C111)),AVERAGEIFS(Observed!AH$2:AH$792,Observed!$A$2:$A$792,$A111,Observed!$C$2:$C$792,$C111),"")</f>
        <v/>
      </c>
      <c r="AM111" s="28" t="str">
        <f>IF(ISNUMBER(AVERAGEIFS(Observed!AI$2:AI$792,Observed!$A$2:$A$792,$A111,Observed!$C$2:$C$792,$C111)),AVERAGEIFS(Observed!AI$2:AI$792,Observed!$A$2:$A$792,$A111,Observed!$C$2:$C$792,$C111),"")</f>
        <v/>
      </c>
      <c r="AN111" s="28" t="str">
        <f>IF(ISNUMBER(AVERAGEIFS(Observed!AJ$2:AJ$792,Observed!$A$2:$A$792,$A111,Observed!$C$2:$C$792,$C111)),AVERAGEIFS(Observed!AJ$2:AJ$792,Observed!$A$2:$A$792,$A111,Observed!$C$2:$C$792,$C111),"")</f>
        <v/>
      </c>
      <c r="AO111" s="28" t="str">
        <f>IF(ISNUMBER(AVERAGEIFS(Observed!AK$2:AK$792,Observed!$A$2:$A$792,$A111,Observed!$C$2:$C$792,$C111)),AVERAGEIFS(Observed!AK$2:AK$792,Observed!$A$2:$A$792,$A111,Observed!$C$2:$C$792,$C111),"")</f>
        <v/>
      </c>
      <c r="AP111" s="29" t="str">
        <f>IF(ISNUMBER(AVERAGEIFS(Observed!AL$2:AL$792,Observed!$A$2:$A$792,$A111,Observed!$C$2:$C$792,$C111)),AVERAGEIFS(Observed!AL$2:AL$792,Observed!$A$2:$A$792,$A111,Observed!$C$2:$C$792,$C111),"")</f>
        <v/>
      </c>
      <c r="AQ111" s="28">
        <f>IF(ISNUMBER(AVERAGEIFS(Observed!AM$2:AM$792,Observed!$A$2:$A$792,$A111,Observed!$C$2:$C$792,$C111)),AVERAGEIFS(Observed!AM$2:AM$792,Observed!$A$2:$A$792,$A111,Observed!$C$2:$C$792,$C111),"")</f>
        <v>3.6264999999999996</v>
      </c>
      <c r="AR111" s="28">
        <f>IF(ISNUMBER(AVERAGEIFS(Observed!AN$2:AN$792,Observed!$A$2:$A$792,$A111,Observed!$C$2:$C$792,$C111)),AVERAGEIFS(Observed!AN$2:AN$792,Observed!$A$2:$A$792,$A111,Observed!$C$2:$C$792,$C111),"")</f>
        <v>37.8095</v>
      </c>
      <c r="AS111" s="2">
        <f>COUNTIFS(Observed!$A$2:$A$792,$A111,Observed!$C$2:$C$792,$C111)</f>
        <v>4</v>
      </c>
      <c r="AT111" s="2">
        <f t="shared" si="2"/>
        <v>14</v>
      </c>
    </row>
    <row r="112" spans="1:46" x14ac:dyDescent="0.25">
      <c r="A112" s="4" t="s">
        <v>28</v>
      </c>
      <c r="B112" t="s">
        <v>44</v>
      </c>
      <c r="C112" s="3">
        <v>42469</v>
      </c>
      <c r="D112">
        <v>1</v>
      </c>
      <c r="F112">
        <v>100</v>
      </c>
      <c r="J112" s="2" t="s">
        <v>83</v>
      </c>
      <c r="K112" s="2" t="s">
        <v>24</v>
      </c>
      <c r="L112">
        <v>2.6</v>
      </c>
      <c r="M112" s="2" t="s">
        <v>22</v>
      </c>
      <c r="N112" s="27" t="str">
        <f>IF(ISNUMBER(AVERAGEIFS(Observed!J$2:J$792,Observed!$A$2:$A$792,$A112,Observed!$C$2:$C$792,$C112)),AVERAGEIFS(Observed!J$2:J$792,Observed!$A$2:$A$792,$A112,Observed!$C$2:$C$792,$C112),"")</f>
        <v/>
      </c>
      <c r="O112" s="28" t="str">
        <f>IF(ISNUMBER(AVERAGEIFS(Observed!K$2:K$792,Observed!$A$2:$A$792,$A112,Observed!$C$2:$C$792,$C112)),AVERAGEIFS(Observed!K$2:K$792,Observed!$A$2:$A$792,$A112,Observed!$C$2:$C$792,$C112),"")</f>
        <v/>
      </c>
      <c r="P112" s="28">
        <f>IF(ISNUMBER(AVERAGEIFS(Observed!L$2:L$792,Observed!$A$2:$A$792,$A112,Observed!$C$2:$C$792,$C112)),AVERAGEIFS(Observed!L$2:L$792,Observed!$A$2:$A$792,$A112,Observed!$C$2:$C$792,$C112),"")</f>
        <v>80.87</v>
      </c>
      <c r="Q112" s="28">
        <f>IF(ISNUMBER(AVERAGEIFS(Observed!M$2:M$792,Observed!$A$2:$A$792,$A112,Observed!$C$2:$C$792,$C112)),AVERAGEIFS(Observed!M$2:M$792,Observed!$A$2:$A$792,$A112,Observed!$C$2:$C$792,$C112),"")</f>
        <v>80.87</v>
      </c>
      <c r="R112" s="28">
        <f>IF(ISNUMBER(AVERAGEIFS(Observed!N$2:N$792,Observed!$A$2:$A$792,$A112,Observed!$C$2:$C$792,$C112)),AVERAGEIFS(Observed!N$2:N$792,Observed!$A$2:$A$792,$A112,Observed!$C$2:$C$792,$C112),"")</f>
        <v>891.63750000000005</v>
      </c>
      <c r="S112" s="29" t="str">
        <f>IF(ISNUMBER(AVERAGEIFS(Observed!O$2:O$792,Observed!$A$2:$A$792,$A112,Observed!$C$2:$C$792,$C112)),AVERAGEIFS(Observed!O$2:O$792,Observed!$A$2:$A$792,$A112,Observed!$C$2:$C$792,$C112),"")</f>
        <v/>
      </c>
      <c r="T112" s="29" t="str">
        <f>IF(ISNUMBER(AVERAGEIFS(Observed!P$2:P$792,Observed!$A$2:$A$792,$A112,Observed!$C$2:$C$792,$C112)),AVERAGEIFS(Observed!P$2:P$792,Observed!$A$2:$A$792,$A112,Observed!$C$2:$C$792,$C112),"")</f>
        <v/>
      </c>
      <c r="U112" s="29" t="str">
        <f>IF(ISNUMBER(AVERAGEIFS(Observed!Q$2:Q$792,Observed!$A$2:$A$792,$A112,Observed!$C$2:$C$792,$C112)),AVERAGEIFS(Observed!Q$2:Q$792,Observed!$A$2:$A$792,$A112,Observed!$C$2:$C$792,$C112),"")</f>
        <v/>
      </c>
      <c r="V112" s="28" t="str">
        <f>IF(ISNUMBER(AVERAGEIFS(Observed!R$2:R$792,Observed!$A$2:$A$792,$A112,Observed!$C$2:$C$792,$C112)),AVERAGEIFS(Observed!R$2:R$792,Observed!$A$2:$A$792,$A112,Observed!$C$2:$C$792,$C112),"")</f>
        <v/>
      </c>
      <c r="W112" s="30" t="str">
        <f>IF(ISNUMBER(AVERAGEIFS(Observed!S$2:S$792,Observed!$A$2:$A$792,$A112,Observed!$C$2:$C$792,$C112)),AVERAGEIFS(Observed!S$2:S$792,Observed!$A$2:$A$792,$A112,Observed!$C$2:$C$792,$C112),"")</f>
        <v/>
      </c>
      <c r="X112" s="30" t="str">
        <f>IF(ISNUMBER(AVERAGEIFS(Observed!T$2:T$792,Observed!$A$2:$A$792,$A112,Observed!$C$2:$C$792,$C112)),AVERAGEIFS(Observed!T$2:T$792,Observed!$A$2:$A$792,$A112,Observed!$C$2:$C$792,$C112),"")</f>
        <v/>
      </c>
      <c r="Y112" s="28" t="str">
        <f>IF(ISNUMBER(AVERAGEIFS(Observed!U$2:U$792,Observed!$A$2:$A$792,$A112,Observed!$C$2:$C$792,$C112)),AVERAGEIFS(Observed!U$2:U$792,Observed!$A$2:$A$792,$A112,Observed!$C$2:$C$792,$C112),"")</f>
        <v/>
      </c>
      <c r="Z112" s="28" t="str">
        <f>IF(ISNUMBER(AVERAGEIFS(Observed!V$2:V$792,Observed!$A$2:$A$792,$A112,Observed!$C$2:$C$792,$C112)),AVERAGEIFS(Observed!V$2:V$792,Observed!$A$2:$A$792,$A112,Observed!$C$2:$C$792,$C112),"")</f>
        <v/>
      </c>
      <c r="AA112" s="28" t="str">
        <f>IF(ISNUMBER(AVERAGEIFS(Observed!W$2:W$792,Observed!$A$2:$A$792,$A112,Observed!$C$2:$C$792,$C112)),AVERAGEIFS(Observed!W$2:W$792,Observed!$A$2:$A$792,$A112,Observed!$C$2:$C$792,$C112),"")</f>
        <v/>
      </c>
      <c r="AB112" s="28">
        <f>IF(ISNUMBER(AVERAGEIFS(Observed!X$2:X$792,Observed!$A$2:$A$792,$A112,Observed!$C$2:$C$792,$C112)),AVERAGEIFS(Observed!X$2:X$792,Observed!$A$2:$A$792,$A112,Observed!$C$2:$C$792,$C112),"")</f>
        <v>17.741007566452026</v>
      </c>
      <c r="AC112" s="28">
        <f>IF(ISNUMBER(AVERAGEIFS(Observed!Y$2:Y$792,Observed!$A$2:$A$792,$A112,Observed!$C$2:$C$792,$C112)),AVERAGEIFS(Observed!Y$2:Y$792,Observed!$A$2:$A$792,$A112,Observed!$C$2:$C$792,$C112),"")</f>
        <v>13.81058669090271</v>
      </c>
      <c r="AD112" s="28">
        <f>IF(ISNUMBER(AVERAGEIFS(Observed!Z$2:Z$792,Observed!$A$2:$A$792,$A112,Observed!$C$2:$C$792,$C112)),AVERAGEIFS(Observed!Z$2:Z$792,Observed!$A$2:$A$792,$A112,Observed!$C$2:$C$792,$C112),"")</f>
        <v>22.357764720916748</v>
      </c>
      <c r="AE112" s="28">
        <f>IF(ISNUMBER(AVERAGEIFS(Observed!AA$2:AA$792,Observed!$A$2:$A$792,$A112,Observed!$C$2:$C$792,$C112)),AVERAGEIFS(Observed!AA$2:AA$792,Observed!$A$2:$A$792,$A112,Observed!$C$2:$C$792,$C112),"")</f>
        <v>90.393100738525391</v>
      </c>
      <c r="AF112" s="28">
        <f>IF(ISNUMBER(AVERAGEIFS(Observed!AB$2:AB$792,Observed!$A$2:$A$792,$A112,Observed!$C$2:$C$792,$C112)),AVERAGEIFS(Observed!AB$2:AB$792,Observed!$A$2:$A$792,$A112,Observed!$C$2:$C$792,$C112),"")</f>
        <v>79.898966789245605</v>
      </c>
      <c r="AG112" s="28">
        <f>IF(ISNUMBER(AVERAGEIFS(Observed!AC$2:AC$792,Observed!$A$2:$A$792,$A112,Observed!$C$2:$C$792,$C112)),AVERAGEIFS(Observed!AC$2:AC$792,Observed!$A$2:$A$792,$A112,Observed!$C$2:$C$792,$C112),"")</f>
        <v>30.568512916564941</v>
      </c>
      <c r="AH112" s="29">
        <f>IF(ISNUMBER(AVERAGEIFS(Observed!AD$2:AD$792,Observed!$A$2:$A$792,$A112,Observed!$C$2:$C$792,$C112)),AVERAGEIFS(Observed!AD$2:AD$792,Observed!$A$2:$A$792,$A112,Observed!$C$2:$C$792,$C112),"")</f>
        <v>4.8925000000000003E-2</v>
      </c>
      <c r="AI112" s="29">
        <f>IF(ISNUMBER(AVERAGEIFS(Observed!AE$2:AE$792,Observed!$A$2:$A$792,$A112,Observed!$C$2:$C$792,$C112)),AVERAGEIFS(Observed!AE$2:AE$792,Observed!$A$2:$A$792,$A112,Observed!$C$2:$C$792,$C112),"")</f>
        <v>4.8925000000000003E-2</v>
      </c>
      <c r="AJ112" s="29" t="str">
        <f>IF(ISNUMBER(AVERAGEIFS(Observed!AF$2:AF$792,Observed!$A$2:$A$792,$A112,Observed!$C$2:$C$792,$C112)),AVERAGEIFS(Observed!AF$2:AF$792,Observed!$A$2:$A$792,$A112,Observed!$C$2:$C$792,$C112),"")</f>
        <v/>
      </c>
      <c r="AK112" s="28">
        <f>IF(ISNUMBER(AVERAGEIFS(Observed!AG$2:AG$792,Observed!$A$2:$A$792,$A112,Observed!$C$2:$C$792,$C112)),AVERAGEIFS(Observed!AG$2:AG$792,Observed!$A$2:$A$792,$A112,Observed!$C$2:$C$792,$C112),"")</f>
        <v>12.783834686279297</v>
      </c>
      <c r="AL112" s="29" t="str">
        <f>IF(ISNUMBER(AVERAGEIFS(Observed!AH$2:AH$792,Observed!$A$2:$A$792,$A112,Observed!$C$2:$C$792,$C112)),AVERAGEIFS(Observed!AH$2:AH$792,Observed!$A$2:$A$792,$A112,Observed!$C$2:$C$792,$C112),"")</f>
        <v/>
      </c>
      <c r="AM112" s="28" t="str">
        <f>IF(ISNUMBER(AVERAGEIFS(Observed!AI$2:AI$792,Observed!$A$2:$A$792,$A112,Observed!$C$2:$C$792,$C112)),AVERAGEIFS(Observed!AI$2:AI$792,Observed!$A$2:$A$792,$A112,Observed!$C$2:$C$792,$C112),"")</f>
        <v/>
      </c>
      <c r="AN112" s="28" t="str">
        <f>IF(ISNUMBER(AVERAGEIFS(Observed!AJ$2:AJ$792,Observed!$A$2:$A$792,$A112,Observed!$C$2:$C$792,$C112)),AVERAGEIFS(Observed!AJ$2:AJ$792,Observed!$A$2:$A$792,$A112,Observed!$C$2:$C$792,$C112),"")</f>
        <v/>
      </c>
      <c r="AO112" s="28" t="str">
        <f>IF(ISNUMBER(AVERAGEIFS(Observed!AK$2:AK$792,Observed!$A$2:$A$792,$A112,Observed!$C$2:$C$792,$C112)),AVERAGEIFS(Observed!AK$2:AK$792,Observed!$A$2:$A$792,$A112,Observed!$C$2:$C$792,$C112),"")</f>
        <v/>
      </c>
      <c r="AP112" s="29" t="str">
        <f>IF(ISNUMBER(AVERAGEIFS(Observed!AL$2:AL$792,Observed!$A$2:$A$792,$A112,Observed!$C$2:$C$792,$C112)),AVERAGEIFS(Observed!AL$2:AL$792,Observed!$A$2:$A$792,$A112,Observed!$C$2:$C$792,$C112),"")</f>
        <v/>
      </c>
      <c r="AQ112" s="28">
        <f>IF(ISNUMBER(AVERAGEIFS(Observed!AM$2:AM$792,Observed!$A$2:$A$792,$A112,Observed!$C$2:$C$792,$C112)),AVERAGEIFS(Observed!AM$2:AM$792,Observed!$A$2:$A$792,$A112,Observed!$C$2:$C$792,$C112),"")</f>
        <v>3.9657499999999999</v>
      </c>
      <c r="AR112" s="28">
        <f>IF(ISNUMBER(AVERAGEIFS(Observed!AN$2:AN$792,Observed!$A$2:$A$792,$A112,Observed!$C$2:$C$792,$C112)),AVERAGEIFS(Observed!AN$2:AN$792,Observed!$A$2:$A$792,$A112,Observed!$C$2:$C$792,$C112),"")</f>
        <v>37.056249999999999</v>
      </c>
      <c r="AS112" s="2">
        <f>COUNTIFS(Observed!$A$2:$A$792,$A112,Observed!$C$2:$C$792,$C112)</f>
        <v>4</v>
      </c>
      <c r="AT112" s="2">
        <f t="shared" si="2"/>
        <v>14</v>
      </c>
    </row>
    <row r="113" spans="1:46" x14ac:dyDescent="0.25">
      <c r="A113" s="4" t="s">
        <v>25</v>
      </c>
      <c r="B113" t="s">
        <v>44</v>
      </c>
      <c r="C113" s="3">
        <v>42469</v>
      </c>
      <c r="D113">
        <v>1</v>
      </c>
      <c r="F113">
        <v>200</v>
      </c>
      <c r="J113" s="2" t="s">
        <v>83</v>
      </c>
      <c r="K113" s="2" t="s">
        <v>24</v>
      </c>
      <c r="L113">
        <v>2.6</v>
      </c>
      <c r="M113" s="2" t="s">
        <v>22</v>
      </c>
      <c r="N113" s="27" t="str">
        <f>IF(ISNUMBER(AVERAGEIFS(Observed!J$2:J$792,Observed!$A$2:$A$792,$A113,Observed!$C$2:$C$792,$C113)),AVERAGEIFS(Observed!J$2:J$792,Observed!$A$2:$A$792,$A113,Observed!$C$2:$C$792,$C113),"")</f>
        <v/>
      </c>
      <c r="O113" s="28" t="str">
        <f>IF(ISNUMBER(AVERAGEIFS(Observed!K$2:K$792,Observed!$A$2:$A$792,$A113,Observed!$C$2:$C$792,$C113)),AVERAGEIFS(Observed!K$2:K$792,Observed!$A$2:$A$792,$A113,Observed!$C$2:$C$792,$C113),"")</f>
        <v/>
      </c>
      <c r="P113" s="28">
        <f>IF(ISNUMBER(AVERAGEIFS(Observed!L$2:L$792,Observed!$A$2:$A$792,$A113,Observed!$C$2:$C$792,$C113)),AVERAGEIFS(Observed!L$2:L$792,Observed!$A$2:$A$792,$A113,Observed!$C$2:$C$792,$C113),"")</f>
        <v>79.572500000000005</v>
      </c>
      <c r="Q113" s="28">
        <f>IF(ISNUMBER(AVERAGEIFS(Observed!M$2:M$792,Observed!$A$2:$A$792,$A113,Observed!$C$2:$C$792,$C113)),AVERAGEIFS(Observed!M$2:M$792,Observed!$A$2:$A$792,$A113,Observed!$C$2:$C$792,$C113),"")</f>
        <v>79.572500000000005</v>
      </c>
      <c r="R113" s="28">
        <f>IF(ISNUMBER(AVERAGEIFS(Observed!N$2:N$792,Observed!$A$2:$A$792,$A113,Observed!$C$2:$C$792,$C113)),AVERAGEIFS(Observed!N$2:N$792,Observed!$A$2:$A$792,$A113,Observed!$C$2:$C$792,$C113),"")</f>
        <v>911.8075</v>
      </c>
      <c r="S113" s="29" t="str">
        <f>IF(ISNUMBER(AVERAGEIFS(Observed!O$2:O$792,Observed!$A$2:$A$792,$A113,Observed!$C$2:$C$792,$C113)),AVERAGEIFS(Observed!O$2:O$792,Observed!$A$2:$A$792,$A113,Observed!$C$2:$C$792,$C113),"")</f>
        <v/>
      </c>
      <c r="T113" s="29" t="str">
        <f>IF(ISNUMBER(AVERAGEIFS(Observed!P$2:P$792,Observed!$A$2:$A$792,$A113,Observed!$C$2:$C$792,$C113)),AVERAGEIFS(Observed!P$2:P$792,Observed!$A$2:$A$792,$A113,Observed!$C$2:$C$792,$C113),"")</f>
        <v/>
      </c>
      <c r="U113" s="29" t="str">
        <f>IF(ISNUMBER(AVERAGEIFS(Observed!Q$2:Q$792,Observed!$A$2:$A$792,$A113,Observed!$C$2:$C$792,$C113)),AVERAGEIFS(Observed!Q$2:Q$792,Observed!$A$2:$A$792,$A113,Observed!$C$2:$C$792,$C113),"")</f>
        <v/>
      </c>
      <c r="V113" s="28" t="str">
        <f>IF(ISNUMBER(AVERAGEIFS(Observed!R$2:R$792,Observed!$A$2:$A$792,$A113,Observed!$C$2:$C$792,$C113)),AVERAGEIFS(Observed!R$2:R$792,Observed!$A$2:$A$792,$A113,Observed!$C$2:$C$792,$C113),"")</f>
        <v/>
      </c>
      <c r="W113" s="30" t="str">
        <f>IF(ISNUMBER(AVERAGEIFS(Observed!S$2:S$792,Observed!$A$2:$A$792,$A113,Observed!$C$2:$C$792,$C113)),AVERAGEIFS(Observed!S$2:S$792,Observed!$A$2:$A$792,$A113,Observed!$C$2:$C$792,$C113),"")</f>
        <v/>
      </c>
      <c r="X113" s="30" t="str">
        <f>IF(ISNUMBER(AVERAGEIFS(Observed!T$2:T$792,Observed!$A$2:$A$792,$A113,Observed!$C$2:$C$792,$C113)),AVERAGEIFS(Observed!T$2:T$792,Observed!$A$2:$A$792,$A113,Observed!$C$2:$C$792,$C113),"")</f>
        <v/>
      </c>
      <c r="Y113" s="28" t="str">
        <f>IF(ISNUMBER(AVERAGEIFS(Observed!U$2:U$792,Observed!$A$2:$A$792,$A113,Observed!$C$2:$C$792,$C113)),AVERAGEIFS(Observed!U$2:U$792,Observed!$A$2:$A$792,$A113,Observed!$C$2:$C$792,$C113),"")</f>
        <v/>
      </c>
      <c r="Z113" s="28" t="str">
        <f>IF(ISNUMBER(AVERAGEIFS(Observed!V$2:V$792,Observed!$A$2:$A$792,$A113,Observed!$C$2:$C$792,$C113)),AVERAGEIFS(Observed!V$2:V$792,Observed!$A$2:$A$792,$A113,Observed!$C$2:$C$792,$C113),"")</f>
        <v/>
      </c>
      <c r="AA113" s="28" t="str">
        <f>IF(ISNUMBER(AVERAGEIFS(Observed!W$2:W$792,Observed!$A$2:$A$792,$A113,Observed!$C$2:$C$792,$C113)),AVERAGEIFS(Observed!W$2:W$792,Observed!$A$2:$A$792,$A113,Observed!$C$2:$C$792,$C113),"")</f>
        <v/>
      </c>
      <c r="AB113" s="28">
        <f>IF(ISNUMBER(AVERAGEIFS(Observed!X$2:X$792,Observed!$A$2:$A$792,$A113,Observed!$C$2:$C$792,$C113)),AVERAGEIFS(Observed!X$2:X$792,Observed!$A$2:$A$792,$A113,Observed!$C$2:$C$792,$C113),"")</f>
        <v>17.187845468521118</v>
      </c>
      <c r="AC113" s="28">
        <f>IF(ISNUMBER(AVERAGEIFS(Observed!Y$2:Y$792,Observed!$A$2:$A$792,$A113,Observed!$C$2:$C$792,$C113)),AVERAGEIFS(Observed!Y$2:Y$792,Observed!$A$2:$A$792,$A113,Observed!$C$2:$C$792,$C113),"")</f>
        <v>14.13744044303894</v>
      </c>
      <c r="AD113" s="28">
        <f>IF(ISNUMBER(AVERAGEIFS(Observed!Z$2:Z$792,Observed!$A$2:$A$792,$A113,Observed!$C$2:$C$792,$C113)),AVERAGEIFS(Observed!Z$2:Z$792,Observed!$A$2:$A$792,$A113,Observed!$C$2:$C$792,$C113),"")</f>
        <v>22.566545009613037</v>
      </c>
      <c r="AE113" s="28">
        <f>IF(ISNUMBER(AVERAGEIFS(Observed!AA$2:AA$792,Observed!$A$2:$A$792,$A113,Observed!$C$2:$C$792,$C113)),AVERAGEIFS(Observed!AA$2:AA$792,Observed!$A$2:$A$792,$A113,Observed!$C$2:$C$792,$C113),"")</f>
        <v>90.89708423614502</v>
      </c>
      <c r="AF113" s="28">
        <f>IF(ISNUMBER(AVERAGEIFS(Observed!AB$2:AB$792,Observed!$A$2:$A$792,$A113,Observed!$C$2:$C$792,$C113)),AVERAGEIFS(Observed!AB$2:AB$792,Observed!$A$2:$A$792,$A113,Observed!$C$2:$C$792,$C113),"")</f>
        <v>80.609260559082031</v>
      </c>
      <c r="AG113" s="28">
        <f>IF(ISNUMBER(AVERAGEIFS(Observed!AC$2:AC$792,Observed!$A$2:$A$792,$A113,Observed!$C$2:$C$792,$C113)),AVERAGEIFS(Observed!AC$2:AC$792,Observed!$A$2:$A$792,$A113,Observed!$C$2:$C$792,$C113),"")</f>
        <v>31.43492603302002</v>
      </c>
      <c r="AH113" s="29">
        <f>IF(ISNUMBER(AVERAGEIFS(Observed!AD$2:AD$792,Observed!$A$2:$A$792,$A113,Observed!$C$2:$C$792,$C113)),AVERAGEIFS(Observed!AD$2:AD$792,Observed!$A$2:$A$792,$A113,Observed!$C$2:$C$792,$C113),"")</f>
        <v>5.0275E-2</v>
      </c>
      <c r="AI113" s="29">
        <f>IF(ISNUMBER(AVERAGEIFS(Observed!AE$2:AE$792,Observed!$A$2:$A$792,$A113,Observed!$C$2:$C$792,$C113)),AVERAGEIFS(Observed!AE$2:AE$792,Observed!$A$2:$A$792,$A113,Observed!$C$2:$C$792,$C113),"")</f>
        <v>5.0275E-2</v>
      </c>
      <c r="AJ113" s="29" t="str">
        <f>IF(ISNUMBER(AVERAGEIFS(Observed!AF$2:AF$792,Observed!$A$2:$A$792,$A113,Observed!$C$2:$C$792,$C113)),AVERAGEIFS(Observed!AF$2:AF$792,Observed!$A$2:$A$792,$A113,Observed!$C$2:$C$792,$C113),"")</f>
        <v/>
      </c>
      <c r="AK113" s="28">
        <f>IF(ISNUMBER(AVERAGEIFS(Observed!AG$2:AG$792,Observed!$A$2:$A$792,$A113,Observed!$C$2:$C$792,$C113)),AVERAGEIFS(Observed!AG$2:AG$792,Observed!$A$2:$A$792,$A113,Observed!$C$2:$C$792,$C113),"")</f>
        <v>12.897481689453127</v>
      </c>
      <c r="AL113" s="29" t="str">
        <f>IF(ISNUMBER(AVERAGEIFS(Observed!AH$2:AH$792,Observed!$A$2:$A$792,$A113,Observed!$C$2:$C$792,$C113)),AVERAGEIFS(Observed!AH$2:AH$792,Observed!$A$2:$A$792,$A113,Observed!$C$2:$C$792,$C113),"")</f>
        <v/>
      </c>
      <c r="AM113" s="28" t="str">
        <f>IF(ISNUMBER(AVERAGEIFS(Observed!AI$2:AI$792,Observed!$A$2:$A$792,$A113,Observed!$C$2:$C$792,$C113)),AVERAGEIFS(Observed!AI$2:AI$792,Observed!$A$2:$A$792,$A113,Observed!$C$2:$C$792,$C113),"")</f>
        <v/>
      </c>
      <c r="AN113" s="28" t="str">
        <f>IF(ISNUMBER(AVERAGEIFS(Observed!AJ$2:AJ$792,Observed!$A$2:$A$792,$A113,Observed!$C$2:$C$792,$C113)),AVERAGEIFS(Observed!AJ$2:AJ$792,Observed!$A$2:$A$792,$A113,Observed!$C$2:$C$792,$C113),"")</f>
        <v/>
      </c>
      <c r="AO113" s="28" t="str">
        <f>IF(ISNUMBER(AVERAGEIFS(Observed!AK$2:AK$792,Observed!$A$2:$A$792,$A113,Observed!$C$2:$C$792,$C113)),AVERAGEIFS(Observed!AK$2:AK$792,Observed!$A$2:$A$792,$A113,Observed!$C$2:$C$792,$C113),"")</f>
        <v/>
      </c>
      <c r="AP113" s="29" t="str">
        <f>IF(ISNUMBER(AVERAGEIFS(Observed!AL$2:AL$792,Observed!$A$2:$A$792,$A113,Observed!$C$2:$C$792,$C113)),AVERAGEIFS(Observed!AL$2:AL$792,Observed!$A$2:$A$792,$A113,Observed!$C$2:$C$792,$C113),"")</f>
        <v/>
      </c>
      <c r="AQ113" s="28">
        <f>IF(ISNUMBER(AVERAGEIFS(Observed!AM$2:AM$792,Observed!$A$2:$A$792,$A113,Observed!$C$2:$C$792,$C113)),AVERAGEIFS(Observed!AM$2:AM$792,Observed!$A$2:$A$792,$A113,Observed!$C$2:$C$792,$C113),"")</f>
        <v>3.9979999999999993</v>
      </c>
      <c r="AR113" s="28">
        <f>IF(ISNUMBER(AVERAGEIFS(Observed!AN$2:AN$792,Observed!$A$2:$A$792,$A113,Observed!$C$2:$C$792,$C113)),AVERAGEIFS(Observed!AN$2:AN$792,Observed!$A$2:$A$792,$A113,Observed!$C$2:$C$792,$C113),"")</f>
        <v>39.213749999999997</v>
      </c>
      <c r="AS113" s="2">
        <f>COUNTIFS(Observed!$A$2:$A$792,$A113,Observed!$C$2:$C$792,$C113)</f>
        <v>4</v>
      </c>
      <c r="AT113" s="2">
        <f t="shared" si="2"/>
        <v>14</v>
      </c>
    </row>
    <row r="114" spans="1:46" x14ac:dyDescent="0.25">
      <c r="A114" s="4" t="s">
        <v>29</v>
      </c>
      <c r="B114" t="s">
        <v>44</v>
      </c>
      <c r="C114" s="3">
        <v>42469</v>
      </c>
      <c r="D114">
        <v>1</v>
      </c>
      <c r="F114">
        <v>350</v>
      </c>
      <c r="J114" s="2" t="s">
        <v>83</v>
      </c>
      <c r="K114" s="2" t="s">
        <v>24</v>
      </c>
      <c r="L114">
        <v>2.6</v>
      </c>
      <c r="M114" s="2" t="s">
        <v>22</v>
      </c>
      <c r="N114" s="27" t="str">
        <f>IF(ISNUMBER(AVERAGEIFS(Observed!J$2:J$792,Observed!$A$2:$A$792,$A114,Observed!$C$2:$C$792,$C114)),AVERAGEIFS(Observed!J$2:J$792,Observed!$A$2:$A$792,$A114,Observed!$C$2:$C$792,$C114),"")</f>
        <v/>
      </c>
      <c r="O114" s="28" t="str">
        <f>IF(ISNUMBER(AVERAGEIFS(Observed!K$2:K$792,Observed!$A$2:$A$792,$A114,Observed!$C$2:$C$792,$C114)),AVERAGEIFS(Observed!K$2:K$792,Observed!$A$2:$A$792,$A114,Observed!$C$2:$C$792,$C114),"")</f>
        <v/>
      </c>
      <c r="P114" s="28">
        <f>IF(ISNUMBER(AVERAGEIFS(Observed!L$2:L$792,Observed!$A$2:$A$792,$A114,Observed!$C$2:$C$792,$C114)),AVERAGEIFS(Observed!L$2:L$792,Observed!$A$2:$A$792,$A114,Observed!$C$2:$C$792,$C114),"")</f>
        <v>94.08</v>
      </c>
      <c r="Q114" s="28">
        <f>IF(ISNUMBER(AVERAGEIFS(Observed!M$2:M$792,Observed!$A$2:$A$792,$A114,Observed!$C$2:$C$792,$C114)),AVERAGEIFS(Observed!M$2:M$792,Observed!$A$2:$A$792,$A114,Observed!$C$2:$C$792,$C114),"")</f>
        <v>94.08</v>
      </c>
      <c r="R114" s="28">
        <f>IF(ISNUMBER(AVERAGEIFS(Observed!N$2:N$792,Observed!$A$2:$A$792,$A114,Observed!$C$2:$C$792,$C114)),AVERAGEIFS(Observed!N$2:N$792,Observed!$A$2:$A$792,$A114,Observed!$C$2:$C$792,$C114),"")</f>
        <v>905.41750000000002</v>
      </c>
      <c r="S114" s="29" t="str">
        <f>IF(ISNUMBER(AVERAGEIFS(Observed!O$2:O$792,Observed!$A$2:$A$792,$A114,Observed!$C$2:$C$792,$C114)),AVERAGEIFS(Observed!O$2:O$792,Observed!$A$2:$A$792,$A114,Observed!$C$2:$C$792,$C114),"")</f>
        <v/>
      </c>
      <c r="T114" s="29" t="str">
        <f>IF(ISNUMBER(AVERAGEIFS(Observed!P$2:P$792,Observed!$A$2:$A$792,$A114,Observed!$C$2:$C$792,$C114)),AVERAGEIFS(Observed!P$2:P$792,Observed!$A$2:$A$792,$A114,Observed!$C$2:$C$792,$C114),"")</f>
        <v/>
      </c>
      <c r="U114" s="29" t="str">
        <f>IF(ISNUMBER(AVERAGEIFS(Observed!Q$2:Q$792,Observed!$A$2:$A$792,$A114,Observed!$C$2:$C$792,$C114)),AVERAGEIFS(Observed!Q$2:Q$792,Observed!$A$2:$A$792,$A114,Observed!$C$2:$C$792,$C114),"")</f>
        <v/>
      </c>
      <c r="V114" s="28" t="str">
        <f>IF(ISNUMBER(AVERAGEIFS(Observed!R$2:R$792,Observed!$A$2:$A$792,$A114,Observed!$C$2:$C$792,$C114)),AVERAGEIFS(Observed!R$2:R$792,Observed!$A$2:$A$792,$A114,Observed!$C$2:$C$792,$C114),"")</f>
        <v/>
      </c>
      <c r="W114" s="30" t="str">
        <f>IF(ISNUMBER(AVERAGEIFS(Observed!S$2:S$792,Observed!$A$2:$A$792,$A114,Observed!$C$2:$C$792,$C114)),AVERAGEIFS(Observed!S$2:S$792,Observed!$A$2:$A$792,$A114,Observed!$C$2:$C$792,$C114),"")</f>
        <v/>
      </c>
      <c r="X114" s="30" t="str">
        <f>IF(ISNUMBER(AVERAGEIFS(Observed!T$2:T$792,Observed!$A$2:$A$792,$A114,Observed!$C$2:$C$792,$C114)),AVERAGEIFS(Observed!T$2:T$792,Observed!$A$2:$A$792,$A114,Observed!$C$2:$C$792,$C114),"")</f>
        <v/>
      </c>
      <c r="Y114" s="28" t="str">
        <f>IF(ISNUMBER(AVERAGEIFS(Observed!U$2:U$792,Observed!$A$2:$A$792,$A114,Observed!$C$2:$C$792,$C114)),AVERAGEIFS(Observed!U$2:U$792,Observed!$A$2:$A$792,$A114,Observed!$C$2:$C$792,$C114),"")</f>
        <v/>
      </c>
      <c r="Z114" s="28" t="str">
        <f>IF(ISNUMBER(AVERAGEIFS(Observed!V$2:V$792,Observed!$A$2:$A$792,$A114,Observed!$C$2:$C$792,$C114)),AVERAGEIFS(Observed!V$2:V$792,Observed!$A$2:$A$792,$A114,Observed!$C$2:$C$792,$C114),"")</f>
        <v/>
      </c>
      <c r="AA114" s="28" t="str">
        <f>IF(ISNUMBER(AVERAGEIFS(Observed!W$2:W$792,Observed!$A$2:$A$792,$A114,Observed!$C$2:$C$792,$C114)),AVERAGEIFS(Observed!W$2:W$792,Observed!$A$2:$A$792,$A114,Observed!$C$2:$C$792,$C114),"")</f>
        <v/>
      </c>
      <c r="AB114" s="28">
        <f>IF(ISNUMBER(AVERAGEIFS(Observed!X$2:X$792,Observed!$A$2:$A$792,$A114,Observed!$C$2:$C$792,$C114)),AVERAGEIFS(Observed!X$2:X$792,Observed!$A$2:$A$792,$A114,Observed!$C$2:$C$792,$C114),"")</f>
        <v>17.268688678741455</v>
      </c>
      <c r="AC114" s="28">
        <f>IF(ISNUMBER(AVERAGEIFS(Observed!Y$2:Y$792,Observed!$A$2:$A$792,$A114,Observed!$C$2:$C$792,$C114)),AVERAGEIFS(Observed!Y$2:Y$792,Observed!$A$2:$A$792,$A114,Observed!$C$2:$C$792,$C114),"")</f>
        <v>13.651749134063721</v>
      </c>
      <c r="AD114" s="28">
        <f>IF(ISNUMBER(AVERAGEIFS(Observed!Z$2:Z$792,Observed!$A$2:$A$792,$A114,Observed!$C$2:$C$792,$C114)),AVERAGEIFS(Observed!Z$2:Z$792,Observed!$A$2:$A$792,$A114,Observed!$C$2:$C$792,$C114),"")</f>
        <v>22.811922073364258</v>
      </c>
      <c r="AE114" s="28">
        <f>IF(ISNUMBER(AVERAGEIFS(Observed!AA$2:AA$792,Observed!$A$2:$A$792,$A114,Observed!$C$2:$C$792,$C114)),AVERAGEIFS(Observed!AA$2:AA$792,Observed!$A$2:$A$792,$A114,Observed!$C$2:$C$792,$C114),"")</f>
        <v>90.561866760253906</v>
      </c>
      <c r="AF114" s="28">
        <f>IF(ISNUMBER(AVERAGEIFS(Observed!AB$2:AB$792,Observed!$A$2:$A$792,$A114,Observed!$C$2:$C$792,$C114)),AVERAGEIFS(Observed!AB$2:AB$792,Observed!$A$2:$A$792,$A114,Observed!$C$2:$C$792,$C114),"")</f>
        <v>80.69505786895752</v>
      </c>
      <c r="AG114" s="28">
        <f>IF(ISNUMBER(AVERAGEIFS(Observed!AC$2:AC$792,Observed!$A$2:$A$792,$A114,Observed!$C$2:$C$792,$C114)),AVERAGEIFS(Observed!AC$2:AC$792,Observed!$A$2:$A$792,$A114,Observed!$C$2:$C$792,$C114),"")</f>
        <v>31.947759389877319</v>
      </c>
      <c r="AH114" s="29">
        <f>IF(ISNUMBER(AVERAGEIFS(Observed!AD$2:AD$792,Observed!$A$2:$A$792,$A114,Observed!$C$2:$C$792,$C114)),AVERAGEIFS(Observed!AD$2:AD$792,Observed!$A$2:$A$792,$A114,Observed!$C$2:$C$792,$C114),"")</f>
        <v>5.11E-2</v>
      </c>
      <c r="AI114" s="29">
        <f>IF(ISNUMBER(AVERAGEIFS(Observed!AE$2:AE$792,Observed!$A$2:$A$792,$A114,Observed!$C$2:$C$792,$C114)),AVERAGEIFS(Observed!AE$2:AE$792,Observed!$A$2:$A$792,$A114,Observed!$C$2:$C$792,$C114),"")</f>
        <v>5.11E-2</v>
      </c>
      <c r="AJ114" s="29" t="str">
        <f>IF(ISNUMBER(AVERAGEIFS(Observed!AF$2:AF$792,Observed!$A$2:$A$792,$A114,Observed!$C$2:$C$792,$C114)),AVERAGEIFS(Observed!AF$2:AF$792,Observed!$A$2:$A$792,$A114,Observed!$C$2:$C$792,$C114),"")</f>
        <v/>
      </c>
      <c r="AK114" s="28">
        <f>IF(ISNUMBER(AVERAGEIFS(Observed!AG$2:AG$792,Observed!$A$2:$A$792,$A114,Observed!$C$2:$C$792,$C114)),AVERAGEIFS(Observed!AG$2:AG$792,Observed!$A$2:$A$792,$A114,Observed!$C$2:$C$792,$C114),"")</f>
        <v>12.911209259033203</v>
      </c>
      <c r="AL114" s="29" t="str">
        <f>IF(ISNUMBER(AVERAGEIFS(Observed!AH$2:AH$792,Observed!$A$2:$A$792,$A114,Observed!$C$2:$C$792,$C114)),AVERAGEIFS(Observed!AH$2:AH$792,Observed!$A$2:$A$792,$A114,Observed!$C$2:$C$792,$C114),"")</f>
        <v/>
      </c>
      <c r="AM114" s="28" t="str">
        <f>IF(ISNUMBER(AVERAGEIFS(Observed!AI$2:AI$792,Observed!$A$2:$A$792,$A114,Observed!$C$2:$C$792,$C114)),AVERAGEIFS(Observed!AI$2:AI$792,Observed!$A$2:$A$792,$A114,Observed!$C$2:$C$792,$C114),"")</f>
        <v/>
      </c>
      <c r="AN114" s="28" t="str">
        <f>IF(ISNUMBER(AVERAGEIFS(Observed!AJ$2:AJ$792,Observed!$A$2:$A$792,$A114,Observed!$C$2:$C$792,$C114)),AVERAGEIFS(Observed!AJ$2:AJ$792,Observed!$A$2:$A$792,$A114,Observed!$C$2:$C$792,$C114),"")</f>
        <v/>
      </c>
      <c r="AO114" s="28" t="str">
        <f>IF(ISNUMBER(AVERAGEIFS(Observed!AK$2:AK$792,Observed!$A$2:$A$792,$A114,Observed!$C$2:$C$792,$C114)),AVERAGEIFS(Observed!AK$2:AK$792,Observed!$A$2:$A$792,$A114,Observed!$C$2:$C$792,$C114),"")</f>
        <v/>
      </c>
      <c r="AP114" s="29" t="str">
        <f>IF(ISNUMBER(AVERAGEIFS(Observed!AL$2:AL$792,Observed!$A$2:$A$792,$A114,Observed!$C$2:$C$792,$C114)),AVERAGEIFS(Observed!AL$2:AL$792,Observed!$A$2:$A$792,$A114,Observed!$C$2:$C$792,$C114),"")</f>
        <v/>
      </c>
      <c r="AQ114" s="28">
        <f>IF(ISNUMBER(AVERAGEIFS(Observed!AM$2:AM$792,Observed!$A$2:$A$792,$A114,Observed!$C$2:$C$792,$C114)),AVERAGEIFS(Observed!AM$2:AM$792,Observed!$A$2:$A$792,$A114,Observed!$C$2:$C$792,$C114),"")</f>
        <v>4.7982499999999995</v>
      </c>
      <c r="AR114" s="28">
        <f>IF(ISNUMBER(AVERAGEIFS(Observed!AN$2:AN$792,Observed!$A$2:$A$792,$A114,Observed!$C$2:$C$792,$C114)),AVERAGEIFS(Observed!AN$2:AN$792,Observed!$A$2:$A$792,$A114,Observed!$C$2:$C$792,$C114),"")</f>
        <v>37.870249999999999</v>
      </c>
      <c r="AS114" s="2">
        <f>COUNTIFS(Observed!$A$2:$A$792,$A114,Observed!$C$2:$C$792,$C114)</f>
        <v>4</v>
      </c>
      <c r="AT114" s="2">
        <f t="shared" si="2"/>
        <v>14</v>
      </c>
    </row>
    <row r="115" spans="1:46" x14ac:dyDescent="0.25">
      <c r="A115" s="4" t="s">
        <v>26</v>
      </c>
      <c r="B115" t="s">
        <v>44</v>
      </c>
      <c r="C115" s="3">
        <v>42469</v>
      </c>
      <c r="D115">
        <v>1</v>
      </c>
      <c r="F115">
        <v>500</v>
      </c>
      <c r="J115" s="2" t="s">
        <v>83</v>
      </c>
      <c r="K115" s="2" t="s">
        <v>24</v>
      </c>
      <c r="L115">
        <v>2.6</v>
      </c>
      <c r="M115" s="2" t="s">
        <v>22</v>
      </c>
      <c r="N115" s="27" t="str">
        <f>IF(ISNUMBER(AVERAGEIFS(Observed!J$2:J$792,Observed!$A$2:$A$792,$A115,Observed!$C$2:$C$792,$C115)),AVERAGEIFS(Observed!J$2:J$792,Observed!$A$2:$A$792,$A115,Observed!$C$2:$C$792,$C115),"")</f>
        <v/>
      </c>
      <c r="O115" s="28" t="str">
        <f>IF(ISNUMBER(AVERAGEIFS(Observed!K$2:K$792,Observed!$A$2:$A$792,$A115,Observed!$C$2:$C$792,$C115)),AVERAGEIFS(Observed!K$2:K$792,Observed!$A$2:$A$792,$A115,Observed!$C$2:$C$792,$C115),"")</f>
        <v/>
      </c>
      <c r="P115" s="28">
        <f>IF(ISNUMBER(AVERAGEIFS(Observed!L$2:L$792,Observed!$A$2:$A$792,$A115,Observed!$C$2:$C$792,$C115)),AVERAGEIFS(Observed!L$2:L$792,Observed!$A$2:$A$792,$A115,Observed!$C$2:$C$792,$C115),"")</f>
        <v>84.405000000000001</v>
      </c>
      <c r="Q115" s="28">
        <f>IF(ISNUMBER(AVERAGEIFS(Observed!M$2:M$792,Observed!$A$2:$A$792,$A115,Observed!$C$2:$C$792,$C115)),AVERAGEIFS(Observed!M$2:M$792,Observed!$A$2:$A$792,$A115,Observed!$C$2:$C$792,$C115),"")</f>
        <v>84.405000000000001</v>
      </c>
      <c r="R115" s="28">
        <f>IF(ISNUMBER(AVERAGEIFS(Observed!N$2:N$792,Observed!$A$2:$A$792,$A115,Observed!$C$2:$C$792,$C115)),AVERAGEIFS(Observed!N$2:N$792,Observed!$A$2:$A$792,$A115,Observed!$C$2:$C$792,$C115),"")</f>
        <v>956.66750000000002</v>
      </c>
      <c r="S115" s="29" t="str">
        <f>IF(ISNUMBER(AVERAGEIFS(Observed!O$2:O$792,Observed!$A$2:$A$792,$A115,Observed!$C$2:$C$792,$C115)),AVERAGEIFS(Observed!O$2:O$792,Observed!$A$2:$A$792,$A115,Observed!$C$2:$C$792,$C115),"")</f>
        <v/>
      </c>
      <c r="T115" s="29" t="str">
        <f>IF(ISNUMBER(AVERAGEIFS(Observed!P$2:P$792,Observed!$A$2:$A$792,$A115,Observed!$C$2:$C$792,$C115)),AVERAGEIFS(Observed!P$2:P$792,Observed!$A$2:$A$792,$A115,Observed!$C$2:$C$792,$C115),"")</f>
        <v/>
      </c>
      <c r="U115" s="29" t="str">
        <f>IF(ISNUMBER(AVERAGEIFS(Observed!Q$2:Q$792,Observed!$A$2:$A$792,$A115,Observed!$C$2:$C$792,$C115)),AVERAGEIFS(Observed!Q$2:Q$792,Observed!$A$2:$A$792,$A115,Observed!$C$2:$C$792,$C115),"")</f>
        <v/>
      </c>
      <c r="V115" s="28" t="str">
        <f>IF(ISNUMBER(AVERAGEIFS(Observed!R$2:R$792,Observed!$A$2:$A$792,$A115,Observed!$C$2:$C$792,$C115)),AVERAGEIFS(Observed!R$2:R$792,Observed!$A$2:$A$792,$A115,Observed!$C$2:$C$792,$C115),"")</f>
        <v/>
      </c>
      <c r="W115" s="30" t="str">
        <f>IF(ISNUMBER(AVERAGEIFS(Observed!S$2:S$792,Observed!$A$2:$A$792,$A115,Observed!$C$2:$C$792,$C115)),AVERAGEIFS(Observed!S$2:S$792,Observed!$A$2:$A$792,$A115,Observed!$C$2:$C$792,$C115),"")</f>
        <v/>
      </c>
      <c r="X115" s="30" t="str">
        <f>IF(ISNUMBER(AVERAGEIFS(Observed!T$2:T$792,Observed!$A$2:$A$792,$A115,Observed!$C$2:$C$792,$C115)),AVERAGEIFS(Observed!T$2:T$792,Observed!$A$2:$A$792,$A115,Observed!$C$2:$C$792,$C115),"")</f>
        <v/>
      </c>
      <c r="Y115" s="28" t="str">
        <f>IF(ISNUMBER(AVERAGEIFS(Observed!U$2:U$792,Observed!$A$2:$A$792,$A115,Observed!$C$2:$C$792,$C115)),AVERAGEIFS(Observed!U$2:U$792,Observed!$A$2:$A$792,$A115,Observed!$C$2:$C$792,$C115),"")</f>
        <v/>
      </c>
      <c r="Z115" s="28" t="str">
        <f>IF(ISNUMBER(AVERAGEIFS(Observed!V$2:V$792,Observed!$A$2:$A$792,$A115,Observed!$C$2:$C$792,$C115)),AVERAGEIFS(Observed!V$2:V$792,Observed!$A$2:$A$792,$A115,Observed!$C$2:$C$792,$C115),"")</f>
        <v/>
      </c>
      <c r="AA115" s="28" t="str">
        <f>IF(ISNUMBER(AVERAGEIFS(Observed!W$2:W$792,Observed!$A$2:$A$792,$A115,Observed!$C$2:$C$792,$C115)),AVERAGEIFS(Observed!W$2:W$792,Observed!$A$2:$A$792,$A115,Observed!$C$2:$C$792,$C115),"")</f>
        <v/>
      </c>
      <c r="AB115" s="28">
        <f>IF(ISNUMBER(AVERAGEIFS(Observed!X$2:X$792,Observed!$A$2:$A$792,$A115,Observed!$C$2:$C$792,$C115)),AVERAGEIFS(Observed!X$2:X$792,Observed!$A$2:$A$792,$A115,Observed!$C$2:$C$792,$C115),"")</f>
        <v>17.443694114685059</v>
      </c>
      <c r="AC115" s="28">
        <f>IF(ISNUMBER(AVERAGEIFS(Observed!Y$2:Y$792,Observed!$A$2:$A$792,$A115,Observed!$C$2:$C$792,$C115)),AVERAGEIFS(Observed!Y$2:Y$792,Observed!$A$2:$A$792,$A115,Observed!$C$2:$C$792,$C115),"")</f>
        <v>13.61396312713623</v>
      </c>
      <c r="AD115" s="28">
        <f>IF(ISNUMBER(AVERAGEIFS(Observed!Z$2:Z$792,Observed!$A$2:$A$792,$A115,Observed!$C$2:$C$792,$C115)),AVERAGEIFS(Observed!Z$2:Z$792,Observed!$A$2:$A$792,$A115,Observed!$C$2:$C$792,$C115),"")</f>
        <v>22.46505331993103</v>
      </c>
      <c r="AE115" s="28">
        <f>IF(ISNUMBER(AVERAGEIFS(Observed!AA$2:AA$792,Observed!$A$2:$A$792,$A115,Observed!$C$2:$C$792,$C115)),AVERAGEIFS(Observed!AA$2:AA$792,Observed!$A$2:$A$792,$A115,Observed!$C$2:$C$792,$C115),"")</f>
        <v>90.816259384155273</v>
      </c>
      <c r="AF115" s="28">
        <f>IF(ISNUMBER(AVERAGEIFS(Observed!AB$2:AB$792,Observed!$A$2:$A$792,$A115,Observed!$C$2:$C$792,$C115)),AVERAGEIFS(Observed!AB$2:AB$792,Observed!$A$2:$A$792,$A115,Observed!$C$2:$C$792,$C115),"")</f>
        <v>80.56653881072998</v>
      </c>
      <c r="AG115" s="28">
        <f>IF(ISNUMBER(AVERAGEIFS(Observed!AC$2:AC$792,Observed!$A$2:$A$792,$A115,Observed!$C$2:$C$792,$C115)),AVERAGEIFS(Observed!AC$2:AC$792,Observed!$A$2:$A$792,$A115,Observed!$C$2:$C$792,$C115),"")</f>
        <v>31.908151149749756</v>
      </c>
      <c r="AH115" s="29">
        <f>IF(ISNUMBER(AVERAGEIFS(Observed!AD$2:AD$792,Observed!$A$2:$A$792,$A115,Observed!$C$2:$C$792,$C115)),AVERAGEIFS(Observed!AD$2:AD$792,Observed!$A$2:$A$792,$A115,Observed!$C$2:$C$792,$C115),"")</f>
        <v>5.1049999999999998E-2</v>
      </c>
      <c r="AI115" s="29">
        <f>IF(ISNUMBER(AVERAGEIFS(Observed!AE$2:AE$792,Observed!$A$2:$A$792,$A115,Observed!$C$2:$C$792,$C115)),AVERAGEIFS(Observed!AE$2:AE$792,Observed!$A$2:$A$792,$A115,Observed!$C$2:$C$792,$C115),"")</f>
        <v>5.1049999999999998E-2</v>
      </c>
      <c r="AJ115" s="29" t="str">
        <f>IF(ISNUMBER(AVERAGEIFS(Observed!AF$2:AF$792,Observed!$A$2:$A$792,$A115,Observed!$C$2:$C$792,$C115)),AVERAGEIFS(Observed!AF$2:AF$792,Observed!$A$2:$A$792,$A115,Observed!$C$2:$C$792,$C115),"")</f>
        <v/>
      </c>
      <c r="AK115" s="28">
        <f>IF(ISNUMBER(AVERAGEIFS(Observed!AG$2:AG$792,Observed!$A$2:$A$792,$A115,Observed!$C$2:$C$792,$C115)),AVERAGEIFS(Observed!AG$2:AG$792,Observed!$A$2:$A$792,$A115,Observed!$C$2:$C$792,$C115),"")</f>
        <v>12.890646209716797</v>
      </c>
      <c r="AL115" s="29" t="str">
        <f>IF(ISNUMBER(AVERAGEIFS(Observed!AH$2:AH$792,Observed!$A$2:$A$792,$A115,Observed!$C$2:$C$792,$C115)),AVERAGEIFS(Observed!AH$2:AH$792,Observed!$A$2:$A$792,$A115,Observed!$C$2:$C$792,$C115),"")</f>
        <v/>
      </c>
      <c r="AM115" s="28" t="str">
        <f>IF(ISNUMBER(AVERAGEIFS(Observed!AI$2:AI$792,Observed!$A$2:$A$792,$A115,Observed!$C$2:$C$792,$C115)),AVERAGEIFS(Observed!AI$2:AI$792,Observed!$A$2:$A$792,$A115,Observed!$C$2:$C$792,$C115),"")</f>
        <v/>
      </c>
      <c r="AN115" s="28" t="str">
        <f>IF(ISNUMBER(AVERAGEIFS(Observed!AJ$2:AJ$792,Observed!$A$2:$A$792,$A115,Observed!$C$2:$C$792,$C115)),AVERAGEIFS(Observed!AJ$2:AJ$792,Observed!$A$2:$A$792,$A115,Observed!$C$2:$C$792,$C115),"")</f>
        <v/>
      </c>
      <c r="AO115" s="28" t="str">
        <f>IF(ISNUMBER(AVERAGEIFS(Observed!AK$2:AK$792,Observed!$A$2:$A$792,$A115,Observed!$C$2:$C$792,$C115)),AVERAGEIFS(Observed!AK$2:AK$792,Observed!$A$2:$A$792,$A115,Observed!$C$2:$C$792,$C115),"")</f>
        <v/>
      </c>
      <c r="AP115" s="29" t="str">
        <f>IF(ISNUMBER(AVERAGEIFS(Observed!AL$2:AL$792,Observed!$A$2:$A$792,$A115,Observed!$C$2:$C$792,$C115)),AVERAGEIFS(Observed!AL$2:AL$792,Observed!$A$2:$A$792,$A115,Observed!$C$2:$C$792,$C115),"")</f>
        <v/>
      </c>
      <c r="AQ115" s="28">
        <f>IF(ISNUMBER(AVERAGEIFS(Observed!AM$2:AM$792,Observed!$A$2:$A$792,$A115,Observed!$C$2:$C$792,$C115)),AVERAGEIFS(Observed!AM$2:AM$792,Observed!$A$2:$A$792,$A115,Observed!$C$2:$C$792,$C115),"")</f>
        <v>4.3147500000000001</v>
      </c>
      <c r="AR115" s="28">
        <f>IF(ISNUMBER(AVERAGEIFS(Observed!AN$2:AN$792,Observed!$A$2:$A$792,$A115,Observed!$C$2:$C$792,$C115)),AVERAGEIFS(Observed!AN$2:AN$792,Observed!$A$2:$A$792,$A115,Observed!$C$2:$C$792,$C115),"")</f>
        <v>41.342000000000006</v>
      </c>
      <c r="AS115" s="2">
        <f>COUNTIFS(Observed!$A$2:$A$792,$A115,Observed!$C$2:$C$792,$C115)</f>
        <v>4</v>
      </c>
      <c r="AT115" s="2">
        <f t="shared" si="2"/>
        <v>14</v>
      </c>
    </row>
    <row r="116" spans="1:46" x14ac:dyDescent="0.25">
      <c r="A116" s="4" t="s">
        <v>27</v>
      </c>
      <c r="B116" t="s">
        <v>44</v>
      </c>
      <c r="C116" s="3">
        <v>42514</v>
      </c>
      <c r="D116">
        <v>1</v>
      </c>
      <c r="F116">
        <v>0</v>
      </c>
      <c r="J116" s="2" t="s">
        <v>83</v>
      </c>
      <c r="K116" s="2" t="s">
        <v>24</v>
      </c>
      <c r="L116">
        <v>2.7</v>
      </c>
      <c r="M116" s="2" t="s">
        <v>22</v>
      </c>
      <c r="N116" s="27" t="str">
        <f>IF(ISNUMBER(AVERAGEIFS(Observed!J$2:J$792,Observed!$A$2:$A$792,$A116,Observed!$C$2:$C$792,$C116)),AVERAGEIFS(Observed!J$2:J$792,Observed!$A$2:$A$792,$A116,Observed!$C$2:$C$792,$C116),"")</f>
        <v/>
      </c>
      <c r="O116" s="28" t="str">
        <f>IF(ISNUMBER(AVERAGEIFS(Observed!K$2:K$792,Observed!$A$2:$A$792,$A116,Observed!$C$2:$C$792,$C116)),AVERAGEIFS(Observed!K$2:K$792,Observed!$A$2:$A$792,$A116,Observed!$C$2:$C$792,$C116),"")</f>
        <v/>
      </c>
      <c r="P116" s="28">
        <f>IF(ISNUMBER(AVERAGEIFS(Observed!L$2:L$792,Observed!$A$2:$A$792,$A116,Observed!$C$2:$C$792,$C116)),AVERAGEIFS(Observed!L$2:L$792,Observed!$A$2:$A$792,$A116,Observed!$C$2:$C$792,$C116),"")</f>
        <v>24.68</v>
      </c>
      <c r="Q116" s="28">
        <f>IF(ISNUMBER(AVERAGEIFS(Observed!M$2:M$792,Observed!$A$2:$A$792,$A116,Observed!$C$2:$C$792,$C116)),AVERAGEIFS(Observed!M$2:M$792,Observed!$A$2:$A$792,$A116,Observed!$C$2:$C$792,$C116),"")</f>
        <v>24.68</v>
      </c>
      <c r="R116" s="28">
        <f>IF(ISNUMBER(AVERAGEIFS(Observed!N$2:N$792,Observed!$A$2:$A$792,$A116,Observed!$C$2:$C$792,$C116)),AVERAGEIFS(Observed!N$2:N$792,Observed!$A$2:$A$792,$A116,Observed!$C$2:$C$792,$C116),"")</f>
        <v>867.20499999999993</v>
      </c>
      <c r="S116" s="29" t="str">
        <f>IF(ISNUMBER(AVERAGEIFS(Observed!O$2:O$792,Observed!$A$2:$A$792,$A116,Observed!$C$2:$C$792,$C116)),AVERAGEIFS(Observed!O$2:O$792,Observed!$A$2:$A$792,$A116,Observed!$C$2:$C$792,$C116),"")</f>
        <v/>
      </c>
      <c r="T116" s="29" t="str">
        <f>IF(ISNUMBER(AVERAGEIFS(Observed!P$2:P$792,Observed!$A$2:$A$792,$A116,Observed!$C$2:$C$792,$C116)),AVERAGEIFS(Observed!P$2:P$792,Observed!$A$2:$A$792,$A116,Observed!$C$2:$C$792,$C116),"")</f>
        <v/>
      </c>
      <c r="U116" s="29" t="str">
        <f>IF(ISNUMBER(AVERAGEIFS(Observed!Q$2:Q$792,Observed!$A$2:$A$792,$A116,Observed!$C$2:$C$792,$C116)),AVERAGEIFS(Observed!Q$2:Q$792,Observed!$A$2:$A$792,$A116,Observed!$C$2:$C$792,$C116),"")</f>
        <v/>
      </c>
      <c r="V116" s="28" t="str">
        <f>IF(ISNUMBER(AVERAGEIFS(Observed!R$2:R$792,Observed!$A$2:$A$792,$A116,Observed!$C$2:$C$792,$C116)),AVERAGEIFS(Observed!R$2:R$792,Observed!$A$2:$A$792,$A116,Observed!$C$2:$C$792,$C116),"")</f>
        <v/>
      </c>
      <c r="W116" s="30" t="str">
        <f>IF(ISNUMBER(AVERAGEIFS(Observed!S$2:S$792,Observed!$A$2:$A$792,$A116,Observed!$C$2:$C$792,$C116)),AVERAGEIFS(Observed!S$2:S$792,Observed!$A$2:$A$792,$A116,Observed!$C$2:$C$792,$C116),"")</f>
        <v/>
      </c>
      <c r="X116" s="30" t="str">
        <f>IF(ISNUMBER(AVERAGEIFS(Observed!T$2:T$792,Observed!$A$2:$A$792,$A116,Observed!$C$2:$C$792,$C116)),AVERAGEIFS(Observed!T$2:T$792,Observed!$A$2:$A$792,$A116,Observed!$C$2:$C$792,$C116),"")</f>
        <v/>
      </c>
      <c r="Y116" s="28" t="str">
        <f>IF(ISNUMBER(AVERAGEIFS(Observed!U$2:U$792,Observed!$A$2:$A$792,$A116,Observed!$C$2:$C$792,$C116)),AVERAGEIFS(Observed!U$2:U$792,Observed!$A$2:$A$792,$A116,Observed!$C$2:$C$792,$C116),"")</f>
        <v/>
      </c>
      <c r="Z116" s="28" t="str">
        <f>IF(ISNUMBER(AVERAGEIFS(Observed!V$2:V$792,Observed!$A$2:$A$792,$A116,Observed!$C$2:$C$792,$C116)),AVERAGEIFS(Observed!V$2:V$792,Observed!$A$2:$A$792,$A116,Observed!$C$2:$C$792,$C116),"")</f>
        <v/>
      </c>
      <c r="AA116" s="28" t="str">
        <f>IF(ISNUMBER(AVERAGEIFS(Observed!W$2:W$792,Observed!$A$2:$A$792,$A116,Observed!$C$2:$C$792,$C116)),AVERAGEIFS(Observed!W$2:W$792,Observed!$A$2:$A$792,$A116,Observed!$C$2:$C$792,$C116),"")</f>
        <v/>
      </c>
      <c r="AB116" s="28">
        <f>IF(ISNUMBER(AVERAGEIFS(Observed!X$2:X$792,Observed!$A$2:$A$792,$A116,Observed!$C$2:$C$792,$C116)),AVERAGEIFS(Observed!X$2:X$792,Observed!$A$2:$A$792,$A116,Observed!$C$2:$C$792,$C116),"")</f>
        <v>14.673649787902832</v>
      </c>
      <c r="AC116" s="28">
        <f>IF(ISNUMBER(AVERAGEIFS(Observed!Y$2:Y$792,Observed!$A$2:$A$792,$A116,Observed!$C$2:$C$792,$C116)),AVERAGEIFS(Observed!Y$2:Y$792,Observed!$A$2:$A$792,$A116,Observed!$C$2:$C$792,$C116),"")</f>
        <v>17.431629180908203</v>
      </c>
      <c r="AD116" s="28">
        <f>IF(ISNUMBER(AVERAGEIFS(Observed!Z$2:Z$792,Observed!$A$2:$A$792,$A116,Observed!$C$2:$C$792,$C116)),AVERAGEIFS(Observed!Z$2:Z$792,Observed!$A$2:$A$792,$A116,Observed!$C$2:$C$792,$C116),"")</f>
        <v>20.489961624145508</v>
      </c>
      <c r="AE116" s="28">
        <f>IF(ISNUMBER(AVERAGEIFS(Observed!AA$2:AA$792,Observed!$A$2:$A$792,$A116,Observed!$C$2:$C$792,$C116)),AVERAGEIFS(Observed!AA$2:AA$792,Observed!$A$2:$A$792,$A116,Observed!$C$2:$C$792,$C116),"")</f>
        <v>91.128790855407715</v>
      </c>
      <c r="AF116" s="28">
        <f>IF(ISNUMBER(AVERAGEIFS(Observed!AB$2:AB$792,Observed!$A$2:$A$792,$A116,Observed!$C$2:$C$792,$C116)),AVERAGEIFS(Observed!AB$2:AB$792,Observed!$A$2:$A$792,$A116,Observed!$C$2:$C$792,$C116),"")</f>
        <v>82.256209373474121</v>
      </c>
      <c r="AG116" s="28">
        <f>IF(ISNUMBER(AVERAGEIFS(Observed!AC$2:AC$792,Observed!$A$2:$A$792,$A116,Observed!$C$2:$C$792,$C116)),AVERAGEIFS(Observed!AC$2:AC$792,Observed!$A$2:$A$792,$A116,Observed!$C$2:$C$792,$C116),"")</f>
        <v>31.167011737823486</v>
      </c>
      <c r="AH116" s="29">
        <f>IF(ISNUMBER(AVERAGEIFS(Observed!AD$2:AD$792,Observed!$A$2:$A$792,$A116,Observed!$C$2:$C$792,$C116)),AVERAGEIFS(Observed!AD$2:AD$792,Observed!$A$2:$A$792,$A116,Observed!$C$2:$C$792,$C116),"")</f>
        <v>4.9875000000000003E-2</v>
      </c>
      <c r="AI116" s="29">
        <f>IF(ISNUMBER(AVERAGEIFS(Observed!AE$2:AE$792,Observed!$A$2:$A$792,$A116,Observed!$C$2:$C$792,$C116)),AVERAGEIFS(Observed!AE$2:AE$792,Observed!$A$2:$A$792,$A116,Observed!$C$2:$C$792,$C116),"")</f>
        <v>4.9875000000000003E-2</v>
      </c>
      <c r="AJ116" s="29" t="str">
        <f>IF(ISNUMBER(AVERAGEIFS(Observed!AF$2:AF$792,Observed!$A$2:$A$792,$A116,Observed!$C$2:$C$792,$C116)),AVERAGEIFS(Observed!AF$2:AF$792,Observed!$A$2:$A$792,$A116,Observed!$C$2:$C$792,$C116),"")</f>
        <v/>
      </c>
      <c r="AK116" s="28">
        <f>IF(ISNUMBER(AVERAGEIFS(Observed!AG$2:AG$792,Observed!$A$2:$A$792,$A116,Observed!$C$2:$C$792,$C116)),AVERAGEIFS(Observed!AG$2:AG$792,Observed!$A$2:$A$792,$A116,Observed!$C$2:$C$792,$C116),"")</f>
        <v>13.160993499755861</v>
      </c>
      <c r="AL116" s="29" t="str">
        <f>IF(ISNUMBER(AVERAGEIFS(Observed!AH$2:AH$792,Observed!$A$2:$A$792,$A116,Observed!$C$2:$C$792,$C116)),AVERAGEIFS(Observed!AH$2:AH$792,Observed!$A$2:$A$792,$A116,Observed!$C$2:$C$792,$C116),"")</f>
        <v/>
      </c>
      <c r="AM116" s="28" t="str">
        <f>IF(ISNUMBER(AVERAGEIFS(Observed!AI$2:AI$792,Observed!$A$2:$A$792,$A116,Observed!$C$2:$C$792,$C116)),AVERAGEIFS(Observed!AI$2:AI$792,Observed!$A$2:$A$792,$A116,Observed!$C$2:$C$792,$C116),"")</f>
        <v/>
      </c>
      <c r="AN116" s="28" t="str">
        <f>IF(ISNUMBER(AVERAGEIFS(Observed!AJ$2:AJ$792,Observed!$A$2:$A$792,$A116,Observed!$C$2:$C$792,$C116)),AVERAGEIFS(Observed!AJ$2:AJ$792,Observed!$A$2:$A$792,$A116,Observed!$C$2:$C$792,$C116),"")</f>
        <v/>
      </c>
      <c r="AO116" s="28" t="str">
        <f>IF(ISNUMBER(AVERAGEIFS(Observed!AK$2:AK$792,Observed!$A$2:$A$792,$A116,Observed!$C$2:$C$792,$C116)),AVERAGEIFS(Observed!AK$2:AK$792,Observed!$A$2:$A$792,$A116,Observed!$C$2:$C$792,$C116),"")</f>
        <v/>
      </c>
      <c r="AP116" s="29" t="str">
        <f>IF(ISNUMBER(AVERAGEIFS(Observed!AL$2:AL$792,Observed!$A$2:$A$792,$A116,Observed!$C$2:$C$792,$C116)),AVERAGEIFS(Observed!AL$2:AL$792,Observed!$A$2:$A$792,$A116,Observed!$C$2:$C$792,$C116),"")</f>
        <v/>
      </c>
      <c r="AQ116" s="28">
        <f>IF(ISNUMBER(AVERAGEIFS(Observed!AM$2:AM$792,Observed!$A$2:$A$792,$A116,Observed!$C$2:$C$792,$C116)),AVERAGEIFS(Observed!AM$2:AM$792,Observed!$A$2:$A$792,$A116,Observed!$C$2:$C$792,$C116),"")</f>
        <v>1.2317499999999999</v>
      </c>
      <c r="AR116" s="28">
        <f>IF(ISNUMBER(AVERAGEIFS(Observed!AN$2:AN$792,Observed!$A$2:$A$792,$A116,Observed!$C$2:$C$792,$C116)),AVERAGEIFS(Observed!AN$2:AN$792,Observed!$A$2:$A$792,$A116,Observed!$C$2:$C$792,$C116),"")</f>
        <v>37.143250000000002</v>
      </c>
      <c r="AS116" s="2">
        <f>COUNTIFS(Observed!$A$2:$A$792,$A116,Observed!$C$2:$C$792,$C116)</f>
        <v>4</v>
      </c>
      <c r="AT116" s="2">
        <f t="shared" si="2"/>
        <v>14</v>
      </c>
    </row>
    <row r="117" spans="1:46" x14ac:dyDescent="0.25">
      <c r="A117" s="4" t="s">
        <v>30</v>
      </c>
      <c r="B117" t="s">
        <v>44</v>
      </c>
      <c r="C117" s="3">
        <v>42514</v>
      </c>
      <c r="D117">
        <v>1</v>
      </c>
      <c r="F117">
        <v>50</v>
      </c>
      <c r="J117" s="2" t="s">
        <v>83</v>
      </c>
      <c r="K117" s="2" t="s">
        <v>24</v>
      </c>
      <c r="L117">
        <v>2.7</v>
      </c>
      <c r="M117" s="2" t="s">
        <v>22</v>
      </c>
      <c r="N117" s="27" t="str">
        <f>IF(ISNUMBER(AVERAGEIFS(Observed!J$2:J$792,Observed!$A$2:$A$792,$A117,Observed!$C$2:$C$792,$C117)),AVERAGEIFS(Observed!J$2:J$792,Observed!$A$2:$A$792,$A117,Observed!$C$2:$C$792,$C117),"")</f>
        <v/>
      </c>
      <c r="O117" s="28" t="str">
        <f>IF(ISNUMBER(AVERAGEIFS(Observed!K$2:K$792,Observed!$A$2:$A$792,$A117,Observed!$C$2:$C$792,$C117)),AVERAGEIFS(Observed!K$2:K$792,Observed!$A$2:$A$792,$A117,Observed!$C$2:$C$792,$C117),"")</f>
        <v/>
      </c>
      <c r="P117" s="28">
        <f>IF(ISNUMBER(AVERAGEIFS(Observed!L$2:L$792,Observed!$A$2:$A$792,$A117,Observed!$C$2:$C$792,$C117)),AVERAGEIFS(Observed!L$2:L$792,Observed!$A$2:$A$792,$A117,Observed!$C$2:$C$792,$C117),"")</f>
        <v>20.335000000000001</v>
      </c>
      <c r="Q117" s="28">
        <f>IF(ISNUMBER(AVERAGEIFS(Observed!M$2:M$792,Observed!$A$2:$A$792,$A117,Observed!$C$2:$C$792,$C117)),AVERAGEIFS(Observed!M$2:M$792,Observed!$A$2:$A$792,$A117,Observed!$C$2:$C$792,$C117),"")</f>
        <v>20.335000000000001</v>
      </c>
      <c r="R117" s="28">
        <f>IF(ISNUMBER(AVERAGEIFS(Observed!N$2:N$792,Observed!$A$2:$A$792,$A117,Observed!$C$2:$C$792,$C117)),AVERAGEIFS(Observed!N$2:N$792,Observed!$A$2:$A$792,$A117,Observed!$C$2:$C$792,$C117),"")</f>
        <v>915.59500000000003</v>
      </c>
      <c r="S117" s="29" t="str">
        <f>IF(ISNUMBER(AVERAGEIFS(Observed!O$2:O$792,Observed!$A$2:$A$792,$A117,Observed!$C$2:$C$792,$C117)),AVERAGEIFS(Observed!O$2:O$792,Observed!$A$2:$A$792,$A117,Observed!$C$2:$C$792,$C117),"")</f>
        <v/>
      </c>
      <c r="T117" s="29" t="str">
        <f>IF(ISNUMBER(AVERAGEIFS(Observed!P$2:P$792,Observed!$A$2:$A$792,$A117,Observed!$C$2:$C$792,$C117)),AVERAGEIFS(Observed!P$2:P$792,Observed!$A$2:$A$792,$A117,Observed!$C$2:$C$792,$C117),"")</f>
        <v/>
      </c>
      <c r="U117" s="29" t="str">
        <f>IF(ISNUMBER(AVERAGEIFS(Observed!Q$2:Q$792,Observed!$A$2:$A$792,$A117,Observed!$C$2:$C$792,$C117)),AVERAGEIFS(Observed!Q$2:Q$792,Observed!$A$2:$A$792,$A117,Observed!$C$2:$C$792,$C117),"")</f>
        <v/>
      </c>
      <c r="V117" s="28" t="str">
        <f>IF(ISNUMBER(AVERAGEIFS(Observed!R$2:R$792,Observed!$A$2:$A$792,$A117,Observed!$C$2:$C$792,$C117)),AVERAGEIFS(Observed!R$2:R$792,Observed!$A$2:$A$792,$A117,Observed!$C$2:$C$792,$C117),"")</f>
        <v/>
      </c>
      <c r="W117" s="30" t="str">
        <f>IF(ISNUMBER(AVERAGEIFS(Observed!S$2:S$792,Observed!$A$2:$A$792,$A117,Observed!$C$2:$C$792,$C117)),AVERAGEIFS(Observed!S$2:S$792,Observed!$A$2:$A$792,$A117,Observed!$C$2:$C$792,$C117),"")</f>
        <v/>
      </c>
      <c r="X117" s="30" t="str">
        <f>IF(ISNUMBER(AVERAGEIFS(Observed!T$2:T$792,Observed!$A$2:$A$792,$A117,Observed!$C$2:$C$792,$C117)),AVERAGEIFS(Observed!T$2:T$792,Observed!$A$2:$A$792,$A117,Observed!$C$2:$C$792,$C117),"")</f>
        <v/>
      </c>
      <c r="Y117" s="28" t="str">
        <f>IF(ISNUMBER(AVERAGEIFS(Observed!U$2:U$792,Observed!$A$2:$A$792,$A117,Observed!$C$2:$C$792,$C117)),AVERAGEIFS(Observed!U$2:U$792,Observed!$A$2:$A$792,$A117,Observed!$C$2:$C$792,$C117),"")</f>
        <v/>
      </c>
      <c r="Z117" s="28" t="str">
        <f>IF(ISNUMBER(AVERAGEIFS(Observed!V$2:V$792,Observed!$A$2:$A$792,$A117,Observed!$C$2:$C$792,$C117)),AVERAGEIFS(Observed!V$2:V$792,Observed!$A$2:$A$792,$A117,Observed!$C$2:$C$792,$C117),"")</f>
        <v/>
      </c>
      <c r="AA117" s="28" t="str">
        <f>IF(ISNUMBER(AVERAGEIFS(Observed!W$2:W$792,Observed!$A$2:$A$792,$A117,Observed!$C$2:$C$792,$C117)),AVERAGEIFS(Observed!W$2:W$792,Observed!$A$2:$A$792,$A117,Observed!$C$2:$C$792,$C117),"")</f>
        <v/>
      </c>
      <c r="AB117" s="28">
        <f>IF(ISNUMBER(AVERAGEIFS(Observed!X$2:X$792,Observed!$A$2:$A$792,$A117,Observed!$C$2:$C$792,$C117)),AVERAGEIFS(Observed!X$2:X$792,Observed!$A$2:$A$792,$A117,Observed!$C$2:$C$792,$C117),"")</f>
        <v>14.791418075561523</v>
      </c>
      <c r="AC117" s="28">
        <f>IF(ISNUMBER(AVERAGEIFS(Observed!Y$2:Y$792,Observed!$A$2:$A$792,$A117,Observed!$C$2:$C$792,$C117)),AVERAGEIFS(Observed!Y$2:Y$792,Observed!$A$2:$A$792,$A117,Observed!$C$2:$C$792,$C117),"")</f>
        <v>17.541144371032715</v>
      </c>
      <c r="AD117" s="28">
        <f>IF(ISNUMBER(AVERAGEIFS(Observed!Z$2:Z$792,Observed!$A$2:$A$792,$A117,Observed!$C$2:$C$792,$C117)),AVERAGEIFS(Observed!Z$2:Z$792,Observed!$A$2:$A$792,$A117,Observed!$C$2:$C$792,$C117),"")</f>
        <v>20.706771850585938</v>
      </c>
      <c r="AE117" s="28">
        <f>IF(ISNUMBER(AVERAGEIFS(Observed!AA$2:AA$792,Observed!$A$2:$A$792,$A117,Observed!$C$2:$C$792,$C117)),AVERAGEIFS(Observed!AA$2:AA$792,Observed!$A$2:$A$792,$A117,Observed!$C$2:$C$792,$C117),"")</f>
        <v>90.960690498352051</v>
      </c>
      <c r="AF117" s="28">
        <f>IF(ISNUMBER(AVERAGEIFS(Observed!AB$2:AB$792,Observed!$A$2:$A$792,$A117,Observed!$C$2:$C$792,$C117)),AVERAGEIFS(Observed!AB$2:AB$792,Observed!$A$2:$A$792,$A117,Observed!$C$2:$C$792,$C117),"")</f>
        <v>82.091091156005859</v>
      </c>
      <c r="AG117" s="28">
        <f>IF(ISNUMBER(AVERAGEIFS(Observed!AC$2:AC$792,Observed!$A$2:$A$792,$A117,Observed!$C$2:$C$792,$C117)),AVERAGEIFS(Observed!AC$2:AC$792,Observed!$A$2:$A$792,$A117,Observed!$C$2:$C$792,$C117),"")</f>
        <v>30.533818960189819</v>
      </c>
      <c r="AH117" s="29">
        <f>IF(ISNUMBER(AVERAGEIFS(Observed!AD$2:AD$792,Observed!$A$2:$A$792,$A117,Observed!$C$2:$C$792,$C117)),AVERAGEIFS(Observed!AD$2:AD$792,Observed!$A$2:$A$792,$A117,Observed!$C$2:$C$792,$C117),"")</f>
        <v>4.8850000000000005E-2</v>
      </c>
      <c r="AI117" s="29">
        <f>IF(ISNUMBER(AVERAGEIFS(Observed!AE$2:AE$792,Observed!$A$2:$A$792,$A117,Observed!$C$2:$C$792,$C117)),AVERAGEIFS(Observed!AE$2:AE$792,Observed!$A$2:$A$792,$A117,Observed!$C$2:$C$792,$C117),"")</f>
        <v>4.8850000000000005E-2</v>
      </c>
      <c r="AJ117" s="29" t="str">
        <f>IF(ISNUMBER(AVERAGEIFS(Observed!AF$2:AF$792,Observed!$A$2:$A$792,$A117,Observed!$C$2:$C$792,$C117)),AVERAGEIFS(Observed!AF$2:AF$792,Observed!$A$2:$A$792,$A117,Observed!$C$2:$C$792,$C117),"")</f>
        <v/>
      </c>
      <c r="AK117" s="28">
        <f>IF(ISNUMBER(AVERAGEIFS(Observed!AG$2:AG$792,Observed!$A$2:$A$792,$A117,Observed!$C$2:$C$792,$C117)),AVERAGEIFS(Observed!AG$2:AG$792,Observed!$A$2:$A$792,$A117,Observed!$C$2:$C$792,$C117),"")</f>
        <v>13.134574584960937</v>
      </c>
      <c r="AL117" s="29" t="str">
        <f>IF(ISNUMBER(AVERAGEIFS(Observed!AH$2:AH$792,Observed!$A$2:$A$792,$A117,Observed!$C$2:$C$792,$C117)),AVERAGEIFS(Observed!AH$2:AH$792,Observed!$A$2:$A$792,$A117,Observed!$C$2:$C$792,$C117),"")</f>
        <v/>
      </c>
      <c r="AM117" s="28" t="str">
        <f>IF(ISNUMBER(AVERAGEIFS(Observed!AI$2:AI$792,Observed!$A$2:$A$792,$A117,Observed!$C$2:$C$792,$C117)),AVERAGEIFS(Observed!AI$2:AI$792,Observed!$A$2:$A$792,$A117,Observed!$C$2:$C$792,$C117),"")</f>
        <v/>
      </c>
      <c r="AN117" s="28" t="str">
        <f>IF(ISNUMBER(AVERAGEIFS(Observed!AJ$2:AJ$792,Observed!$A$2:$A$792,$A117,Observed!$C$2:$C$792,$C117)),AVERAGEIFS(Observed!AJ$2:AJ$792,Observed!$A$2:$A$792,$A117,Observed!$C$2:$C$792,$C117),"")</f>
        <v/>
      </c>
      <c r="AO117" s="28" t="str">
        <f>IF(ISNUMBER(AVERAGEIFS(Observed!AK$2:AK$792,Observed!$A$2:$A$792,$A117,Observed!$C$2:$C$792,$C117)),AVERAGEIFS(Observed!AK$2:AK$792,Observed!$A$2:$A$792,$A117,Observed!$C$2:$C$792,$C117),"")</f>
        <v/>
      </c>
      <c r="AP117" s="29" t="str">
        <f>IF(ISNUMBER(AVERAGEIFS(Observed!AL$2:AL$792,Observed!$A$2:$A$792,$A117,Observed!$C$2:$C$792,$C117)),AVERAGEIFS(Observed!AL$2:AL$792,Observed!$A$2:$A$792,$A117,Observed!$C$2:$C$792,$C117),"")</f>
        <v/>
      </c>
      <c r="AQ117" s="28">
        <f>IF(ISNUMBER(AVERAGEIFS(Observed!AM$2:AM$792,Observed!$A$2:$A$792,$A117,Observed!$C$2:$C$792,$C117)),AVERAGEIFS(Observed!AM$2:AM$792,Observed!$A$2:$A$792,$A117,Observed!$C$2:$C$792,$C117),"")</f>
        <v>0.99649999999999994</v>
      </c>
      <c r="AR117" s="28">
        <f>IF(ISNUMBER(AVERAGEIFS(Observed!AN$2:AN$792,Observed!$A$2:$A$792,$A117,Observed!$C$2:$C$792,$C117)),AVERAGEIFS(Observed!AN$2:AN$792,Observed!$A$2:$A$792,$A117,Observed!$C$2:$C$792,$C117),"")</f>
        <v>38.805999999999997</v>
      </c>
      <c r="AS117" s="2">
        <f>COUNTIFS(Observed!$A$2:$A$792,$A117,Observed!$C$2:$C$792,$C117)</f>
        <v>4</v>
      </c>
      <c r="AT117" s="2">
        <f t="shared" si="2"/>
        <v>14</v>
      </c>
    </row>
    <row r="118" spans="1:46" x14ac:dyDescent="0.25">
      <c r="A118" s="4" t="s">
        <v>28</v>
      </c>
      <c r="B118" t="s">
        <v>44</v>
      </c>
      <c r="C118" s="3">
        <v>42514</v>
      </c>
      <c r="D118">
        <v>1</v>
      </c>
      <c r="F118">
        <v>100</v>
      </c>
      <c r="J118" s="2" t="s">
        <v>83</v>
      </c>
      <c r="K118" s="2" t="s">
        <v>24</v>
      </c>
      <c r="L118">
        <v>2.7</v>
      </c>
      <c r="M118" s="2" t="s">
        <v>22</v>
      </c>
      <c r="N118" s="27" t="str">
        <f>IF(ISNUMBER(AVERAGEIFS(Observed!J$2:J$792,Observed!$A$2:$A$792,$A118,Observed!$C$2:$C$792,$C118)),AVERAGEIFS(Observed!J$2:J$792,Observed!$A$2:$A$792,$A118,Observed!$C$2:$C$792,$C118),"")</f>
        <v/>
      </c>
      <c r="O118" s="28" t="str">
        <f>IF(ISNUMBER(AVERAGEIFS(Observed!K$2:K$792,Observed!$A$2:$A$792,$A118,Observed!$C$2:$C$792,$C118)),AVERAGEIFS(Observed!K$2:K$792,Observed!$A$2:$A$792,$A118,Observed!$C$2:$C$792,$C118),"")</f>
        <v/>
      </c>
      <c r="P118" s="28">
        <f>IF(ISNUMBER(AVERAGEIFS(Observed!L$2:L$792,Observed!$A$2:$A$792,$A118,Observed!$C$2:$C$792,$C118)),AVERAGEIFS(Observed!L$2:L$792,Observed!$A$2:$A$792,$A118,Observed!$C$2:$C$792,$C118),"")</f>
        <v>17.3125</v>
      </c>
      <c r="Q118" s="28">
        <f>IF(ISNUMBER(AVERAGEIFS(Observed!M$2:M$792,Observed!$A$2:$A$792,$A118,Observed!$C$2:$C$792,$C118)),AVERAGEIFS(Observed!M$2:M$792,Observed!$A$2:$A$792,$A118,Observed!$C$2:$C$792,$C118),"")</f>
        <v>17.3125</v>
      </c>
      <c r="R118" s="28">
        <f>IF(ISNUMBER(AVERAGEIFS(Observed!N$2:N$792,Observed!$A$2:$A$792,$A118,Observed!$C$2:$C$792,$C118)),AVERAGEIFS(Observed!N$2:N$792,Observed!$A$2:$A$792,$A118,Observed!$C$2:$C$792,$C118),"")</f>
        <v>908.95</v>
      </c>
      <c r="S118" s="29" t="str">
        <f>IF(ISNUMBER(AVERAGEIFS(Observed!O$2:O$792,Observed!$A$2:$A$792,$A118,Observed!$C$2:$C$792,$C118)),AVERAGEIFS(Observed!O$2:O$792,Observed!$A$2:$A$792,$A118,Observed!$C$2:$C$792,$C118),"")</f>
        <v/>
      </c>
      <c r="T118" s="29" t="str">
        <f>IF(ISNUMBER(AVERAGEIFS(Observed!P$2:P$792,Observed!$A$2:$A$792,$A118,Observed!$C$2:$C$792,$C118)),AVERAGEIFS(Observed!P$2:P$792,Observed!$A$2:$A$792,$A118,Observed!$C$2:$C$792,$C118),"")</f>
        <v/>
      </c>
      <c r="U118" s="29" t="str">
        <f>IF(ISNUMBER(AVERAGEIFS(Observed!Q$2:Q$792,Observed!$A$2:$A$792,$A118,Observed!$C$2:$C$792,$C118)),AVERAGEIFS(Observed!Q$2:Q$792,Observed!$A$2:$A$792,$A118,Observed!$C$2:$C$792,$C118),"")</f>
        <v/>
      </c>
      <c r="V118" s="28" t="str">
        <f>IF(ISNUMBER(AVERAGEIFS(Observed!R$2:R$792,Observed!$A$2:$A$792,$A118,Observed!$C$2:$C$792,$C118)),AVERAGEIFS(Observed!R$2:R$792,Observed!$A$2:$A$792,$A118,Observed!$C$2:$C$792,$C118),"")</f>
        <v/>
      </c>
      <c r="W118" s="30" t="str">
        <f>IF(ISNUMBER(AVERAGEIFS(Observed!S$2:S$792,Observed!$A$2:$A$792,$A118,Observed!$C$2:$C$792,$C118)),AVERAGEIFS(Observed!S$2:S$792,Observed!$A$2:$A$792,$A118,Observed!$C$2:$C$792,$C118),"")</f>
        <v/>
      </c>
      <c r="X118" s="30" t="str">
        <f>IF(ISNUMBER(AVERAGEIFS(Observed!T$2:T$792,Observed!$A$2:$A$792,$A118,Observed!$C$2:$C$792,$C118)),AVERAGEIFS(Observed!T$2:T$792,Observed!$A$2:$A$792,$A118,Observed!$C$2:$C$792,$C118),"")</f>
        <v/>
      </c>
      <c r="Y118" s="28" t="str">
        <f>IF(ISNUMBER(AVERAGEIFS(Observed!U$2:U$792,Observed!$A$2:$A$792,$A118,Observed!$C$2:$C$792,$C118)),AVERAGEIFS(Observed!U$2:U$792,Observed!$A$2:$A$792,$A118,Observed!$C$2:$C$792,$C118),"")</f>
        <v/>
      </c>
      <c r="Z118" s="28" t="str">
        <f>IF(ISNUMBER(AVERAGEIFS(Observed!V$2:V$792,Observed!$A$2:$A$792,$A118,Observed!$C$2:$C$792,$C118)),AVERAGEIFS(Observed!V$2:V$792,Observed!$A$2:$A$792,$A118,Observed!$C$2:$C$792,$C118),"")</f>
        <v/>
      </c>
      <c r="AA118" s="28" t="str">
        <f>IF(ISNUMBER(AVERAGEIFS(Observed!W$2:W$792,Observed!$A$2:$A$792,$A118,Observed!$C$2:$C$792,$C118)),AVERAGEIFS(Observed!W$2:W$792,Observed!$A$2:$A$792,$A118,Observed!$C$2:$C$792,$C118),"")</f>
        <v/>
      </c>
      <c r="AB118" s="28">
        <f>IF(ISNUMBER(AVERAGEIFS(Observed!X$2:X$792,Observed!$A$2:$A$792,$A118,Observed!$C$2:$C$792,$C118)),AVERAGEIFS(Observed!X$2:X$792,Observed!$A$2:$A$792,$A118,Observed!$C$2:$C$792,$C118),"")</f>
        <v>14.775409698486328</v>
      </c>
      <c r="AC118" s="28">
        <f>IF(ISNUMBER(AVERAGEIFS(Observed!Y$2:Y$792,Observed!$A$2:$A$792,$A118,Observed!$C$2:$C$792,$C118)),AVERAGEIFS(Observed!Y$2:Y$792,Observed!$A$2:$A$792,$A118,Observed!$C$2:$C$792,$C118),"")</f>
        <v>17.919049501419067</v>
      </c>
      <c r="AD118" s="28">
        <f>IF(ISNUMBER(AVERAGEIFS(Observed!Z$2:Z$792,Observed!$A$2:$A$792,$A118,Observed!$C$2:$C$792,$C118)),AVERAGEIFS(Observed!Z$2:Z$792,Observed!$A$2:$A$792,$A118,Observed!$C$2:$C$792,$C118),"")</f>
        <v>20.507889986038208</v>
      </c>
      <c r="AE118" s="28">
        <f>IF(ISNUMBER(AVERAGEIFS(Observed!AA$2:AA$792,Observed!$A$2:$A$792,$A118,Observed!$C$2:$C$792,$C118)),AVERAGEIFS(Observed!AA$2:AA$792,Observed!$A$2:$A$792,$A118,Observed!$C$2:$C$792,$C118),"")</f>
        <v>91.066184997558594</v>
      </c>
      <c r="AF118" s="28">
        <f>IF(ISNUMBER(AVERAGEIFS(Observed!AB$2:AB$792,Observed!$A$2:$A$792,$A118,Observed!$C$2:$C$792,$C118)),AVERAGEIFS(Observed!AB$2:AB$792,Observed!$A$2:$A$792,$A118,Observed!$C$2:$C$792,$C118),"")</f>
        <v>82.155184745788574</v>
      </c>
      <c r="AG118" s="28">
        <f>IF(ISNUMBER(AVERAGEIFS(Observed!AC$2:AC$792,Observed!$A$2:$A$792,$A118,Observed!$C$2:$C$792,$C118)),AVERAGEIFS(Observed!AC$2:AC$792,Observed!$A$2:$A$792,$A118,Observed!$C$2:$C$792,$C118),"")</f>
        <v>30.656488418579102</v>
      </c>
      <c r="AH118" s="29">
        <f>IF(ISNUMBER(AVERAGEIFS(Observed!AD$2:AD$792,Observed!$A$2:$A$792,$A118,Observed!$C$2:$C$792,$C118)),AVERAGEIFS(Observed!AD$2:AD$792,Observed!$A$2:$A$792,$A118,Observed!$C$2:$C$792,$C118),"")</f>
        <v>4.9049999999999996E-2</v>
      </c>
      <c r="AI118" s="29">
        <f>IF(ISNUMBER(AVERAGEIFS(Observed!AE$2:AE$792,Observed!$A$2:$A$792,$A118,Observed!$C$2:$C$792,$C118)),AVERAGEIFS(Observed!AE$2:AE$792,Observed!$A$2:$A$792,$A118,Observed!$C$2:$C$792,$C118),"")</f>
        <v>4.9049999999999996E-2</v>
      </c>
      <c r="AJ118" s="29" t="str">
        <f>IF(ISNUMBER(AVERAGEIFS(Observed!AF$2:AF$792,Observed!$A$2:$A$792,$A118,Observed!$C$2:$C$792,$C118)),AVERAGEIFS(Observed!AF$2:AF$792,Observed!$A$2:$A$792,$A118,Observed!$C$2:$C$792,$C118),"")</f>
        <v/>
      </c>
      <c r="AK118" s="28">
        <f>IF(ISNUMBER(AVERAGEIFS(Observed!AG$2:AG$792,Observed!$A$2:$A$792,$A118,Observed!$C$2:$C$792,$C118)),AVERAGEIFS(Observed!AG$2:AG$792,Observed!$A$2:$A$792,$A118,Observed!$C$2:$C$792,$C118),"")</f>
        <v>13.144829559326173</v>
      </c>
      <c r="AL118" s="29" t="str">
        <f>IF(ISNUMBER(AVERAGEIFS(Observed!AH$2:AH$792,Observed!$A$2:$A$792,$A118,Observed!$C$2:$C$792,$C118)),AVERAGEIFS(Observed!AH$2:AH$792,Observed!$A$2:$A$792,$A118,Observed!$C$2:$C$792,$C118),"")</f>
        <v/>
      </c>
      <c r="AM118" s="28" t="str">
        <f>IF(ISNUMBER(AVERAGEIFS(Observed!AI$2:AI$792,Observed!$A$2:$A$792,$A118,Observed!$C$2:$C$792,$C118)),AVERAGEIFS(Observed!AI$2:AI$792,Observed!$A$2:$A$792,$A118,Observed!$C$2:$C$792,$C118),"")</f>
        <v/>
      </c>
      <c r="AN118" s="28" t="str">
        <f>IF(ISNUMBER(AVERAGEIFS(Observed!AJ$2:AJ$792,Observed!$A$2:$A$792,$A118,Observed!$C$2:$C$792,$C118)),AVERAGEIFS(Observed!AJ$2:AJ$792,Observed!$A$2:$A$792,$A118,Observed!$C$2:$C$792,$C118),"")</f>
        <v/>
      </c>
      <c r="AO118" s="28" t="str">
        <f>IF(ISNUMBER(AVERAGEIFS(Observed!AK$2:AK$792,Observed!$A$2:$A$792,$A118,Observed!$C$2:$C$792,$C118)),AVERAGEIFS(Observed!AK$2:AK$792,Observed!$A$2:$A$792,$A118,Observed!$C$2:$C$792,$C118),"")</f>
        <v/>
      </c>
      <c r="AP118" s="29" t="str">
        <f>IF(ISNUMBER(AVERAGEIFS(Observed!AL$2:AL$792,Observed!$A$2:$A$792,$A118,Observed!$C$2:$C$792,$C118)),AVERAGEIFS(Observed!AL$2:AL$792,Observed!$A$2:$A$792,$A118,Observed!$C$2:$C$792,$C118),"")</f>
        <v/>
      </c>
      <c r="AQ118" s="28">
        <f>IF(ISNUMBER(AVERAGEIFS(Observed!AM$2:AM$792,Observed!$A$2:$A$792,$A118,Observed!$C$2:$C$792,$C118)),AVERAGEIFS(Observed!AM$2:AM$792,Observed!$A$2:$A$792,$A118,Observed!$C$2:$C$792,$C118),"")</f>
        <v>0.85499999999999998</v>
      </c>
      <c r="AR118" s="28">
        <f>IF(ISNUMBER(AVERAGEIFS(Observed!AN$2:AN$792,Observed!$A$2:$A$792,$A118,Observed!$C$2:$C$792,$C118)),AVERAGEIFS(Observed!AN$2:AN$792,Observed!$A$2:$A$792,$A118,Observed!$C$2:$C$792,$C118),"")</f>
        <v>37.911249999999995</v>
      </c>
      <c r="AS118" s="2">
        <f>COUNTIFS(Observed!$A$2:$A$792,$A118,Observed!$C$2:$C$792,$C118)</f>
        <v>4</v>
      </c>
      <c r="AT118" s="2">
        <f t="shared" si="2"/>
        <v>14</v>
      </c>
    </row>
    <row r="119" spans="1:46" x14ac:dyDescent="0.25">
      <c r="A119" s="4" t="s">
        <v>25</v>
      </c>
      <c r="B119" t="s">
        <v>44</v>
      </c>
      <c r="C119" s="3">
        <v>42514</v>
      </c>
      <c r="D119">
        <v>1</v>
      </c>
      <c r="F119">
        <v>200</v>
      </c>
      <c r="J119" s="2" t="s">
        <v>83</v>
      </c>
      <c r="K119" s="2" t="s">
        <v>24</v>
      </c>
      <c r="L119">
        <v>2.7</v>
      </c>
      <c r="M119" s="2" t="s">
        <v>22</v>
      </c>
      <c r="N119" s="27" t="str">
        <f>IF(ISNUMBER(AVERAGEIFS(Observed!J$2:J$792,Observed!$A$2:$A$792,$A119,Observed!$C$2:$C$792,$C119)),AVERAGEIFS(Observed!J$2:J$792,Observed!$A$2:$A$792,$A119,Observed!$C$2:$C$792,$C119),"")</f>
        <v/>
      </c>
      <c r="O119" s="28" t="str">
        <f>IF(ISNUMBER(AVERAGEIFS(Observed!K$2:K$792,Observed!$A$2:$A$792,$A119,Observed!$C$2:$C$792,$C119)),AVERAGEIFS(Observed!K$2:K$792,Observed!$A$2:$A$792,$A119,Observed!$C$2:$C$792,$C119),"")</f>
        <v/>
      </c>
      <c r="P119" s="28">
        <f>IF(ISNUMBER(AVERAGEIFS(Observed!L$2:L$792,Observed!$A$2:$A$792,$A119,Observed!$C$2:$C$792,$C119)),AVERAGEIFS(Observed!L$2:L$792,Observed!$A$2:$A$792,$A119,Observed!$C$2:$C$792,$C119),"")</f>
        <v>20.807500000000001</v>
      </c>
      <c r="Q119" s="28">
        <f>IF(ISNUMBER(AVERAGEIFS(Observed!M$2:M$792,Observed!$A$2:$A$792,$A119,Observed!$C$2:$C$792,$C119)),AVERAGEIFS(Observed!M$2:M$792,Observed!$A$2:$A$792,$A119,Observed!$C$2:$C$792,$C119),"")</f>
        <v>20.807500000000001</v>
      </c>
      <c r="R119" s="28">
        <f>IF(ISNUMBER(AVERAGEIFS(Observed!N$2:N$792,Observed!$A$2:$A$792,$A119,Observed!$C$2:$C$792,$C119)),AVERAGEIFS(Observed!N$2:N$792,Observed!$A$2:$A$792,$A119,Observed!$C$2:$C$792,$C119),"")</f>
        <v>932.61500000000001</v>
      </c>
      <c r="S119" s="29" t="str">
        <f>IF(ISNUMBER(AVERAGEIFS(Observed!O$2:O$792,Observed!$A$2:$A$792,$A119,Observed!$C$2:$C$792,$C119)),AVERAGEIFS(Observed!O$2:O$792,Observed!$A$2:$A$792,$A119,Observed!$C$2:$C$792,$C119),"")</f>
        <v/>
      </c>
      <c r="T119" s="29" t="str">
        <f>IF(ISNUMBER(AVERAGEIFS(Observed!P$2:P$792,Observed!$A$2:$A$792,$A119,Observed!$C$2:$C$792,$C119)),AVERAGEIFS(Observed!P$2:P$792,Observed!$A$2:$A$792,$A119,Observed!$C$2:$C$792,$C119),"")</f>
        <v/>
      </c>
      <c r="U119" s="29" t="str">
        <f>IF(ISNUMBER(AVERAGEIFS(Observed!Q$2:Q$792,Observed!$A$2:$A$792,$A119,Observed!$C$2:$C$792,$C119)),AVERAGEIFS(Observed!Q$2:Q$792,Observed!$A$2:$A$792,$A119,Observed!$C$2:$C$792,$C119),"")</f>
        <v/>
      </c>
      <c r="V119" s="28" t="str">
        <f>IF(ISNUMBER(AVERAGEIFS(Observed!R$2:R$792,Observed!$A$2:$A$792,$A119,Observed!$C$2:$C$792,$C119)),AVERAGEIFS(Observed!R$2:R$792,Observed!$A$2:$A$792,$A119,Observed!$C$2:$C$792,$C119),"")</f>
        <v/>
      </c>
      <c r="W119" s="30" t="str">
        <f>IF(ISNUMBER(AVERAGEIFS(Observed!S$2:S$792,Observed!$A$2:$A$792,$A119,Observed!$C$2:$C$792,$C119)),AVERAGEIFS(Observed!S$2:S$792,Observed!$A$2:$A$792,$A119,Observed!$C$2:$C$792,$C119),"")</f>
        <v/>
      </c>
      <c r="X119" s="30" t="str">
        <f>IF(ISNUMBER(AVERAGEIFS(Observed!T$2:T$792,Observed!$A$2:$A$792,$A119,Observed!$C$2:$C$792,$C119)),AVERAGEIFS(Observed!T$2:T$792,Observed!$A$2:$A$792,$A119,Observed!$C$2:$C$792,$C119),"")</f>
        <v/>
      </c>
      <c r="Y119" s="28" t="str">
        <f>IF(ISNUMBER(AVERAGEIFS(Observed!U$2:U$792,Observed!$A$2:$A$792,$A119,Observed!$C$2:$C$792,$C119)),AVERAGEIFS(Observed!U$2:U$792,Observed!$A$2:$A$792,$A119,Observed!$C$2:$C$792,$C119),"")</f>
        <v/>
      </c>
      <c r="Z119" s="28" t="str">
        <f>IF(ISNUMBER(AVERAGEIFS(Observed!V$2:V$792,Observed!$A$2:$A$792,$A119,Observed!$C$2:$C$792,$C119)),AVERAGEIFS(Observed!V$2:V$792,Observed!$A$2:$A$792,$A119,Observed!$C$2:$C$792,$C119),"")</f>
        <v/>
      </c>
      <c r="AA119" s="28" t="str">
        <f>IF(ISNUMBER(AVERAGEIFS(Observed!W$2:W$792,Observed!$A$2:$A$792,$A119,Observed!$C$2:$C$792,$C119)),AVERAGEIFS(Observed!W$2:W$792,Observed!$A$2:$A$792,$A119,Observed!$C$2:$C$792,$C119),"")</f>
        <v/>
      </c>
      <c r="AB119" s="28">
        <f>IF(ISNUMBER(AVERAGEIFS(Observed!X$2:X$792,Observed!$A$2:$A$792,$A119,Observed!$C$2:$C$792,$C119)),AVERAGEIFS(Observed!X$2:X$792,Observed!$A$2:$A$792,$A119,Observed!$C$2:$C$792,$C119),"")</f>
        <v>14.687557697296143</v>
      </c>
      <c r="AC119" s="28">
        <f>IF(ISNUMBER(AVERAGEIFS(Observed!Y$2:Y$792,Observed!$A$2:$A$792,$A119,Observed!$C$2:$C$792,$C119)),AVERAGEIFS(Observed!Y$2:Y$792,Observed!$A$2:$A$792,$A119,Observed!$C$2:$C$792,$C119),"")</f>
        <v>17.627983570098877</v>
      </c>
      <c r="AD119" s="28">
        <f>IF(ISNUMBER(AVERAGEIFS(Observed!Z$2:Z$792,Observed!$A$2:$A$792,$A119,Observed!$C$2:$C$792,$C119)),AVERAGEIFS(Observed!Z$2:Z$792,Observed!$A$2:$A$792,$A119,Observed!$C$2:$C$792,$C119),"")</f>
        <v>20.989320755004883</v>
      </c>
      <c r="AE119" s="28">
        <f>IF(ISNUMBER(AVERAGEIFS(Observed!AA$2:AA$792,Observed!$A$2:$A$792,$A119,Observed!$C$2:$C$792,$C119)),AVERAGEIFS(Observed!AA$2:AA$792,Observed!$A$2:$A$792,$A119,Observed!$C$2:$C$792,$C119),"")</f>
        <v>91.112386703491211</v>
      </c>
      <c r="AF119" s="28">
        <f>IF(ISNUMBER(AVERAGEIFS(Observed!AB$2:AB$792,Observed!$A$2:$A$792,$A119,Observed!$C$2:$C$792,$C119)),AVERAGEIFS(Observed!AB$2:AB$792,Observed!$A$2:$A$792,$A119,Observed!$C$2:$C$792,$C119),"")</f>
        <v>82.077068328857422</v>
      </c>
      <c r="AG119" s="28">
        <f>IF(ISNUMBER(AVERAGEIFS(Observed!AC$2:AC$792,Observed!$A$2:$A$792,$A119,Observed!$C$2:$C$792,$C119)),AVERAGEIFS(Observed!AC$2:AC$792,Observed!$A$2:$A$792,$A119,Observed!$C$2:$C$792,$C119),"")</f>
        <v>31.51649022102356</v>
      </c>
      <c r="AH119" s="29">
        <f>IF(ISNUMBER(AVERAGEIFS(Observed!AD$2:AD$792,Observed!$A$2:$A$792,$A119,Observed!$C$2:$C$792,$C119)),AVERAGEIFS(Observed!AD$2:AD$792,Observed!$A$2:$A$792,$A119,Observed!$C$2:$C$792,$C119),"")</f>
        <v>5.0424999999999998E-2</v>
      </c>
      <c r="AI119" s="29">
        <f>IF(ISNUMBER(AVERAGEIFS(Observed!AE$2:AE$792,Observed!$A$2:$A$792,$A119,Observed!$C$2:$C$792,$C119)),AVERAGEIFS(Observed!AE$2:AE$792,Observed!$A$2:$A$792,$A119,Observed!$C$2:$C$792,$C119),"")</f>
        <v>5.0424999999999998E-2</v>
      </c>
      <c r="AJ119" s="29" t="str">
        <f>IF(ISNUMBER(AVERAGEIFS(Observed!AF$2:AF$792,Observed!$A$2:$A$792,$A119,Observed!$C$2:$C$792,$C119)),AVERAGEIFS(Observed!AF$2:AF$792,Observed!$A$2:$A$792,$A119,Observed!$C$2:$C$792,$C119),"")</f>
        <v/>
      </c>
      <c r="AK119" s="28">
        <f>IF(ISNUMBER(AVERAGEIFS(Observed!AG$2:AG$792,Observed!$A$2:$A$792,$A119,Observed!$C$2:$C$792,$C119)),AVERAGEIFS(Observed!AG$2:AG$792,Observed!$A$2:$A$792,$A119,Observed!$C$2:$C$792,$C119),"")</f>
        <v>13.132330932617188</v>
      </c>
      <c r="AL119" s="29" t="str">
        <f>IF(ISNUMBER(AVERAGEIFS(Observed!AH$2:AH$792,Observed!$A$2:$A$792,$A119,Observed!$C$2:$C$792,$C119)),AVERAGEIFS(Observed!AH$2:AH$792,Observed!$A$2:$A$792,$A119,Observed!$C$2:$C$792,$C119),"")</f>
        <v/>
      </c>
      <c r="AM119" s="28" t="str">
        <f>IF(ISNUMBER(AVERAGEIFS(Observed!AI$2:AI$792,Observed!$A$2:$A$792,$A119,Observed!$C$2:$C$792,$C119)),AVERAGEIFS(Observed!AI$2:AI$792,Observed!$A$2:$A$792,$A119,Observed!$C$2:$C$792,$C119),"")</f>
        <v/>
      </c>
      <c r="AN119" s="28" t="str">
        <f>IF(ISNUMBER(AVERAGEIFS(Observed!AJ$2:AJ$792,Observed!$A$2:$A$792,$A119,Observed!$C$2:$C$792,$C119)),AVERAGEIFS(Observed!AJ$2:AJ$792,Observed!$A$2:$A$792,$A119,Observed!$C$2:$C$792,$C119),"")</f>
        <v/>
      </c>
      <c r="AO119" s="28" t="str">
        <f>IF(ISNUMBER(AVERAGEIFS(Observed!AK$2:AK$792,Observed!$A$2:$A$792,$A119,Observed!$C$2:$C$792,$C119)),AVERAGEIFS(Observed!AK$2:AK$792,Observed!$A$2:$A$792,$A119,Observed!$C$2:$C$792,$C119),"")</f>
        <v/>
      </c>
      <c r="AP119" s="29" t="str">
        <f>IF(ISNUMBER(AVERAGEIFS(Observed!AL$2:AL$792,Observed!$A$2:$A$792,$A119,Observed!$C$2:$C$792,$C119)),AVERAGEIFS(Observed!AL$2:AL$792,Observed!$A$2:$A$792,$A119,Observed!$C$2:$C$792,$C119),"")</f>
        <v/>
      </c>
      <c r="AQ119" s="28">
        <f>IF(ISNUMBER(AVERAGEIFS(Observed!AM$2:AM$792,Observed!$A$2:$A$792,$A119,Observed!$C$2:$C$792,$C119)),AVERAGEIFS(Observed!AM$2:AM$792,Observed!$A$2:$A$792,$A119,Observed!$C$2:$C$792,$C119),"")</f>
        <v>1.0489999999999999</v>
      </c>
      <c r="AR119" s="28">
        <f>IF(ISNUMBER(AVERAGEIFS(Observed!AN$2:AN$792,Observed!$A$2:$A$792,$A119,Observed!$C$2:$C$792,$C119)),AVERAGEIFS(Observed!AN$2:AN$792,Observed!$A$2:$A$792,$A119,Observed!$C$2:$C$792,$C119),"")</f>
        <v>40.262749999999997</v>
      </c>
      <c r="AS119" s="2">
        <f>COUNTIFS(Observed!$A$2:$A$792,$A119,Observed!$C$2:$C$792,$C119)</f>
        <v>4</v>
      </c>
      <c r="AT119" s="2">
        <f t="shared" si="2"/>
        <v>14</v>
      </c>
    </row>
    <row r="120" spans="1:46" x14ac:dyDescent="0.25">
      <c r="A120" s="4" t="s">
        <v>29</v>
      </c>
      <c r="B120" t="s">
        <v>44</v>
      </c>
      <c r="C120" s="3">
        <v>42514</v>
      </c>
      <c r="D120">
        <v>1</v>
      </c>
      <c r="F120">
        <v>350</v>
      </c>
      <c r="J120" s="2" t="s">
        <v>83</v>
      </c>
      <c r="K120" s="2" t="s">
        <v>24</v>
      </c>
      <c r="L120">
        <v>2.7</v>
      </c>
      <c r="M120" s="2" t="s">
        <v>22</v>
      </c>
      <c r="N120" s="27" t="str">
        <f>IF(ISNUMBER(AVERAGEIFS(Observed!J$2:J$792,Observed!$A$2:$A$792,$A120,Observed!$C$2:$C$792,$C120)),AVERAGEIFS(Observed!J$2:J$792,Observed!$A$2:$A$792,$A120,Observed!$C$2:$C$792,$C120),"")</f>
        <v/>
      </c>
      <c r="O120" s="28" t="str">
        <f>IF(ISNUMBER(AVERAGEIFS(Observed!K$2:K$792,Observed!$A$2:$A$792,$A120,Observed!$C$2:$C$792,$C120)),AVERAGEIFS(Observed!K$2:K$792,Observed!$A$2:$A$792,$A120,Observed!$C$2:$C$792,$C120),"")</f>
        <v/>
      </c>
      <c r="P120" s="28">
        <f>IF(ISNUMBER(AVERAGEIFS(Observed!L$2:L$792,Observed!$A$2:$A$792,$A120,Observed!$C$2:$C$792,$C120)),AVERAGEIFS(Observed!L$2:L$792,Observed!$A$2:$A$792,$A120,Observed!$C$2:$C$792,$C120),"")</f>
        <v>34.432500000000005</v>
      </c>
      <c r="Q120" s="28">
        <f>IF(ISNUMBER(AVERAGEIFS(Observed!M$2:M$792,Observed!$A$2:$A$792,$A120,Observed!$C$2:$C$792,$C120)),AVERAGEIFS(Observed!M$2:M$792,Observed!$A$2:$A$792,$A120,Observed!$C$2:$C$792,$C120),"")</f>
        <v>34.432500000000005</v>
      </c>
      <c r="R120" s="28">
        <f>IF(ISNUMBER(AVERAGEIFS(Observed!N$2:N$792,Observed!$A$2:$A$792,$A120,Observed!$C$2:$C$792,$C120)),AVERAGEIFS(Observed!N$2:N$792,Observed!$A$2:$A$792,$A120,Observed!$C$2:$C$792,$C120),"")</f>
        <v>939.85000000000014</v>
      </c>
      <c r="S120" s="29" t="str">
        <f>IF(ISNUMBER(AVERAGEIFS(Observed!O$2:O$792,Observed!$A$2:$A$792,$A120,Observed!$C$2:$C$792,$C120)),AVERAGEIFS(Observed!O$2:O$792,Observed!$A$2:$A$792,$A120,Observed!$C$2:$C$792,$C120),"")</f>
        <v/>
      </c>
      <c r="T120" s="29" t="str">
        <f>IF(ISNUMBER(AVERAGEIFS(Observed!P$2:P$792,Observed!$A$2:$A$792,$A120,Observed!$C$2:$C$792,$C120)),AVERAGEIFS(Observed!P$2:P$792,Observed!$A$2:$A$792,$A120,Observed!$C$2:$C$792,$C120),"")</f>
        <v/>
      </c>
      <c r="U120" s="29" t="str">
        <f>IF(ISNUMBER(AVERAGEIFS(Observed!Q$2:Q$792,Observed!$A$2:$A$792,$A120,Observed!$C$2:$C$792,$C120)),AVERAGEIFS(Observed!Q$2:Q$792,Observed!$A$2:$A$792,$A120,Observed!$C$2:$C$792,$C120),"")</f>
        <v/>
      </c>
      <c r="V120" s="28" t="str">
        <f>IF(ISNUMBER(AVERAGEIFS(Observed!R$2:R$792,Observed!$A$2:$A$792,$A120,Observed!$C$2:$C$792,$C120)),AVERAGEIFS(Observed!R$2:R$792,Observed!$A$2:$A$792,$A120,Observed!$C$2:$C$792,$C120),"")</f>
        <v/>
      </c>
      <c r="W120" s="30" t="str">
        <f>IF(ISNUMBER(AVERAGEIFS(Observed!S$2:S$792,Observed!$A$2:$A$792,$A120,Observed!$C$2:$C$792,$C120)),AVERAGEIFS(Observed!S$2:S$792,Observed!$A$2:$A$792,$A120,Observed!$C$2:$C$792,$C120),"")</f>
        <v/>
      </c>
      <c r="X120" s="30" t="str">
        <f>IF(ISNUMBER(AVERAGEIFS(Observed!T$2:T$792,Observed!$A$2:$A$792,$A120,Observed!$C$2:$C$792,$C120)),AVERAGEIFS(Observed!T$2:T$792,Observed!$A$2:$A$792,$A120,Observed!$C$2:$C$792,$C120),"")</f>
        <v/>
      </c>
      <c r="Y120" s="28" t="str">
        <f>IF(ISNUMBER(AVERAGEIFS(Observed!U$2:U$792,Observed!$A$2:$A$792,$A120,Observed!$C$2:$C$792,$C120)),AVERAGEIFS(Observed!U$2:U$792,Observed!$A$2:$A$792,$A120,Observed!$C$2:$C$792,$C120),"")</f>
        <v/>
      </c>
      <c r="Z120" s="28" t="str">
        <f>IF(ISNUMBER(AVERAGEIFS(Observed!V$2:V$792,Observed!$A$2:$A$792,$A120,Observed!$C$2:$C$792,$C120)),AVERAGEIFS(Observed!V$2:V$792,Observed!$A$2:$A$792,$A120,Observed!$C$2:$C$792,$C120),"")</f>
        <v/>
      </c>
      <c r="AA120" s="28" t="str">
        <f>IF(ISNUMBER(AVERAGEIFS(Observed!W$2:W$792,Observed!$A$2:$A$792,$A120,Observed!$C$2:$C$792,$C120)),AVERAGEIFS(Observed!W$2:W$792,Observed!$A$2:$A$792,$A120,Observed!$C$2:$C$792,$C120),"")</f>
        <v/>
      </c>
      <c r="AB120" s="28">
        <f>IF(ISNUMBER(AVERAGEIFS(Observed!X$2:X$792,Observed!$A$2:$A$792,$A120,Observed!$C$2:$C$792,$C120)),AVERAGEIFS(Observed!X$2:X$792,Observed!$A$2:$A$792,$A120,Observed!$C$2:$C$792,$C120),"")</f>
        <v>14.64315128326416</v>
      </c>
      <c r="AC120" s="28">
        <f>IF(ISNUMBER(AVERAGEIFS(Observed!Y$2:Y$792,Observed!$A$2:$A$792,$A120,Observed!$C$2:$C$792,$C120)),AVERAGEIFS(Observed!Y$2:Y$792,Observed!$A$2:$A$792,$A120,Observed!$C$2:$C$792,$C120),"")</f>
        <v>17.432501912117004</v>
      </c>
      <c r="AD120" s="28">
        <f>IF(ISNUMBER(AVERAGEIFS(Observed!Z$2:Z$792,Observed!$A$2:$A$792,$A120,Observed!$C$2:$C$792,$C120)),AVERAGEIFS(Observed!Z$2:Z$792,Observed!$A$2:$A$792,$A120,Observed!$C$2:$C$792,$C120),"")</f>
        <v>20.890923500061035</v>
      </c>
      <c r="AE120" s="28">
        <f>IF(ISNUMBER(AVERAGEIFS(Observed!AA$2:AA$792,Observed!$A$2:$A$792,$A120,Observed!$C$2:$C$792,$C120)),AVERAGEIFS(Observed!AA$2:AA$792,Observed!$A$2:$A$792,$A120,Observed!$C$2:$C$792,$C120),"")</f>
        <v>90.889007568359375</v>
      </c>
      <c r="AF120" s="28">
        <f>IF(ISNUMBER(AVERAGEIFS(Observed!AB$2:AB$792,Observed!$A$2:$A$792,$A120,Observed!$C$2:$C$792,$C120)),AVERAGEIFS(Observed!AB$2:AB$792,Observed!$A$2:$A$792,$A120,Observed!$C$2:$C$792,$C120),"")</f>
        <v>82.448797225952148</v>
      </c>
      <c r="AG120" s="28">
        <f>IF(ISNUMBER(AVERAGEIFS(Observed!AC$2:AC$792,Observed!$A$2:$A$792,$A120,Observed!$C$2:$C$792,$C120)),AVERAGEIFS(Observed!AC$2:AC$792,Observed!$A$2:$A$792,$A120,Observed!$C$2:$C$792,$C120),"")</f>
        <v>31.839045524597168</v>
      </c>
      <c r="AH120" s="29">
        <f>IF(ISNUMBER(AVERAGEIFS(Observed!AD$2:AD$792,Observed!$A$2:$A$792,$A120,Observed!$C$2:$C$792,$C120)),AVERAGEIFS(Observed!AD$2:AD$792,Observed!$A$2:$A$792,$A120,Observed!$C$2:$C$792,$C120),"")</f>
        <v>5.0924999999999998E-2</v>
      </c>
      <c r="AI120" s="29">
        <f>IF(ISNUMBER(AVERAGEIFS(Observed!AE$2:AE$792,Observed!$A$2:$A$792,$A120,Observed!$C$2:$C$792,$C120)),AVERAGEIFS(Observed!AE$2:AE$792,Observed!$A$2:$A$792,$A120,Observed!$C$2:$C$792,$C120),"")</f>
        <v>5.0924999999999998E-2</v>
      </c>
      <c r="AJ120" s="29" t="str">
        <f>IF(ISNUMBER(AVERAGEIFS(Observed!AF$2:AF$792,Observed!$A$2:$A$792,$A120,Observed!$C$2:$C$792,$C120)),AVERAGEIFS(Observed!AF$2:AF$792,Observed!$A$2:$A$792,$A120,Observed!$C$2:$C$792,$C120),"")</f>
        <v/>
      </c>
      <c r="AK120" s="28">
        <f>IF(ISNUMBER(AVERAGEIFS(Observed!AG$2:AG$792,Observed!$A$2:$A$792,$A120,Observed!$C$2:$C$792,$C120)),AVERAGEIFS(Observed!AG$2:AG$792,Observed!$A$2:$A$792,$A120,Observed!$C$2:$C$792,$C120),"")</f>
        <v>13.191807556152344</v>
      </c>
      <c r="AL120" s="29" t="str">
        <f>IF(ISNUMBER(AVERAGEIFS(Observed!AH$2:AH$792,Observed!$A$2:$A$792,$A120,Observed!$C$2:$C$792,$C120)),AVERAGEIFS(Observed!AH$2:AH$792,Observed!$A$2:$A$792,$A120,Observed!$C$2:$C$792,$C120),"")</f>
        <v/>
      </c>
      <c r="AM120" s="28" t="str">
        <f>IF(ISNUMBER(AVERAGEIFS(Observed!AI$2:AI$792,Observed!$A$2:$A$792,$A120,Observed!$C$2:$C$792,$C120)),AVERAGEIFS(Observed!AI$2:AI$792,Observed!$A$2:$A$792,$A120,Observed!$C$2:$C$792,$C120),"")</f>
        <v/>
      </c>
      <c r="AN120" s="28" t="str">
        <f>IF(ISNUMBER(AVERAGEIFS(Observed!AJ$2:AJ$792,Observed!$A$2:$A$792,$A120,Observed!$C$2:$C$792,$C120)),AVERAGEIFS(Observed!AJ$2:AJ$792,Observed!$A$2:$A$792,$A120,Observed!$C$2:$C$792,$C120),"")</f>
        <v/>
      </c>
      <c r="AO120" s="28" t="str">
        <f>IF(ISNUMBER(AVERAGEIFS(Observed!AK$2:AK$792,Observed!$A$2:$A$792,$A120,Observed!$C$2:$C$792,$C120)),AVERAGEIFS(Observed!AK$2:AK$792,Observed!$A$2:$A$792,$A120,Observed!$C$2:$C$792,$C120),"")</f>
        <v/>
      </c>
      <c r="AP120" s="29" t="str">
        <f>IF(ISNUMBER(AVERAGEIFS(Observed!AL$2:AL$792,Observed!$A$2:$A$792,$A120,Observed!$C$2:$C$792,$C120)),AVERAGEIFS(Observed!AL$2:AL$792,Observed!$A$2:$A$792,$A120,Observed!$C$2:$C$792,$C120),"")</f>
        <v/>
      </c>
      <c r="AQ120" s="28">
        <f>IF(ISNUMBER(AVERAGEIFS(Observed!AM$2:AM$792,Observed!$A$2:$A$792,$A120,Observed!$C$2:$C$792,$C120)),AVERAGEIFS(Observed!AM$2:AM$792,Observed!$A$2:$A$792,$A120,Observed!$C$2:$C$792,$C120),"")</f>
        <v>1.75325</v>
      </c>
      <c r="AR120" s="28">
        <f>IF(ISNUMBER(AVERAGEIFS(Observed!AN$2:AN$792,Observed!$A$2:$A$792,$A120,Observed!$C$2:$C$792,$C120)),AVERAGEIFS(Observed!AN$2:AN$792,Observed!$A$2:$A$792,$A120,Observed!$C$2:$C$792,$C120),"")</f>
        <v>39.6235</v>
      </c>
      <c r="AS120" s="2">
        <f>COUNTIFS(Observed!$A$2:$A$792,$A120,Observed!$C$2:$C$792,$C120)</f>
        <v>4</v>
      </c>
      <c r="AT120" s="2">
        <f t="shared" si="2"/>
        <v>14</v>
      </c>
    </row>
    <row r="121" spans="1:46" x14ac:dyDescent="0.25">
      <c r="A121" s="4" t="s">
        <v>26</v>
      </c>
      <c r="B121" t="s">
        <v>44</v>
      </c>
      <c r="C121" s="3">
        <v>42514</v>
      </c>
      <c r="D121">
        <v>1</v>
      </c>
      <c r="F121">
        <v>500</v>
      </c>
      <c r="J121" s="2" t="s">
        <v>83</v>
      </c>
      <c r="K121" s="2" t="s">
        <v>24</v>
      </c>
      <c r="L121">
        <v>2.7</v>
      </c>
      <c r="M121" s="2" t="s">
        <v>22</v>
      </c>
      <c r="N121" s="27" t="str">
        <f>IF(ISNUMBER(AVERAGEIFS(Observed!J$2:J$792,Observed!$A$2:$A$792,$A121,Observed!$C$2:$C$792,$C121)),AVERAGEIFS(Observed!J$2:J$792,Observed!$A$2:$A$792,$A121,Observed!$C$2:$C$792,$C121),"")</f>
        <v/>
      </c>
      <c r="O121" s="28" t="str">
        <f>IF(ISNUMBER(AVERAGEIFS(Observed!K$2:K$792,Observed!$A$2:$A$792,$A121,Observed!$C$2:$C$792,$C121)),AVERAGEIFS(Observed!K$2:K$792,Observed!$A$2:$A$792,$A121,Observed!$C$2:$C$792,$C121),"")</f>
        <v/>
      </c>
      <c r="P121" s="28">
        <f>IF(ISNUMBER(AVERAGEIFS(Observed!L$2:L$792,Observed!$A$2:$A$792,$A121,Observed!$C$2:$C$792,$C121)),AVERAGEIFS(Observed!L$2:L$792,Observed!$A$2:$A$792,$A121,Observed!$C$2:$C$792,$C121),"")</f>
        <v>23.507500000000004</v>
      </c>
      <c r="Q121" s="28">
        <f>IF(ISNUMBER(AVERAGEIFS(Observed!M$2:M$792,Observed!$A$2:$A$792,$A121,Observed!$C$2:$C$792,$C121)),AVERAGEIFS(Observed!M$2:M$792,Observed!$A$2:$A$792,$A121,Observed!$C$2:$C$792,$C121),"")</f>
        <v>23.507500000000004</v>
      </c>
      <c r="R121" s="28">
        <f>IF(ISNUMBER(AVERAGEIFS(Observed!N$2:N$792,Observed!$A$2:$A$792,$A121,Observed!$C$2:$C$792,$C121)),AVERAGEIFS(Observed!N$2:N$792,Observed!$A$2:$A$792,$A121,Observed!$C$2:$C$792,$C121),"")</f>
        <v>980.17499999999995</v>
      </c>
      <c r="S121" s="29" t="str">
        <f>IF(ISNUMBER(AVERAGEIFS(Observed!O$2:O$792,Observed!$A$2:$A$792,$A121,Observed!$C$2:$C$792,$C121)),AVERAGEIFS(Observed!O$2:O$792,Observed!$A$2:$A$792,$A121,Observed!$C$2:$C$792,$C121),"")</f>
        <v/>
      </c>
      <c r="T121" s="29" t="str">
        <f>IF(ISNUMBER(AVERAGEIFS(Observed!P$2:P$792,Observed!$A$2:$A$792,$A121,Observed!$C$2:$C$792,$C121)),AVERAGEIFS(Observed!P$2:P$792,Observed!$A$2:$A$792,$A121,Observed!$C$2:$C$792,$C121),"")</f>
        <v/>
      </c>
      <c r="U121" s="29" t="str">
        <f>IF(ISNUMBER(AVERAGEIFS(Observed!Q$2:Q$792,Observed!$A$2:$A$792,$A121,Observed!$C$2:$C$792,$C121)),AVERAGEIFS(Observed!Q$2:Q$792,Observed!$A$2:$A$792,$A121,Observed!$C$2:$C$792,$C121),"")</f>
        <v/>
      </c>
      <c r="V121" s="28" t="str">
        <f>IF(ISNUMBER(AVERAGEIFS(Observed!R$2:R$792,Observed!$A$2:$A$792,$A121,Observed!$C$2:$C$792,$C121)),AVERAGEIFS(Observed!R$2:R$792,Observed!$A$2:$A$792,$A121,Observed!$C$2:$C$792,$C121),"")</f>
        <v/>
      </c>
      <c r="W121" s="30" t="str">
        <f>IF(ISNUMBER(AVERAGEIFS(Observed!S$2:S$792,Observed!$A$2:$A$792,$A121,Observed!$C$2:$C$792,$C121)),AVERAGEIFS(Observed!S$2:S$792,Observed!$A$2:$A$792,$A121,Observed!$C$2:$C$792,$C121),"")</f>
        <v/>
      </c>
      <c r="X121" s="30" t="str">
        <f>IF(ISNUMBER(AVERAGEIFS(Observed!T$2:T$792,Observed!$A$2:$A$792,$A121,Observed!$C$2:$C$792,$C121)),AVERAGEIFS(Observed!T$2:T$792,Observed!$A$2:$A$792,$A121,Observed!$C$2:$C$792,$C121),"")</f>
        <v/>
      </c>
      <c r="Y121" s="28" t="str">
        <f>IF(ISNUMBER(AVERAGEIFS(Observed!U$2:U$792,Observed!$A$2:$A$792,$A121,Observed!$C$2:$C$792,$C121)),AVERAGEIFS(Observed!U$2:U$792,Observed!$A$2:$A$792,$A121,Observed!$C$2:$C$792,$C121),"")</f>
        <v/>
      </c>
      <c r="Z121" s="28" t="str">
        <f>IF(ISNUMBER(AVERAGEIFS(Observed!V$2:V$792,Observed!$A$2:$A$792,$A121,Observed!$C$2:$C$792,$C121)),AVERAGEIFS(Observed!V$2:V$792,Observed!$A$2:$A$792,$A121,Observed!$C$2:$C$792,$C121),"")</f>
        <v/>
      </c>
      <c r="AA121" s="28" t="str">
        <f>IF(ISNUMBER(AVERAGEIFS(Observed!W$2:W$792,Observed!$A$2:$A$792,$A121,Observed!$C$2:$C$792,$C121)),AVERAGEIFS(Observed!W$2:W$792,Observed!$A$2:$A$792,$A121,Observed!$C$2:$C$792,$C121),"")</f>
        <v/>
      </c>
      <c r="AB121" s="28">
        <f>IF(ISNUMBER(AVERAGEIFS(Observed!X$2:X$792,Observed!$A$2:$A$792,$A121,Observed!$C$2:$C$792,$C121)),AVERAGEIFS(Observed!X$2:X$792,Observed!$A$2:$A$792,$A121,Observed!$C$2:$C$792,$C121),"")</f>
        <v>14.943471550941467</v>
      </c>
      <c r="AC121" s="28">
        <f>IF(ISNUMBER(AVERAGEIFS(Observed!Y$2:Y$792,Observed!$A$2:$A$792,$A121,Observed!$C$2:$C$792,$C121)),AVERAGEIFS(Observed!Y$2:Y$792,Observed!$A$2:$A$792,$A121,Observed!$C$2:$C$792,$C121),"")</f>
        <v>17.033013105392456</v>
      </c>
      <c r="AD121" s="28">
        <f>IF(ISNUMBER(AVERAGEIFS(Observed!Z$2:Z$792,Observed!$A$2:$A$792,$A121,Observed!$C$2:$C$792,$C121)),AVERAGEIFS(Observed!Z$2:Z$792,Observed!$A$2:$A$792,$A121,Observed!$C$2:$C$792,$C121),"")</f>
        <v>20.900006055831909</v>
      </c>
      <c r="AE121" s="28">
        <f>IF(ISNUMBER(AVERAGEIFS(Observed!AA$2:AA$792,Observed!$A$2:$A$792,$A121,Observed!$C$2:$C$792,$C121)),AVERAGEIFS(Observed!AA$2:AA$792,Observed!$A$2:$A$792,$A121,Observed!$C$2:$C$792,$C121),"")</f>
        <v>90.827742576599121</v>
      </c>
      <c r="AF121" s="28">
        <f>IF(ISNUMBER(AVERAGEIFS(Observed!AB$2:AB$792,Observed!$A$2:$A$792,$A121,Observed!$C$2:$C$792,$C121)),AVERAGEIFS(Observed!AB$2:AB$792,Observed!$A$2:$A$792,$A121,Observed!$C$2:$C$792,$C121),"")</f>
        <v>81.706154823303223</v>
      </c>
      <c r="AG121" s="28">
        <f>IF(ISNUMBER(AVERAGEIFS(Observed!AC$2:AC$792,Observed!$A$2:$A$792,$A121,Observed!$C$2:$C$792,$C121)),AVERAGEIFS(Observed!AC$2:AC$792,Observed!$A$2:$A$792,$A121,Observed!$C$2:$C$792,$C121),"")</f>
        <v>30.827057600021362</v>
      </c>
      <c r="AH121" s="29">
        <f>IF(ISNUMBER(AVERAGEIFS(Observed!AD$2:AD$792,Observed!$A$2:$A$792,$A121,Observed!$C$2:$C$792,$C121)),AVERAGEIFS(Observed!AD$2:AD$792,Observed!$A$2:$A$792,$A121,Observed!$C$2:$C$792,$C121),"")</f>
        <v>4.9350000000000005E-2</v>
      </c>
      <c r="AI121" s="29">
        <f>IF(ISNUMBER(AVERAGEIFS(Observed!AE$2:AE$792,Observed!$A$2:$A$792,$A121,Observed!$C$2:$C$792,$C121)),AVERAGEIFS(Observed!AE$2:AE$792,Observed!$A$2:$A$792,$A121,Observed!$C$2:$C$792,$C121),"")</f>
        <v>4.9350000000000005E-2</v>
      </c>
      <c r="AJ121" s="29" t="str">
        <f>IF(ISNUMBER(AVERAGEIFS(Observed!AF$2:AF$792,Observed!$A$2:$A$792,$A121,Observed!$C$2:$C$792,$C121)),AVERAGEIFS(Observed!AF$2:AF$792,Observed!$A$2:$A$792,$A121,Observed!$C$2:$C$792,$C121),"")</f>
        <v/>
      </c>
      <c r="AK121" s="28">
        <f>IF(ISNUMBER(AVERAGEIFS(Observed!AG$2:AG$792,Observed!$A$2:$A$792,$A121,Observed!$C$2:$C$792,$C121)),AVERAGEIFS(Observed!AG$2:AG$792,Observed!$A$2:$A$792,$A121,Observed!$C$2:$C$792,$C121),"")</f>
        <v>13.072984771728516</v>
      </c>
      <c r="AL121" s="29" t="str">
        <f>IF(ISNUMBER(AVERAGEIFS(Observed!AH$2:AH$792,Observed!$A$2:$A$792,$A121,Observed!$C$2:$C$792,$C121)),AVERAGEIFS(Observed!AH$2:AH$792,Observed!$A$2:$A$792,$A121,Observed!$C$2:$C$792,$C121),"")</f>
        <v/>
      </c>
      <c r="AM121" s="28" t="str">
        <f>IF(ISNUMBER(AVERAGEIFS(Observed!AI$2:AI$792,Observed!$A$2:$A$792,$A121,Observed!$C$2:$C$792,$C121)),AVERAGEIFS(Observed!AI$2:AI$792,Observed!$A$2:$A$792,$A121,Observed!$C$2:$C$792,$C121),"")</f>
        <v/>
      </c>
      <c r="AN121" s="28" t="str">
        <f>IF(ISNUMBER(AVERAGEIFS(Observed!AJ$2:AJ$792,Observed!$A$2:$A$792,$A121,Observed!$C$2:$C$792,$C121)),AVERAGEIFS(Observed!AJ$2:AJ$792,Observed!$A$2:$A$792,$A121,Observed!$C$2:$C$792,$C121),"")</f>
        <v/>
      </c>
      <c r="AO121" s="28" t="str">
        <f>IF(ISNUMBER(AVERAGEIFS(Observed!AK$2:AK$792,Observed!$A$2:$A$792,$A121,Observed!$C$2:$C$792,$C121)),AVERAGEIFS(Observed!AK$2:AK$792,Observed!$A$2:$A$792,$A121,Observed!$C$2:$C$792,$C121),"")</f>
        <v/>
      </c>
      <c r="AP121" s="29" t="str">
        <f>IF(ISNUMBER(AVERAGEIFS(Observed!AL$2:AL$792,Observed!$A$2:$A$792,$A121,Observed!$C$2:$C$792,$C121)),AVERAGEIFS(Observed!AL$2:AL$792,Observed!$A$2:$A$792,$A121,Observed!$C$2:$C$792,$C121),"")</f>
        <v/>
      </c>
      <c r="AQ121" s="28">
        <f>IF(ISNUMBER(AVERAGEIFS(Observed!AM$2:AM$792,Observed!$A$2:$A$792,$A121,Observed!$C$2:$C$792,$C121)),AVERAGEIFS(Observed!AM$2:AM$792,Observed!$A$2:$A$792,$A121,Observed!$C$2:$C$792,$C121),"")</f>
        <v>1.1684999999999999</v>
      </c>
      <c r="AR121" s="28">
        <f>IF(ISNUMBER(AVERAGEIFS(Observed!AN$2:AN$792,Observed!$A$2:$A$792,$A121,Observed!$C$2:$C$792,$C121)),AVERAGEIFS(Observed!AN$2:AN$792,Observed!$A$2:$A$792,$A121,Observed!$C$2:$C$792,$C121),"")</f>
        <v>42.5105</v>
      </c>
      <c r="AS121" s="2">
        <f>COUNTIFS(Observed!$A$2:$A$792,$A121,Observed!$C$2:$C$792,$C121)</f>
        <v>4</v>
      </c>
      <c r="AT121" s="2">
        <f t="shared" si="2"/>
        <v>14</v>
      </c>
    </row>
    <row r="122" spans="1:46" x14ac:dyDescent="0.25">
      <c r="A122" s="4" t="s">
        <v>27</v>
      </c>
      <c r="B122" t="s">
        <v>44</v>
      </c>
      <c r="C122" s="3">
        <v>42646</v>
      </c>
      <c r="D122">
        <v>1</v>
      </c>
      <c r="F122">
        <v>0</v>
      </c>
      <c r="J122" s="2" t="s">
        <v>84</v>
      </c>
      <c r="K122" s="2" t="s">
        <v>43</v>
      </c>
      <c r="L122">
        <v>3.1</v>
      </c>
      <c r="M122" s="2" t="s">
        <v>22</v>
      </c>
      <c r="N122" s="27" t="str">
        <f>IF(ISNUMBER(AVERAGEIFS(Observed!J$2:J$792,Observed!$A$2:$A$792,$A122,Observed!$C$2:$C$792,$C122)),AVERAGEIFS(Observed!J$2:J$792,Observed!$A$2:$A$792,$A122,Observed!$C$2:$C$792,$C122),"")</f>
        <v/>
      </c>
      <c r="O122" s="28" t="str">
        <f>IF(ISNUMBER(AVERAGEIFS(Observed!K$2:K$792,Observed!$A$2:$A$792,$A122,Observed!$C$2:$C$792,$C122)),AVERAGEIFS(Observed!K$2:K$792,Observed!$A$2:$A$792,$A122,Observed!$C$2:$C$792,$C122),"")</f>
        <v/>
      </c>
      <c r="P122" s="28">
        <f>IF(ISNUMBER(AVERAGEIFS(Observed!L$2:L$792,Observed!$A$2:$A$792,$A122,Observed!$C$2:$C$792,$C122)),AVERAGEIFS(Observed!L$2:L$792,Observed!$A$2:$A$792,$A122,Observed!$C$2:$C$792,$C122),"")</f>
        <v>65.56</v>
      </c>
      <c r="Q122" s="28">
        <f>IF(ISNUMBER(AVERAGEIFS(Observed!M$2:M$792,Observed!$A$2:$A$792,$A122,Observed!$C$2:$C$792,$C122)),AVERAGEIFS(Observed!M$2:M$792,Observed!$A$2:$A$792,$A122,Observed!$C$2:$C$792,$C122),"")</f>
        <v>65.56</v>
      </c>
      <c r="R122" s="28">
        <f>IF(ISNUMBER(AVERAGEIFS(Observed!N$2:N$792,Observed!$A$2:$A$792,$A122,Observed!$C$2:$C$792,$C122)),AVERAGEIFS(Observed!N$2:N$792,Observed!$A$2:$A$792,$A122,Observed!$C$2:$C$792,$C122),"")</f>
        <v>65.56</v>
      </c>
      <c r="S122" s="29" t="str">
        <f>IF(ISNUMBER(AVERAGEIFS(Observed!O$2:O$792,Observed!$A$2:$A$792,$A122,Observed!$C$2:$C$792,$C122)),AVERAGEIFS(Observed!O$2:O$792,Observed!$A$2:$A$792,$A122,Observed!$C$2:$C$792,$C122),"")</f>
        <v/>
      </c>
      <c r="T122" s="29" t="str">
        <f>IF(ISNUMBER(AVERAGEIFS(Observed!P$2:P$792,Observed!$A$2:$A$792,$A122,Observed!$C$2:$C$792,$C122)),AVERAGEIFS(Observed!P$2:P$792,Observed!$A$2:$A$792,$A122,Observed!$C$2:$C$792,$C122),"")</f>
        <v/>
      </c>
      <c r="U122" s="29" t="str">
        <f>IF(ISNUMBER(AVERAGEIFS(Observed!Q$2:Q$792,Observed!$A$2:$A$792,$A122,Observed!$C$2:$C$792,$C122)),AVERAGEIFS(Observed!Q$2:Q$792,Observed!$A$2:$A$792,$A122,Observed!$C$2:$C$792,$C122),"")</f>
        <v/>
      </c>
      <c r="V122" s="28" t="str">
        <f>IF(ISNUMBER(AVERAGEIFS(Observed!R$2:R$792,Observed!$A$2:$A$792,$A122,Observed!$C$2:$C$792,$C122)),AVERAGEIFS(Observed!R$2:R$792,Observed!$A$2:$A$792,$A122,Observed!$C$2:$C$792,$C122),"")</f>
        <v/>
      </c>
      <c r="W122" s="30" t="str">
        <f>IF(ISNUMBER(AVERAGEIFS(Observed!S$2:S$792,Observed!$A$2:$A$792,$A122,Observed!$C$2:$C$792,$C122)),AVERAGEIFS(Observed!S$2:S$792,Observed!$A$2:$A$792,$A122,Observed!$C$2:$C$792,$C122),"")</f>
        <v/>
      </c>
      <c r="X122" s="30" t="str">
        <f>IF(ISNUMBER(AVERAGEIFS(Observed!T$2:T$792,Observed!$A$2:$A$792,$A122,Observed!$C$2:$C$792,$C122)),AVERAGEIFS(Observed!T$2:T$792,Observed!$A$2:$A$792,$A122,Observed!$C$2:$C$792,$C122),"")</f>
        <v/>
      </c>
      <c r="Y122" s="28" t="str">
        <f>IF(ISNUMBER(AVERAGEIFS(Observed!U$2:U$792,Observed!$A$2:$A$792,$A122,Observed!$C$2:$C$792,$C122)),AVERAGEIFS(Observed!U$2:U$792,Observed!$A$2:$A$792,$A122,Observed!$C$2:$C$792,$C122),"")</f>
        <v/>
      </c>
      <c r="Z122" s="28" t="str">
        <f>IF(ISNUMBER(AVERAGEIFS(Observed!V$2:V$792,Observed!$A$2:$A$792,$A122,Observed!$C$2:$C$792,$C122)),AVERAGEIFS(Observed!V$2:V$792,Observed!$A$2:$A$792,$A122,Observed!$C$2:$C$792,$C122),"")</f>
        <v/>
      </c>
      <c r="AA122" s="28" t="str">
        <f>IF(ISNUMBER(AVERAGEIFS(Observed!W$2:W$792,Observed!$A$2:$A$792,$A122,Observed!$C$2:$C$792,$C122)),AVERAGEIFS(Observed!W$2:W$792,Observed!$A$2:$A$792,$A122,Observed!$C$2:$C$792,$C122),"")</f>
        <v/>
      </c>
      <c r="AB122" s="28">
        <f>IF(ISNUMBER(AVERAGEIFS(Observed!X$2:X$792,Observed!$A$2:$A$792,$A122,Observed!$C$2:$C$792,$C122)),AVERAGEIFS(Observed!X$2:X$792,Observed!$A$2:$A$792,$A122,Observed!$C$2:$C$792,$C122),"")</f>
        <v>16.057147145271301</v>
      </c>
      <c r="AC122" s="28">
        <f>IF(ISNUMBER(AVERAGEIFS(Observed!Y$2:Y$792,Observed!$A$2:$A$792,$A122,Observed!$C$2:$C$792,$C122)),AVERAGEIFS(Observed!Y$2:Y$792,Observed!$A$2:$A$792,$A122,Observed!$C$2:$C$792,$C122),"")</f>
        <v>15.202913880348206</v>
      </c>
      <c r="AD122" s="28">
        <f>IF(ISNUMBER(AVERAGEIFS(Observed!Z$2:Z$792,Observed!$A$2:$A$792,$A122,Observed!$C$2:$C$792,$C122)),AVERAGEIFS(Observed!Z$2:Z$792,Observed!$A$2:$A$792,$A122,Observed!$C$2:$C$792,$C122),"")</f>
        <v>20.825549364089966</v>
      </c>
      <c r="AE122" s="28">
        <f>IF(ISNUMBER(AVERAGEIFS(Observed!AA$2:AA$792,Observed!$A$2:$A$792,$A122,Observed!$C$2:$C$792,$C122)),AVERAGEIFS(Observed!AA$2:AA$792,Observed!$A$2:$A$792,$A122,Observed!$C$2:$C$792,$C122),"")</f>
        <v>90.210781097412109</v>
      </c>
      <c r="AF122" s="28">
        <f>IF(ISNUMBER(AVERAGEIFS(Observed!AB$2:AB$792,Observed!$A$2:$A$792,$A122,Observed!$C$2:$C$792,$C122)),AVERAGEIFS(Observed!AB$2:AB$792,Observed!$A$2:$A$792,$A122,Observed!$C$2:$C$792,$C122),"")</f>
        <v>81.462001800537109</v>
      </c>
      <c r="AG122" s="28">
        <f>IF(ISNUMBER(AVERAGEIFS(Observed!AC$2:AC$792,Observed!$A$2:$A$792,$A122,Observed!$C$2:$C$792,$C122)),AVERAGEIFS(Observed!AC$2:AC$792,Observed!$A$2:$A$792,$A122,Observed!$C$2:$C$792,$C122),"")</f>
        <v>31.734556436538696</v>
      </c>
      <c r="AH122" s="29">
        <f>IF(ISNUMBER(AVERAGEIFS(Observed!AD$2:AD$792,Observed!$A$2:$A$792,$A122,Observed!$C$2:$C$792,$C122)),AVERAGEIFS(Observed!AD$2:AD$792,Observed!$A$2:$A$792,$A122,Observed!$C$2:$C$792,$C122),"")</f>
        <v>5.0775000000000001E-2</v>
      </c>
      <c r="AI122" s="29">
        <f>IF(ISNUMBER(AVERAGEIFS(Observed!AE$2:AE$792,Observed!$A$2:$A$792,$A122,Observed!$C$2:$C$792,$C122)),AVERAGEIFS(Observed!AE$2:AE$792,Observed!$A$2:$A$792,$A122,Observed!$C$2:$C$792,$C122),"")</f>
        <v>5.0775000000000001E-2</v>
      </c>
      <c r="AJ122" s="29" t="str">
        <f>IF(ISNUMBER(AVERAGEIFS(Observed!AF$2:AF$792,Observed!$A$2:$A$792,$A122,Observed!$C$2:$C$792,$C122)),AVERAGEIFS(Observed!AF$2:AF$792,Observed!$A$2:$A$792,$A122,Observed!$C$2:$C$792,$C122),"")</f>
        <v/>
      </c>
      <c r="AK122" s="28">
        <f>IF(ISNUMBER(AVERAGEIFS(Observed!AG$2:AG$792,Observed!$A$2:$A$792,$A122,Observed!$C$2:$C$792,$C122)),AVERAGEIFS(Observed!AG$2:AG$792,Observed!$A$2:$A$792,$A122,Observed!$C$2:$C$792,$C122),"")</f>
        <v>13.033920288085937</v>
      </c>
      <c r="AL122" s="29" t="str">
        <f>IF(ISNUMBER(AVERAGEIFS(Observed!AH$2:AH$792,Observed!$A$2:$A$792,$A122,Observed!$C$2:$C$792,$C122)),AVERAGEIFS(Observed!AH$2:AH$792,Observed!$A$2:$A$792,$A122,Observed!$C$2:$C$792,$C122),"")</f>
        <v/>
      </c>
      <c r="AM122" s="28" t="str">
        <f>IF(ISNUMBER(AVERAGEIFS(Observed!AI$2:AI$792,Observed!$A$2:$A$792,$A122,Observed!$C$2:$C$792,$C122)),AVERAGEIFS(Observed!AI$2:AI$792,Observed!$A$2:$A$792,$A122,Observed!$C$2:$C$792,$C122),"")</f>
        <v/>
      </c>
      <c r="AN122" s="28" t="str">
        <f>IF(ISNUMBER(AVERAGEIFS(Observed!AJ$2:AJ$792,Observed!$A$2:$A$792,$A122,Observed!$C$2:$C$792,$C122)),AVERAGEIFS(Observed!AJ$2:AJ$792,Observed!$A$2:$A$792,$A122,Observed!$C$2:$C$792,$C122),"")</f>
        <v/>
      </c>
      <c r="AO122" s="28" t="str">
        <f>IF(ISNUMBER(AVERAGEIFS(Observed!AK$2:AK$792,Observed!$A$2:$A$792,$A122,Observed!$C$2:$C$792,$C122)),AVERAGEIFS(Observed!AK$2:AK$792,Observed!$A$2:$A$792,$A122,Observed!$C$2:$C$792,$C122),"")</f>
        <v/>
      </c>
      <c r="AP122" s="29" t="str">
        <f>IF(ISNUMBER(AVERAGEIFS(Observed!AL$2:AL$792,Observed!$A$2:$A$792,$A122,Observed!$C$2:$C$792,$C122)),AVERAGEIFS(Observed!AL$2:AL$792,Observed!$A$2:$A$792,$A122,Observed!$C$2:$C$792,$C122),"")</f>
        <v/>
      </c>
      <c r="AQ122" s="28">
        <f>IF(ISNUMBER(AVERAGEIFS(Observed!AM$2:AM$792,Observed!$A$2:$A$792,$A122,Observed!$C$2:$C$792,$C122)),AVERAGEIFS(Observed!AM$2:AM$792,Observed!$A$2:$A$792,$A122,Observed!$C$2:$C$792,$C122),"")</f>
        <v>3.3300000000000005</v>
      </c>
      <c r="AR122" s="28">
        <f>IF(ISNUMBER(AVERAGEIFS(Observed!AN$2:AN$792,Observed!$A$2:$A$792,$A122,Observed!$C$2:$C$792,$C122)),AVERAGEIFS(Observed!AN$2:AN$792,Observed!$A$2:$A$792,$A122,Observed!$C$2:$C$792,$C122),"")</f>
        <v>3.3300000000000005</v>
      </c>
      <c r="AS122" s="2">
        <f>COUNTIFS(Observed!$A$2:$A$792,$A122,Observed!$C$2:$C$792,$C122)</f>
        <v>4</v>
      </c>
      <c r="AT122" s="2">
        <f t="shared" ref="AT122:AT127" si="3">COUNT(O122:AR122)</f>
        <v>14</v>
      </c>
    </row>
    <row r="123" spans="1:46" x14ac:dyDescent="0.25">
      <c r="A123" s="4" t="s">
        <v>30</v>
      </c>
      <c r="B123" t="s">
        <v>44</v>
      </c>
      <c r="C123" s="3">
        <v>42646</v>
      </c>
      <c r="D123">
        <v>1</v>
      </c>
      <c r="F123">
        <v>50</v>
      </c>
      <c r="J123" s="2" t="s">
        <v>84</v>
      </c>
      <c r="K123" s="2" t="s">
        <v>43</v>
      </c>
      <c r="L123">
        <v>3.1</v>
      </c>
      <c r="M123" s="2" t="s">
        <v>22</v>
      </c>
      <c r="N123" s="27" t="str">
        <f>IF(ISNUMBER(AVERAGEIFS(Observed!J$2:J$792,Observed!$A$2:$A$792,$A123,Observed!$C$2:$C$792,$C123)),AVERAGEIFS(Observed!J$2:J$792,Observed!$A$2:$A$792,$A123,Observed!$C$2:$C$792,$C123),"")</f>
        <v/>
      </c>
      <c r="O123" s="28" t="str">
        <f>IF(ISNUMBER(AVERAGEIFS(Observed!K$2:K$792,Observed!$A$2:$A$792,$A123,Observed!$C$2:$C$792,$C123)),AVERAGEIFS(Observed!K$2:K$792,Observed!$A$2:$A$792,$A123,Observed!$C$2:$C$792,$C123),"")</f>
        <v/>
      </c>
      <c r="P123" s="28">
        <f>IF(ISNUMBER(AVERAGEIFS(Observed!L$2:L$792,Observed!$A$2:$A$792,$A123,Observed!$C$2:$C$792,$C123)),AVERAGEIFS(Observed!L$2:L$792,Observed!$A$2:$A$792,$A123,Observed!$C$2:$C$792,$C123),"")</f>
        <v>80.61</v>
      </c>
      <c r="Q123" s="28">
        <f>IF(ISNUMBER(AVERAGEIFS(Observed!M$2:M$792,Observed!$A$2:$A$792,$A123,Observed!$C$2:$C$792,$C123)),AVERAGEIFS(Observed!M$2:M$792,Observed!$A$2:$A$792,$A123,Observed!$C$2:$C$792,$C123),"")</f>
        <v>80.61</v>
      </c>
      <c r="R123" s="28">
        <f>IF(ISNUMBER(AVERAGEIFS(Observed!N$2:N$792,Observed!$A$2:$A$792,$A123,Observed!$C$2:$C$792,$C123)),AVERAGEIFS(Observed!N$2:N$792,Observed!$A$2:$A$792,$A123,Observed!$C$2:$C$792,$C123),"")</f>
        <v>80.61</v>
      </c>
      <c r="S123" s="29" t="str">
        <f>IF(ISNUMBER(AVERAGEIFS(Observed!O$2:O$792,Observed!$A$2:$A$792,$A123,Observed!$C$2:$C$792,$C123)),AVERAGEIFS(Observed!O$2:O$792,Observed!$A$2:$A$792,$A123,Observed!$C$2:$C$792,$C123),"")</f>
        <v/>
      </c>
      <c r="T123" s="29" t="str">
        <f>IF(ISNUMBER(AVERAGEIFS(Observed!P$2:P$792,Observed!$A$2:$A$792,$A123,Observed!$C$2:$C$792,$C123)),AVERAGEIFS(Observed!P$2:P$792,Observed!$A$2:$A$792,$A123,Observed!$C$2:$C$792,$C123),"")</f>
        <v/>
      </c>
      <c r="U123" s="29" t="str">
        <f>IF(ISNUMBER(AVERAGEIFS(Observed!Q$2:Q$792,Observed!$A$2:$A$792,$A123,Observed!$C$2:$C$792,$C123)),AVERAGEIFS(Observed!Q$2:Q$792,Observed!$A$2:$A$792,$A123,Observed!$C$2:$C$792,$C123),"")</f>
        <v/>
      </c>
      <c r="V123" s="28" t="str">
        <f>IF(ISNUMBER(AVERAGEIFS(Observed!R$2:R$792,Observed!$A$2:$A$792,$A123,Observed!$C$2:$C$792,$C123)),AVERAGEIFS(Observed!R$2:R$792,Observed!$A$2:$A$792,$A123,Observed!$C$2:$C$792,$C123),"")</f>
        <v/>
      </c>
      <c r="W123" s="30" t="str">
        <f>IF(ISNUMBER(AVERAGEIFS(Observed!S$2:S$792,Observed!$A$2:$A$792,$A123,Observed!$C$2:$C$792,$C123)),AVERAGEIFS(Observed!S$2:S$792,Observed!$A$2:$A$792,$A123,Observed!$C$2:$C$792,$C123),"")</f>
        <v/>
      </c>
      <c r="X123" s="30" t="str">
        <f>IF(ISNUMBER(AVERAGEIFS(Observed!T$2:T$792,Observed!$A$2:$A$792,$A123,Observed!$C$2:$C$792,$C123)),AVERAGEIFS(Observed!T$2:T$792,Observed!$A$2:$A$792,$A123,Observed!$C$2:$C$792,$C123),"")</f>
        <v/>
      </c>
      <c r="Y123" s="28" t="str">
        <f>IF(ISNUMBER(AVERAGEIFS(Observed!U$2:U$792,Observed!$A$2:$A$792,$A123,Observed!$C$2:$C$792,$C123)),AVERAGEIFS(Observed!U$2:U$792,Observed!$A$2:$A$792,$A123,Observed!$C$2:$C$792,$C123),"")</f>
        <v/>
      </c>
      <c r="Z123" s="28" t="str">
        <f>IF(ISNUMBER(AVERAGEIFS(Observed!V$2:V$792,Observed!$A$2:$A$792,$A123,Observed!$C$2:$C$792,$C123)),AVERAGEIFS(Observed!V$2:V$792,Observed!$A$2:$A$792,$A123,Observed!$C$2:$C$792,$C123),"")</f>
        <v/>
      </c>
      <c r="AA123" s="28" t="str">
        <f>IF(ISNUMBER(AVERAGEIFS(Observed!W$2:W$792,Observed!$A$2:$A$792,$A123,Observed!$C$2:$C$792,$C123)),AVERAGEIFS(Observed!W$2:W$792,Observed!$A$2:$A$792,$A123,Observed!$C$2:$C$792,$C123),"")</f>
        <v/>
      </c>
      <c r="AB123" s="28">
        <f>IF(ISNUMBER(AVERAGEIFS(Observed!X$2:X$792,Observed!$A$2:$A$792,$A123,Observed!$C$2:$C$792,$C123)),AVERAGEIFS(Observed!X$2:X$792,Observed!$A$2:$A$792,$A123,Observed!$C$2:$C$792,$C123),"")</f>
        <v>16.918851852416992</v>
      </c>
      <c r="AC123" s="28">
        <f>IF(ISNUMBER(AVERAGEIFS(Observed!Y$2:Y$792,Observed!$A$2:$A$792,$A123,Observed!$C$2:$C$792,$C123)),AVERAGEIFS(Observed!Y$2:Y$792,Observed!$A$2:$A$792,$A123,Observed!$C$2:$C$792,$C123),"")</f>
        <v>15.639967322349548</v>
      </c>
      <c r="AD123" s="28">
        <f>IF(ISNUMBER(AVERAGEIFS(Observed!Z$2:Z$792,Observed!$A$2:$A$792,$A123,Observed!$C$2:$C$792,$C123)),AVERAGEIFS(Observed!Z$2:Z$792,Observed!$A$2:$A$792,$A123,Observed!$C$2:$C$792,$C123),"")</f>
        <v>21.964032888412476</v>
      </c>
      <c r="AE123" s="28">
        <f>IF(ISNUMBER(AVERAGEIFS(Observed!AA$2:AA$792,Observed!$A$2:$A$792,$A123,Observed!$C$2:$C$792,$C123)),AVERAGEIFS(Observed!AA$2:AA$792,Observed!$A$2:$A$792,$A123,Observed!$C$2:$C$792,$C123),"")</f>
        <v>89.963881492614746</v>
      </c>
      <c r="AF123" s="28">
        <f>IF(ISNUMBER(AVERAGEIFS(Observed!AB$2:AB$792,Observed!$A$2:$A$792,$A123,Observed!$C$2:$C$792,$C123)),AVERAGEIFS(Observed!AB$2:AB$792,Observed!$A$2:$A$792,$A123,Observed!$C$2:$C$792,$C123),"")</f>
        <v>81.104514122009277</v>
      </c>
      <c r="AG123" s="28">
        <f>IF(ISNUMBER(AVERAGEIFS(Observed!AC$2:AC$792,Observed!$A$2:$A$792,$A123,Observed!$C$2:$C$792,$C123)),AVERAGEIFS(Observed!AC$2:AC$792,Observed!$A$2:$A$792,$A123,Observed!$C$2:$C$792,$C123),"")</f>
        <v>29.590908288955688</v>
      </c>
      <c r="AH123" s="29">
        <f>IF(ISNUMBER(AVERAGEIFS(Observed!AD$2:AD$792,Observed!$A$2:$A$792,$A123,Observed!$C$2:$C$792,$C123)),AVERAGEIFS(Observed!AD$2:AD$792,Observed!$A$2:$A$792,$A123,Observed!$C$2:$C$792,$C123),"")</f>
        <v>4.7324999999999999E-2</v>
      </c>
      <c r="AI123" s="29">
        <f>IF(ISNUMBER(AVERAGEIFS(Observed!AE$2:AE$792,Observed!$A$2:$A$792,$A123,Observed!$C$2:$C$792,$C123)),AVERAGEIFS(Observed!AE$2:AE$792,Observed!$A$2:$A$792,$A123,Observed!$C$2:$C$792,$C123),"")</f>
        <v>4.7324999999999999E-2</v>
      </c>
      <c r="AJ123" s="29" t="str">
        <f>IF(ISNUMBER(AVERAGEIFS(Observed!AF$2:AF$792,Observed!$A$2:$A$792,$A123,Observed!$C$2:$C$792,$C123)),AVERAGEIFS(Observed!AF$2:AF$792,Observed!$A$2:$A$792,$A123,Observed!$C$2:$C$792,$C123),"")</f>
        <v/>
      </c>
      <c r="AK123" s="28">
        <f>IF(ISNUMBER(AVERAGEIFS(Observed!AG$2:AG$792,Observed!$A$2:$A$792,$A123,Observed!$C$2:$C$792,$C123)),AVERAGEIFS(Observed!AG$2:AG$792,Observed!$A$2:$A$792,$A123,Observed!$C$2:$C$792,$C123),"")</f>
        <v>12.976722259521486</v>
      </c>
      <c r="AL123" s="29" t="str">
        <f>IF(ISNUMBER(AVERAGEIFS(Observed!AH$2:AH$792,Observed!$A$2:$A$792,$A123,Observed!$C$2:$C$792,$C123)),AVERAGEIFS(Observed!AH$2:AH$792,Observed!$A$2:$A$792,$A123,Observed!$C$2:$C$792,$C123),"")</f>
        <v/>
      </c>
      <c r="AM123" s="28" t="str">
        <f>IF(ISNUMBER(AVERAGEIFS(Observed!AI$2:AI$792,Observed!$A$2:$A$792,$A123,Observed!$C$2:$C$792,$C123)),AVERAGEIFS(Observed!AI$2:AI$792,Observed!$A$2:$A$792,$A123,Observed!$C$2:$C$792,$C123),"")</f>
        <v/>
      </c>
      <c r="AN123" s="28" t="str">
        <f>IF(ISNUMBER(AVERAGEIFS(Observed!AJ$2:AJ$792,Observed!$A$2:$A$792,$A123,Observed!$C$2:$C$792,$C123)),AVERAGEIFS(Observed!AJ$2:AJ$792,Observed!$A$2:$A$792,$A123,Observed!$C$2:$C$792,$C123),"")</f>
        <v/>
      </c>
      <c r="AO123" s="28" t="str">
        <f>IF(ISNUMBER(AVERAGEIFS(Observed!AK$2:AK$792,Observed!$A$2:$A$792,$A123,Observed!$C$2:$C$792,$C123)),AVERAGEIFS(Observed!AK$2:AK$792,Observed!$A$2:$A$792,$A123,Observed!$C$2:$C$792,$C123),"")</f>
        <v/>
      </c>
      <c r="AP123" s="29" t="str">
        <f>IF(ISNUMBER(AVERAGEIFS(Observed!AL$2:AL$792,Observed!$A$2:$A$792,$A123,Observed!$C$2:$C$792,$C123)),AVERAGEIFS(Observed!AL$2:AL$792,Observed!$A$2:$A$792,$A123,Observed!$C$2:$C$792,$C123),"")</f>
        <v/>
      </c>
      <c r="AQ123" s="28">
        <f>IF(ISNUMBER(AVERAGEIFS(Observed!AM$2:AM$792,Observed!$A$2:$A$792,$A123,Observed!$C$2:$C$792,$C123)),AVERAGEIFS(Observed!AM$2:AM$792,Observed!$A$2:$A$792,$A123,Observed!$C$2:$C$792,$C123),"")</f>
        <v>3.7782499999999999</v>
      </c>
      <c r="AR123" s="28">
        <f>IF(ISNUMBER(AVERAGEIFS(Observed!AN$2:AN$792,Observed!$A$2:$A$792,$A123,Observed!$C$2:$C$792,$C123)),AVERAGEIFS(Observed!AN$2:AN$792,Observed!$A$2:$A$792,$A123,Observed!$C$2:$C$792,$C123),"")</f>
        <v>3.7782499999999999</v>
      </c>
      <c r="AS123" s="2">
        <f>COUNTIFS(Observed!$A$2:$A$792,$A123,Observed!$C$2:$C$792,$C123)</f>
        <v>4</v>
      </c>
      <c r="AT123" s="2">
        <f t="shared" si="3"/>
        <v>14</v>
      </c>
    </row>
    <row r="124" spans="1:46" x14ac:dyDescent="0.25">
      <c r="A124" s="4" t="s">
        <v>28</v>
      </c>
      <c r="B124" t="s">
        <v>44</v>
      </c>
      <c r="C124" s="3">
        <v>42646</v>
      </c>
      <c r="D124">
        <v>1</v>
      </c>
      <c r="F124">
        <v>100</v>
      </c>
      <c r="J124" s="2" t="s">
        <v>84</v>
      </c>
      <c r="K124" s="2" t="s">
        <v>43</v>
      </c>
      <c r="L124">
        <v>3.1</v>
      </c>
      <c r="M124" s="2" t="s">
        <v>22</v>
      </c>
      <c r="N124" s="27" t="str">
        <f>IF(ISNUMBER(AVERAGEIFS(Observed!J$2:J$792,Observed!$A$2:$A$792,$A124,Observed!$C$2:$C$792,$C124)),AVERAGEIFS(Observed!J$2:J$792,Observed!$A$2:$A$792,$A124,Observed!$C$2:$C$792,$C124),"")</f>
        <v/>
      </c>
      <c r="O124" s="28" t="str">
        <f>IF(ISNUMBER(AVERAGEIFS(Observed!K$2:K$792,Observed!$A$2:$A$792,$A124,Observed!$C$2:$C$792,$C124)),AVERAGEIFS(Observed!K$2:K$792,Observed!$A$2:$A$792,$A124,Observed!$C$2:$C$792,$C124),"")</f>
        <v/>
      </c>
      <c r="P124" s="28">
        <f>IF(ISNUMBER(AVERAGEIFS(Observed!L$2:L$792,Observed!$A$2:$A$792,$A124,Observed!$C$2:$C$792,$C124)),AVERAGEIFS(Observed!L$2:L$792,Observed!$A$2:$A$792,$A124,Observed!$C$2:$C$792,$C124),"")</f>
        <v>82.247500000000002</v>
      </c>
      <c r="Q124" s="28">
        <f>IF(ISNUMBER(AVERAGEIFS(Observed!M$2:M$792,Observed!$A$2:$A$792,$A124,Observed!$C$2:$C$792,$C124)),AVERAGEIFS(Observed!M$2:M$792,Observed!$A$2:$A$792,$A124,Observed!$C$2:$C$792,$C124),"")</f>
        <v>82.247500000000002</v>
      </c>
      <c r="R124" s="28">
        <f>IF(ISNUMBER(AVERAGEIFS(Observed!N$2:N$792,Observed!$A$2:$A$792,$A124,Observed!$C$2:$C$792,$C124)),AVERAGEIFS(Observed!N$2:N$792,Observed!$A$2:$A$792,$A124,Observed!$C$2:$C$792,$C124),"")</f>
        <v>82.247500000000002</v>
      </c>
      <c r="S124" s="29" t="str">
        <f>IF(ISNUMBER(AVERAGEIFS(Observed!O$2:O$792,Observed!$A$2:$A$792,$A124,Observed!$C$2:$C$792,$C124)),AVERAGEIFS(Observed!O$2:O$792,Observed!$A$2:$A$792,$A124,Observed!$C$2:$C$792,$C124),"")</f>
        <v/>
      </c>
      <c r="T124" s="29" t="str">
        <f>IF(ISNUMBER(AVERAGEIFS(Observed!P$2:P$792,Observed!$A$2:$A$792,$A124,Observed!$C$2:$C$792,$C124)),AVERAGEIFS(Observed!P$2:P$792,Observed!$A$2:$A$792,$A124,Observed!$C$2:$C$792,$C124),"")</f>
        <v/>
      </c>
      <c r="U124" s="29" t="str">
        <f>IF(ISNUMBER(AVERAGEIFS(Observed!Q$2:Q$792,Observed!$A$2:$A$792,$A124,Observed!$C$2:$C$792,$C124)),AVERAGEIFS(Observed!Q$2:Q$792,Observed!$A$2:$A$792,$A124,Observed!$C$2:$C$792,$C124),"")</f>
        <v/>
      </c>
      <c r="V124" s="28" t="str">
        <f>IF(ISNUMBER(AVERAGEIFS(Observed!R$2:R$792,Observed!$A$2:$A$792,$A124,Observed!$C$2:$C$792,$C124)),AVERAGEIFS(Observed!R$2:R$792,Observed!$A$2:$A$792,$A124,Observed!$C$2:$C$792,$C124),"")</f>
        <v/>
      </c>
      <c r="W124" s="30" t="str">
        <f>IF(ISNUMBER(AVERAGEIFS(Observed!S$2:S$792,Observed!$A$2:$A$792,$A124,Observed!$C$2:$C$792,$C124)),AVERAGEIFS(Observed!S$2:S$792,Observed!$A$2:$A$792,$A124,Observed!$C$2:$C$792,$C124),"")</f>
        <v/>
      </c>
      <c r="X124" s="30" t="str">
        <f>IF(ISNUMBER(AVERAGEIFS(Observed!T$2:T$792,Observed!$A$2:$A$792,$A124,Observed!$C$2:$C$792,$C124)),AVERAGEIFS(Observed!T$2:T$792,Observed!$A$2:$A$792,$A124,Observed!$C$2:$C$792,$C124),"")</f>
        <v/>
      </c>
      <c r="Y124" s="28" t="str">
        <f>IF(ISNUMBER(AVERAGEIFS(Observed!U$2:U$792,Observed!$A$2:$A$792,$A124,Observed!$C$2:$C$792,$C124)),AVERAGEIFS(Observed!U$2:U$792,Observed!$A$2:$A$792,$A124,Observed!$C$2:$C$792,$C124),"")</f>
        <v/>
      </c>
      <c r="Z124" s="28" t="str">
        <f>IF(ISNUMBER(AVERAGEIFS(Observed!V$2:V$792,Observed!$A$2:$A$792,$A124,Observed!$C$2:$C$792,$C124)),AVERAGEIFS(Observed!V$2:V$792,Observed!$A$2:$A$792,$A124,Observed!$C$2:$C$792,$C124),"")</f>
        <v/>
      </c>
      <c r="AA124" s="28" t="str">
        <f>IF(ISNUMBER(AVERAGEIFS(Observed!W$2:W$792,Observed!$A$2:$A$792,$A124,Observed!$C$2:$C$792,$C124)),AVERAGEIFS(Observed!W$2:W$792,Observed!$A$2:$A$792,$A124,Observed!$C$2:$C$792,$C124),"")</f>
        <v/>
      </c>
      <c r="AB124" s="28">
        <f>IF(ISNUMBER(AVERAGEIFS(Observed!X$2:X$792,Observed!$A$2:$A$792,$A124,Observed!$C$2:$C$792,$C124)),AVERAGEIFS(Observed!X$2:X$792,Observed!$A$2:$A$792,$A124,Observed!$C$2:$C$792,$C124),"")</f>
        <v>16.726271629333496</v>
      </c>
      <c r="AC124" s="28">
        <f>IF(ISNUMBER(AVERAGEIFS(Observed!Y$2:Y$792,Observed!$A$2:$A$792,$A124,Observed!$C$2:$C$792,$C124)),AVERAGEIFS(Observed!Y$2:Y$792,Observed!$A$2:$A$792,$A124,Observed!$C$2:$C$792,$C124),"")</f>
        <v>15.233605980873108</v>
      </c>
      <c r="AD124" s="28">
        <f>IF(ISNUMBER(AVERAGEIFS(Observed!Z$2:Z$792,Observed!$A$2:$A$792,$A124,Observed!$C$2:$C$792,$C124)),AVERAGEIFS(Observed!Z$2:Z$792,Observed!$A$2:$A$792,$A124,Observed!$C$2:$C$792,$C124),"")</f>
        <v>21.390278577804565</v>
      </c>
      <c r="AE124" s="28">
        <f>IF(ISNUMBER(AVERAGEIFS(Observed!AA$2:AA$792,Observed!$A$2:$A$792,$A124,Observed!$C$2:$C$792,$C124)),AVERAGEIFS(Observed!AA$2:AA$792,Observed!$A$2:$A$792,$A124,Observed!$C$2:$C$792,$C124),"")</f>
        <v>90.105866432189941</v>
      </c>
      <c r="AF124" s="28">
        <f>IF(ISNUMBER(AVERAGEIFS(Observed!AB$2:AB$792,Observed!$A$2:$A$792,$A124,Observed!$C$2:$C$792,$C124)),AVERAGEIFS(Observed!AB$2:AB$792,Observed!$A$2:$A$792,$A124,Observed!$C$2:$C$792,$C124),"")</f>
        <v>81.277951240539551</v>
      </c>
      <c r="AG124" s="28">
        <f>IF(ISNUMBER(AVERAGEIFS(Observed!AC$2:AC$792,Observed!$A$2:$A$792,$A124,Observed!$C$2:$C$792,$C124)),AVERAGEIFS(Observed!AC$2:AC$792,Observed!$A$2:$A$792,$A124,Observed!$C$2:$C$792,$C124),"")</f>
        <v>30.350236654281616</v>
      </c>
      <c r="AH124" s="29">
        <f>IF(ISNUMBER(AVERAGEIFS(Observed!AD$2:AD$792,Observed!$A$2:$A$792,$A124,Observed!$C$2:$C$792,$C124)),AVERAGEIFS(Observed!AD$2:AD$792,Observed!$A$2:$A$792,$A124,Observed!$C$2:$C$792,$C124),"")</f>
        <v>4.8550000000000003E-2</v>
      </c>
      <c r="AI124" s="29">
        <f>IF(ISNUMBER(AVERAGEIFS(Observed!AE$2:AE$792,Observed!$A$2:$A$792,$A124,Observed!$C$2:$C$792,$C124)),AVERAGEIFS(Observed!AE$2:AE$792,Observed!$A$2:$A$792,$A124,Observed!$C$2:$C$792,$C124),"")</f>
        <v>4.8550000000000003E-2</v>
      </c>
      <c r="AJ124" s="29" t="str">
        <f>IF(ISNUMBER(AVERAGEIFS(Observed!AF$2:AF$792,Observed!$A$2:$A$792,$A124,Observed!$C$2:$C$792,$C124)),AVERAGEIFS(Observed!AF$2:AF$792,Observed!$A$2:$A$792,$A124,Observed!$C$2:$C$792,$C124),"")</f>
        <v/>
      </c>
      <c r="AK124" s="28">
        <f>IF(ISNUMBER(AVERAGEIFS(Observed!AG$2:AG$792,Observed!$A$2:$A$792,$A124,Observed!$C$2:$C$792,$C124)),AVERAGEIFS(Observed!AG$2:AG$792,Observed!$A$2:$A$792,$A124,Observed!$C$2:$C$792,$C124),"")</f>
        <v>13.004472198486329</v>
      </c>
      <c r="AL124" s="29" t="str">
        <f>IF(ISNUMBER(AVERAGEIFS(Observed!AH$2:AH$792,Observed!$A$2:$A$792,$A124,Observed!$C$2:$C$792,$C124)),AVERAGEIFS(Observed!AH$2:AH$792,Observed!$A$2:$A$792,$A124,Observed!$C$2:$C$792,$C124),"")</f>
        <v/>
      </c>
      <c r="AM124" s="28" t="str">
        <f>IF(ISNUMBER(AVERAGEIFS(Observed!AI$2:AI$792,Observed!$A$2:$A$792,$A124,Observed!$C$2:$C$792,$C124)),AVERAGEIFS(Observed!AI$2:AI$792,Observed!$A$2:$A$792,$A124,Observed!$C$2:$C$792,$C124),"")</f>
        <v/>
      </c>
      <c r="AN124" s="28" t="str">
        <f>IF(ISNUMBER(AVERAGEIFS(Observed!AJ$2:AJ$792,Observed!$A$2:$A$792,$A124,Observed!$C$2:$C$792,$C124)),AVERAGEIFS(Observed!AJ$2:AJ$792,Observed!$A$2:$A$792,$A124,Observed!$C$2:$C$792,$C124),"")</f>
        <v/>
      </c>
      <c r="AO124" s="28" t="str">
        <f>IF(ISNUMBER(AVERAGEIFS(Observed!AK$2:AK$792,Observed!$A$2:$A$792,$A124,Observed!$C$2:$C$792,$C124)),AVERAGEIFS(Observed!AK$2:AK$792,Observed!$A$2:$A$792,$A124,Observed!$C$2:$C$792,$C124),"")</f>
        <v/>
      </c>
      <c r="AP124" s="29" t="str">
        <f>IF(ISNUMBER(AVERAGEIFS(Observed!AL$2:AL$792,Observed!$A$2:$A$792,$A124,Observed!$C$2:$C$792,$C124)),AVERAGEIFS(Observed!AL$2:AL$792,Observed!$A$2:$A$792,$A124,Observed!$C$2:$C$792,$C124),"")</f>
        <v/>
      </c>
      <c r="AQ124" s="28">
        <f>IF(ISNUMBER(AVERAGEIFS(Observed!AM$2:AM$792,Observed!$A$2:$A$792,$A124,Observed!$C$2:$C$792,$C124)),AVERAGEIFS(Observed!AM$2:AM$792,Observed!$A$2:$A$792,$A124,Observed!$C$2:$C$792,$C124),"")</f>
        <v>4.0525000000000002</v>
      </c>
      <c r="AR124" s="28">
        <f>IF(ISNUMBER(AVERAGEIFS(Observed!AN$2:AN$792,Observed!$A$2:$A$792,$A124,Observed!$C$2:$C$792,$C124)),AVERAGEIFS(Observed!AN$2:AN$792,Observed!$A$2:$A$792,$A124,Observed!$C$2:$C$792,$C124),"")</f>
        <v>4.0525000000000002</v>
      </c>
      <c r="AS124" s="2">
        <f>COUNTIFS(Observed!$A$2:$A$792,$A124,Observed!$C$2:$C$792,$C124)</f>
        <v>4</v>
      </c>
      <c r="AT124" s="2">
        <f t="shared" si="3"/>
        <v>14</v>
      </c>
    </row>
    <row r="125" spans="1:46" x14ac:dyDescent="0.25">
      <c r="A125" s="4" t="s">
        <v>25</v>
      </c>
      <c r="B125" t="s">
        <v>44</v>
      </c>
      <c r="C125" s="3">
        <v>42646</v>
      </c>
      <c r="D125">
        <v>1</v>
      </c>
      <c r="F125">
        <v>200</v>
      </c>
      <c r="J125" s="2" t="s">
        <v>84</v>
      </c>
      <c r="K125" s="2" t="s">
        <v>43</v>
      </c>
      <c r="L125">
        <v>3.1</v>
      </c>
      <c r="M125" s="2" t="s">
        <v>22</v>
      </c>
      <c r="N125" s="27" t="str">
        <f>IF(ISNUMBER(AVERAGEIFS(Observed!J$2:J$792,Observed!$A$2:$A$792,$A125,Observed!$C$2:$C$792,$C125)),AVERAGEIFS(Observed!J$2:J$792,Observed!$A$2:$A$792,$A125,Observed!$C$2:$C$792,$C125),"")</f>
        <v/>
      </c>
      <c r="O125" s="28" t="str">
        <f>IF(ISNUMBER(AVERAGEIFS(Observed!K$2:K$792,Observed!$A$2:$A$792,$A125,Observed!$C$2:$C$792,$C125)),AVERAGEIFS(Observed!K$2:K$792,Observed!$A$2:$A$792,$A125,Observed!$C$2:$C$792,$C125),"")</f>
        <v/>
      </c>
      <c r="P125" s="28">
        <f>IF(ISNUMBER(AVERAGEIFS(Observed!L$2:L$792,Observed!$A$2:$A$792,$A125,Observed!$C$2:$C$792,$C125)),AVERAGEIFS(Observed!L$2:L$792,Observed!$A$2:$A$792,$A125,Observed!$C$2:$C$792,$C125),"")</f>
        <v>63.61</v>
      </c>
      <c r="Q125" s="28">
        <f>IF(ISNUMBER(AVERAGEIFS(Observed!M$2:M$792,Observed!$A$2:$A$792,$A125,Observed!$C$2:$C$792,$C125)),AVERAGEIFS(Observed!M$2:M$792,Observed!$A$2:$A$792,$A125,Observed!$C$2:$C$792,$C125),"")</f>
        <v>63.61</v>
      </c>
      <c r="R125" s="28">
        <f>IF(ISNUMBER(AVERAGEIFS(Observed!N$2:N$792,Observed!$A$2:$A$792,$A125,Observed!$C$2:$C$792,$C125)),AVERAGEIFS(Observed!N$2:N$792,Observed!$A$2:$A$792,$A125,Observed!$C$2:$C$792,$C125),"")</f>
        <v>63.61</v>
      </c>
      <c r="S125" s="29" t="str">
        <f>IF(ISNUMBER(AVERAGEIFS(Observed!O$2:O$792,Observed!$A$2:$A$792,$A125,Observed!$C$2:$C$792,$C125)),AVERAGEIFS(Observed!O$2:O$792,Observed!$A$2:$A$792,$A125,Observed!$C$2:$C$792,$C125),"")</f>
        <v/>
      </c>
      <c r="T125" s="29" t="str">
        <f>IF(ISNUMBER(AVERAGEIFS(Observed!P$2:P$792,Observed!$A$2:$A$792,$A125,Observed!$C$2:$C$792,$C125)),AVERAGEIFS(Observed!P$2:P$792,Observed!$A$2:$A$792,$A125,Observed!$C$2:$C$792,$C125),"")</f>
        <v/>
      </c>
      <c r="U125" s="29" t="str">
        <f>IF(ISNUMBER(AVERAGEIFS(Observed!Q$2:Q$792,Observed!$A$2:$A$792,$A125,Observed!$C$2:$C$792,$C125)),AVERAGEIFS(Observed!Q$2:Q$792,Observed!$A$2:$A$792,$A125,Observed!$C$2:$C$792,$C125),"")</f>
        <v/>
      </c>
      <c r="V125" s="28" t="str">
        <f>IF(ISNUMBER(AVERAGEIFS(Observed!R$2:R$792,Observed!$A$2:$A$792,$A125,Observed!$C$2:$C$792,$C125)),AVERAGEIFS(Observed!R$2:R$792,Observed!$A$2:$A$792,$A125,Observed!$C$2:$C$792,$C125),"")</f>
        <v/>
      </c>
      <c r="W125" s="30" t="str">
        <f>IF(ISNUMBER(AVERAGEIFS(Observed!S$2:S$792,Observed!$A$2:$A$792,$A125,Observed!$C$2:$C$792,$C125)),AVERAGEIFS(Observed!S$2:S$792,Observed!$A$2:$A$792,$A125,Observed!$C$2:$C$792,$C125),"")</f>
        <v/>
      </c>
      <c r="X125" s="30" t="str">
        <f>IF(ISNUMBER(AVERAGEIFS(Observed!T$2:T$792,Observed!$A$2:$A$792,$A125,Observed!$C$2:$C$792,$C125)),AVERAGEIFS(Observed!T$2:T$792,Observed!$A$2:$A$792,$A125,Observed!$C$2:$C$792,$C125),"")</f>
        <v/>
      </c>
      <c r="Y125" s="28" t="str">
        <f>IF(ISNUMBER(AVERAGEIFS(Observed!U$2:U$792,Observed!$A$2:$A$792,$A125,Observed!$C$2:$C$792,$C125)),AVERAGEIFS(Observed!U$2:U$792,Observed!$A$2:$A$792,$A125,Observed!$C$2:$C$792,$C125),"")</f>
        <v/>
      </c>
      <c r="Z125" s="28" t="str">
        <f>IF(ISNUMBER(AVERAGEIFS(Observed!V$2:V$792,Observed!$A$2:$A$792,$A125,Observed!$C$2:$C$792,$C125)),AVERAGEIFS(Observed!V$2:V$792,Observed!$A$2:$A$792,$A125,Observed!$C$2:$C$792,$C125),"")</f>
        <v/>
      </c>
      <c r="AA125" s="28" t="str">
        <f>IF(ISNUMBER(AVERAGEIFS(Observed!W$2:W$792,Observed!$A$2:$A$792,$A125,Observed!$C$2:$C$792,$C125)),AVERAGEIFS(Observed!W$2:W$792,Observed!$A$2:$A$792,$A125,Observed!$C$2:$C$792,$C125),"")</f>
        <v/>
      </c>
      <c r="AB125" s="28">
        <f>IF(ISNUMBER(AVERAGEIFS(Observed!X$2:X$792,Observed!$A$2:$A$792,$A125,Observed!$C$2:$C$792,$C125)),AVERAGEIFS(Observed!X$2:X$792,Observed!$A$2:$A$792,$A125,Observed!$C$2:$C$792,$C125),"")</f>
        <v>15.903238296508789</v>
      </c>
      <c r="AC125" s="28">
        <f>IF(ISNUMBER(AVERAGEIFS(Observed!Y$2:Y$792,Observed!$A$2:$A$792,$A125,Observed!$C$2:$C$792,$C125)),AVERAGEIFS(Observed!Y$2:Y$792,Observed!$A$2:$A$792,$A125,Observed!$C$2:$C$792,$C125),"")</f>
        <v>15.607302308082581</v>
      </c>
      <c r="AD125" s="28">
        <f>IF(ISNUMBER(AVERAGEIFS(Observed!Z$2:Z$792,Observed!$A$2:$A$792,$A125,Observed!$C$2:$C$792,$C125)),AVERAGEIFS(Observed!Z$2:Z$792,Observed!$A$2:$A$792,$A125,Observed!$C$2:$C$792,$C125),"")</f>
        <v>20.83970308303833</v>
      </c>
      <c r="AE125" s="28">
        <f>IF(ISNUMBER(AVERAGEIFS(Observed!AA$2:AA$792,Observed!$A$2:$A$792,$A125,Observed!$C$2:$C$792,$C125)),AVERAGEIFS(Observed!AA$2:AA$792,Observed!$A$2:$A$792,$A125,Observed!$C$2:$C$792,$C125),"")</f>
        <v>90.298995971679688</v>
      </c>
      <c r="AF125" s="28">
        <f>IF(ISNUMBER(AVERAGEIFS(Observed!AB$2:AB$792,Observed!$A$2:$A$792,$A125,Observed!$C$2:$C$792,$C125)),AVERAGEIFS(Observed!AB$2:AB$792,Observed!$A$2:$A$792,$A125,Observed!$C$2:$C$792,$C125),"")</f>
        <v>82.029748916625977</v>
      </c>
      <c r="AG125" s="28">
        <f>IF(ISNUMBER(AVERAGEIFS(Observed!AC$2:AC$792,Observed!$A$2:$A$792,$A125,Observed!$C$2:$C$792,$C125)),AVERAGEIFS(Observed!AC$2:AC$792,Observed!$A$2:$A$792,$A125,Observed!$C$2:$C$792,$C125),"")</f>
        <v>31.578864097595215</v>
      </c>
      <c r="AH125" s="29">
        <f>IF(ISNUMBER(AVERAGEIFS(Observed!AD$2:AD$792,Observed!$A$2:$A$792,$A125,Observed!$C$2:$C$792,$C125)),AVERAGEIFS(Observed!AD$2:AD$792,Observed!$A$2:$A$792,$A125,Observed!$C$2:$C$792,$C125),"")</f>
        <v>5.0549999999999998E-2</v>
      </c>
      <c r="AI125" s="29">
        <f>IF(ISNUMBER(AVERAGEIFS(Observed!AE$2:AE$792,Observed!$A$2:$A$792,$A125,Observed!$C$2:$C$792,$C125)),AVERAGEIFS(Observed!AE$2:AE$792,Observed!$A$2:$A$792,$A125,Observed!$C$2:$C$792,$C125),"")</f>
        <v>5.0549999999999998E-2</v>
      </c>
      <c r="AJ125" s="29" t="str">
        <f>IF(ISNUMBER(AVERAGEIFS(Observed!AF$2:AF$792,Observed!$A$2:$A$792,$A125,Observed!$C$2:$C$792,$C125)),AVERAGEIFS(Observed!AF$2:AF$792,Observed!$A$2:$A$792,$A125,Observed!$C$2:$C$792,$C125),"")</f>
        <v/>
      </c>
      <c r="AK125" s="28">
        <f>IF(ISNUMBER(AVERAGEIFS(Observed!AG$2:AG$792,Observed!$A$2:$A$792,$A125,Observed!$C$2:$C$792,$C125)),AVERAGEIFS(Observed!AG$2:AG$792,Observed!$A$2:$A$792,$A125,Observed!$C$2:$C$792,$C125),"")</f>
        <v>13.124759826660156</v>
      </c>
      <c r="AL125" s="29" t="str">
        <f>IF(ISNUMBER(AVERAGEIFS(Observed!AH$2:AH$792,Observed!$A$2:$A$792,$A125,Observed!$C$2:$C$792,$C125)),AVERAGEIFS(Observed!AH$2:AH$792,Observed!$A$2:$A$792,$A125,Observed!$C$2:$C$792,$C125),"")</f>
        <v/>
      </c>
      <c r="AM125" s="28" t="str">
        <f>IF(ISNUMBER(AVERAGEIFS(Observed!AI$2:AI$792,Observed!$A$2:$A$792,$A125,Observed!$C$2:$C$792,$C125)),AVERAGEIFS(Observed!AI$2:AI$792,Observed!$A$2:$A$792,$A125,Observed!$C$2:$C$792,$C125),"")</f>
        <v/>
      </c>
      <c r="AN125" s="28" t="str">
        <f>IF(ISNUMBER(AVERAGEIFS(Observed!AJ$2:AJ$792,Observed!$A$2:$A$792,$A125,Observed!$C$2:$C$792,$C125)),AVERAGEIFS(Observed!AJ$2:AJ$792,Observed!$A$2:$A$792,$A125,Observed!$C$2:$C$792,$C125),"")</f>
        <v/>
      </c>
      <c r="AO125" s="28" t="str">
        <f>IF(ISNUMBER(AVERAGEIFS(Observed!AK$2:AK$792,Observed!$A$2:$A$792,$A125,Observed!$C$2:$C$792,$C125)),AVERAGEIFS(Observed!AK$2:AK$792,Observed!$A$2:$A$792,$A125,Observed!$C$2:$C$792,$C125),"")</f>
        <v/>
      </c>
      <c r="AP125" s="29" t="str">
        <f>IF(ISNUMBER(AVERAGEIFS(Observed!AL$2:AL$792,Observed!$A$2:$A$792,$A125,Observed!$C$2:$C$792,$C125)),AVERAGEIFS(Observed!AL$2:AL$792,Observed!$A$2:$A$792,$A125,Observed!$C$2:$C$792,$C125),"")</f>
        <v/>
      </c>
      <c r="AQ125" s="28">
        <f>IF(ISNUMBER(AVERAGEIFS(Observed!AM$2:AM$792,Observed!$A$2:$A$792,$A125,Observed!$C$2:$C$792,$C125)),AVERAGEIFS(Observed!AM$2:AM$792,Observed!$A$2:$A$792,$A125,Observed!$C$2:$C$792,$C125),"")</f>
        <v>3.2232500000000002</v>
      </c>
      <c r="AR125" s="28">
        <f>IF(ISNUMBER(AVERAGEIFS(Observed!AN$2:AN$792,Observed!$A$2:$A$792,$A125,Observed!$C$2:$C$792,$C125)),AVERAGEIFS(Observed!AN$2:AN$792,Observed!$A$2:$A$792,$A125,Observed!$C$2:$C$792,$C125),"")</f>
        <v>3.2232500000000002</v>
      </c>
      <c r="AS125" s="2">
        <f>COUNTIFS(Observed!$A$2:$A$792,$A125,Observed!$C$2:$C$792,$C125)</f>
        <v>4</v>
      </c>
      <c r="AT125" s="2">
        <f t="shared" si="3"/>
        <v>14</v>
      </c>
    </row>
    <row r="126" spans="1:46" x14ac:dyDescent="0.25">
      <c r="A126" s="4" t="s">
        <v>29</v>
      </c>
      <c r="B126" t="s">
        <v>44</v>
      </c>
      <c r="C126" s="3">
        <v>42646</v>
      </c>
      <c r="D126">
        <v>1</v>
      </c>
      <c r="F126">
        <v>350</v>
      </c>
      <c r="J126" s="2" t="s">
        <v>84</v>
      </c>
      <c r="K126" s="2" t="s">
        <v>43</v>
      </c>
      <c r="L126">
        <v>3.1</v>
      </c>
      <c r="M126" s="2" t="s">
        <v>22</v>
      </c>
      <c r="N126" s="27" t="str">
        <f>IF(ISNUMBER(AVERAGEIFS(Observed!J$2:J$792,Observed!$A$2:$A$792,$A126,Observed!$C$2:$C$792,$C126)),AVERAGEIFS(Observed!J$2:J$792,Observed!$A$2:$A$792,$A126,Observed!$C$2:$C$792,$C126),"")</f>
        <v/>
      </c>
      <c r="O126" s="28" t="str">
        <f>IF(ISNUMBER(AVERAGEIFS(Observed!K$2:K$792,Observed!$A$2:$A$792,$A126,Observed!$C$2:$C$792,$C126)),AVERAGEIFS(Observed!K$2:K$792,Observed!$A$2:$A$792,$A126,Observed!$C$2:$C$792,$C126),"")</f>
        <v/>
      </c>
      <c r="P126" s="28">
        <f>IF(ISNUMBER(AVERAGEIFS(Observed!L$2:L$792,Observed!$A$2:$A$792,$A126,Observed!$C$2:$C$792,$C126)),AVERAGEIFS(Observed!L$2:L$792,Observed!$A$2:$A$792,$A126,Observed!$C$2:$C$792,$C126),"")</f>
        <v>66.03</v>
      </c>
      <c r="Q126" s="28">
        <f>IF(ISNUMBER(AVERAGEIFS(Observed!M$2:M$792,Observed!$A$2:$A$792,$A126,Observed!$C$2:$C$792,$C126)),AVERAGEIFS(Observed!M$2:M$792,Observed!$A$2:$A$792,$A126,Observed!$C$2:$C$792,$C126),"")</f>
        <v>66.03</v>
      </c>
      <c r="R126" s="28">
        <f>IF(ISNUMBER(AVERAGEIFS(Observed!N$2:N$792,Observed!$A$2:$A$792,$A126,Observed!$C$2:$C$792,$C126)),AVERAGEIFS(Observed!N$2:N$792,Observed!$A$2:$A$792,$A126,Observed!$C$2:$C$792,$C126),"")</f>
        <v>66.03</v>
      </c>
      <c r="S126" s="29" t="str">
        <f>IF(ISNUMBER(AVERAGEIFS(Observed!O$2:O$792,Observed!$A$2:$A$792,$A126,Observed!$C$2:$C$792,$C126)),AVERAGEIFS(Observed!O$2:O$792,Observed!$A$2:$A$792,$A126,Observed!$C$2:$C$792,$C126),"")</f>
        <v/>
      </c>
      <c r="T126" s="29" t="str">
        <f>IF(ISNUMBER(AVERAGEIFS(Observed!P$2:P$792,Observed!$A$2:$A$792,$A126,Observed!$C$2:$C$792,$C126)),AVERAGEIFS(Observed!P$2:P$792,Observed!$A$2:$A$792,$A126,Observed!$C$2:$C$792,$C126),"")</f>
        <v/>
      </c>
      <c r="U126" s="29" t="str">
        <f>IF(ISNUMBER(AVERAGEIFS(Observed!Q$2:Q$792,Observed!$A$2:$A$792,$A126,Observed!$C$2:$C$792,$C126)),AVERAGEIFS(Observed!Q$2:Q$792,Observed!$A$2:$A$792,$A126,Observed!$C$2:$C$792,$C126),"")</f>
        <v/>
      </c>
      <c r="V126" s="28" t="str">
        <f>IF(ISNUMBER(AVERAGEIFS(Observed!R$2:R$792,Observed!$A$2:$A$792,$A126,Observed!$C$2:$C$792,$C126)),AVERAGEIFS(Observed!R$2:R$792,Observed!$A$2:$A$792,$A126,Observed!$C$2:$C$792,$C126),"")</f>
        <v/>
      </c>
      <c r="W126" s="30" t="str">
        <f>IF(ISNUMBER(AVERAGEIFS(Observed!S$2:S$792,Observed!$A$2:$A$792,$A126,Observed!$C$2:$C$792,$C126)),AVERAGEIFS(Observed!S$2:S$792,Observed!$A$2:$A$792,$A126,Observed!$C$2:$C$792,$C126),"")</f>
        <v/>
      </c>
      <c r="X126" s="30" t="str">
        <f>IF(ISNUMBER(AVERAGEIFS(Observed!T$2:T$792,Observed!$A$2:$A$792,$A126,Observed!$C$2:$C$792,$C126)),AVERAGEIFS(Observed!T$2:T$792,Observed!$A$2:$A$792,$A126,Observed!$C$2:$C$792,$C126),"")</f>
        <v/>
      </c>
      <c r="Y126" s="28" t="str">
        <f>IF(ISNUMBER(AVERAGEIFS(Observed!U$2:U$792,Observed!$A$2:$A$792,$A126,Observed!$C$2:$C$792,$C126)),AVERAGEIFS(Observed!U$2:U$792,Observed!$A$2:$A$792,$A126,Observed!$C$2:$C$792,$C126),"")</f>
        <v/>
      </c>
      <c r="Z126" s="28" t="str">
        <f>IF(ISNUMBER(AVERAGEIFS(Observed!V$2:V$792,Observed!$A$2:$A$792,$A126,Observed!$C$2:$C$792,$C126)),AVERAGEIFS(Observed!V$2:V$792,Observed!$A$2:$A$792,$A126,Observed!$C$2:$C$792,$C126),"")</f>
        <v/>
      </c>
      <c r="AA126" s="28" t="str">
        <f>IF(ISNUMBER(AVERAGEIFS(Observed!W$2:W$792,Observed!$A$2:$A$792,$A126,Observed!$C$2:$C$792,$C126)),AVERAGEIFS(Observed!W$2:W$792,Observed!$A$2:$A$792,$A126,Observed!$C$2:$C$792,$C126),"")</f>
        <v/>
      </c>
      <c r="AB126" s="28">
        <f>IF(ISNUMBER(AVERAGEIFS(Observed!X$2:X$792,Observed!$A$2:$A$792,$A126,Observed!$C$2:$C$792,$C126)),AVERAGEIFS(Observed!X$2:X$792,Observed!$A$2:$A$792,$A126,Observed!$C$2:$C$792,$C126),"")</f>
        <v>16.102542638778687</v>
      </c>
      <c r="AC126" s="28">
        <f>IF(ISNUMBER(AVERAGEIFS(Observed!Y$2:Y$792,Observed!$A$2:$A$792,$A126,Observed!$C$2:$C$792,$C126)),AVERAGEIFS(Observed!Y$2:Y$792,Observed!$A$2:$A$792,$A126,Observed!$C$2:$C$792,$C126),"")</f>
        <v>15.43416702747345</v>
      </c>
      <c r="AD126" s="28">
        <f>IF(ISNUMBER(AVERAGEIFS(Observed!Z$2:Z$792,Observed!$A$2:$A$792,$A126,Observed!$C$2:$C$792,$C126)),AVERAGEIFS(Observed!Z$2:Z$792,Observed!$A$2:$A$792,$A126,Observed!$C$2:$C$792,$C126),"")</f>
        <v>20.983131647109985</v>
      </c>
      <c r="AE126" s="28">
        <f>IF(ISNUMBER(AVERAGEIFS(Observed!AA$2:AA$792,Observed!$A$2:$A$792,$A126,Observed!$C$2:$C$792,$C126)),AVERAGEIFS(Observed!AA$2:AA$792,Observed!$A$2:$A$792,$A126,Observed!$C$2:$C$792,$C126),"")</f>
        <v>90.15340518951416</v>
      </c>
      <c r="AF126" s="28">
        <f>IF(ISNUMBER(AVERAGEIFS(Observed!AB$2:AB$792,Observed!$A$2:$A$792,$A126,Observed!$C$2:$C$792,$C126)),AVERAGEIFS(Observed!AB$2:AB$792,Observed!$A$2:$A$792,$A126,Observed!$C$2:$C$792,$C126),"")</f>
        <v>81.466153144836426</v>
      </c>
      <c r="AG126" s="28">
        <f>IF(ISNUMBER(AVERAGEIFS(Observed!AC$2:AC$792,Observed!$A$2:$A$792,$A126,Observed!$C$2:$C$792,$C126)),AVERAGEIFS(Observed!AC$2:AC$792,Observed!$A$2:$A$792,$A126,Observed!$C$2:$C$792,$C126),"")</f>
        <v>31.305975198745728</v>
      </c>
      <c r="AH126" s="29">
        <f>IF(ISNUMBER(AVERAGEIFS(Observed!AD$2:AD$792,Observed!$A$2:$A$792,$A126,Observed!$C$2:$C$792,$C126)),AVERAGEIFS(Observed!AD$2:AD$792,Observed!$A$2:$A$792,$A126,Observed!$C$2:$C$792,$C126),"")</f>
        <v>5.0100000000000006E-2</v>
      </c>
      <c r="AI126" s="29">
        <f>IF(ISNUMBER(AVERAGEIFS(Observed!AE$2:AE$792,Observed!$A$2:$A$792,$A126,Observed!$C$2:$C$792,$C126)),AVERAGEIFS(Observed!AE$2:AE$792,Observed!$A$2:$A$792,$A126,Observed!$C$2:$C$792,$C126),"")</f>
        <v>5.0100000000000006E-2</v>
      </c>
      <c r="AJ126" s="29" t="str">
        <f>IF(ISNUMBER(AVERAGEIFS(Observed!AF$2:AF$792,Observed!$A$2:$A$792,$A126,Observed!$C$2:$C$792,$C126)),AVERAGEIFS(Observed!AF$2:AF$792,Observed!$A$2:$A$792,$A126,Observed!$C$2:$C$792,$C126),"")</f>
        <v/>
      </c>
      <c r="AK126" s="28">
        <f>IF(ISNUMBER(AVERAGEIFS(Observed!AG$2:AG$792,Observed!$A$2:$A$792,$A126,Observed!$C$2:$C$792,$C126)),AVERAGEIFS(Observed!AG$2:AG$792,Observed!$A$2:$A$792,$A126,Observed!$C$2:$C$792,$C126),"")</f>
        <v>13.034584503173829</v>
      </c>
      <c r="AL126" s="29" t="str">
        <f>IF(ISNUMBER(AVERAGEIFS(Observed!AH$2:AH$792,Observed!$A$2:$A$792,$A126,Observed!$C$2:$C$792,$C126)),AVERAGEIFS(Observed!AH$2:AH$792,Observed!$A$2:$A$792,$A126,Observed!$C$2:$C$792,$C126),"")</f>
        <v/>
      </c>
      <c r="AM126" s="28" t="str">
        <f>IF(ISNUMBER(AVERAGEIFS(Observed!AI$2:AI$792,Observed!$A$2:$A$792,$A126,Observed!$C$2:$C$792,$C126)),AVERAGEIFS(Observed!AI$2:AI$792,Observed!$A$2:$A$792,$A126,Observed!$C$2:$C$792,$C126),"")</f>
        <v/>
      </c>
      <c r="AN126" s="28" t="str">
        <f>IF(ISNUMBER(AVERAGEIFS(Observed!AJ$2:AJ$792,Observed!$A$2:$A$792,$A126,Observed!$C$2:$C$792,$C126)),AVERAGEIFS(Observed!AJ$2:AJ$792,Observed!$A$2:$A$792,$A126,Observed!$C$2:$C$792,$C126),"")</f>
        <v/>
      </c>
      <c r="AO126" s="28" t="str">
        <f>IF(ISNUMBER(AVERAGEIFS(Observed!AK$2:AK$792,Observed!$A$2:$A$792,$A126,Observed!$C$2:$C$792,$C126)),AVERAGEIFS(Observed!AK$2:AK$792,Observed!$A$2:$A$792,$A126,Observed!$C$2:$C$792,$C126),"")</f>
        <v/>
      </c>
      <c r="AP126" s="29" t="str">
        <f>IF(ISNUMBER(AVERAGEIFS(Observed!AL$2:AL$792,Observed!$A$2:$A$792,$A126,Observed!$C$2:$C$792,$C126)),AVERAGEIFS(Observed!AL$2:AL$792,Observed!$A$2:$A$792,$A126,Observed!$C$2:$C$792,$C126),"")</f>
        <v/>
      </c>
      <c r="AQ126" s="28">
        <f>IF(ISNUMBER(AVERAGEIFS(Observed!AM$2:AM$792,Observed!$A$2:$A$792,$A126,Observed!$C$2:$C$792,$C126)),AVERAGEIFS(Observed!AM$2:AM$792,Observed!$A$2:$A$792,$A126,Observed!$C$2:$C$792,$C126),"")</f>
        <v>3.3097500000000002</v>
      </c>
      <c r="AR126" s="28">
        <f>IF(ISNUMBER(AVERAGEIFS(Observed!AN$2:AN$792,Observed!$A$2:$A$792,$A126,Observed!$C$2:$C$792,$C126)),AVERAGEIFS(Observed!AN$2:AN$792,Observed!$A$2:$A$792,$A126,Observed!$C$2:$C$792,$C126),"")</f>
        <v>3.3097500000000002</v>
      </c>
      <c r="AS126" s="2">
        <f>COUNTIFS(Observed!$A$2:$A$792,$A126,Observed!$C$2:$C$792,$C126)</f>
        <v>4</v>
      </c>
      <c r="AT126" s="2">
        <f t="shared" si="3"/>
        <v>14</v>
      </c>
    </row>
    <row r="127" spans="1:46" x14ac:dyDescent="0.25">
      <c r="A127" s="4" t="s">
        <v>26</v>
      </c>
      <c r="B127" t="s">
        <v>44</v>
      </c>
      <c r="C127" s="3">
        <v>42646</v>
      </c>
      <c r="D127">
        <v>1</v>
      </c>
      <c r="F127">
        <v>500</v>
      </c>
      <c r="J127" s="2" t="s">
        <v>84</v>
      </c>
      <c r="K127" s="2" t="s">
        <v>43</v>
      </c>
      <c r="L127">
        <v>3.1</v>
      </c>
      <c r="M127" s="2" t="s">
        <v>22</v>
      </c>
      <c r="N127" s="27" t="str">
        <f>IF(ISNUMBER(AVERAGEIFS(Observed!J$2:J$792,Observed!$A$2:$A$792,$A127,Observed!$C$2:$C$792,$C127)),AVERAGEIFS(Observed!J$2:J$792,Observed!$A$2:$A$792,$A127,Observed!$C$2:$C$792,$C127),"")</f>
        <v/>
      </c>
      <c r="O127" s="28" t="str">
        <f>IF(ISNUMBER(AVERAGEIFS(Observed!K$2:K$792,Observed!$A$2:$A$792,$A127,Observed!$C$2:$C$792,$C127)),AVERAGEIFS(Observed!K$2:K$792,Observed!$A$2:$A$792,$A127,Observed!$C$2:$C$792,$C127),"")</f>
        <v/>
      </c>
      <c r="P127" s="28">
        <f>IF(ISNUMBER(AVERAGEIFS(Observed!L$2:L$792,Observed!$A$2:$A$792,$A127,Observed!$C$2:$C$792,$C127)),AVERAGEIFS(Observed!L$2:L$792,Observed!$A$2:$A$792,$A127,Observed!$C$2:$C$792,$C127),"")</f>
        <v>88.944999999999993</v>
      </c>
      <c r="Q127" s="28">
        <f>IF(ISNUMBER(AVERAGEIFS(Observed!M$2:M$792,Observed!$A$2:$A$792,$A127,Observed!$C$2:$C$792,$C127)),AVERAGEIFS(Observed!M$2:M$792,Observed!$A$2:$A$792,$A127,Observed!$C$2:$C$792,$C127),"")</f>
        <v>88.944999999999993</v>
      </c>
      <c r="R127" s="28">
        <f>IF(ISNUMBER(AVERAGEIFS(Observed!N$2:N$792,Observed!$A$2:$A$792,$A127,Observed!$C$2:$C$792,$C127)),AVERAGEIFS(Observed!N$2:N$792,Observed!$A$2:$A$792,$A127,Observed!$C$2:$C$792,$C127),"")</f>
        <v>88.944999999999993</v>
      </c>
      <c r="S127" s="29" t="str">
        <f>IF(ISNUMBER(AVERAGEIFS(Observed!O$2:O$792,Observed!$A$2:$A$792,$A127,Observed!$C$2:$C$792,$C127)),AVERAGEIFS(Observed!O$2:O$792,Observed!$A$2:$A$792,$A127,Observed!$C$2:$C$792,$C127),"")</f>
        <v/>
      </c>
      <c r="T127" s="29" t="str">
        <f>IF(ISNUMBER(AVERAGEIFS(Observed!P$2:P$792,Observed!$A$2:$A$792,$A127,Observed!$C$2:$C$792,$C127)),AVERAGEIFS(Observed!P$2:P$792,Observed!$A$2:$A$792,$A127,Observed!$C$2:$C$792,$C127),"")</f>
        <v/>
      </c>
      <c r="U127" s="29" t="str">
        <f>IF(ISNUMBER(AVERAGEIFS(Observed!Q$2:Q$792,Observed!$A$2:$A$792,$A127,Observed!$C$2:$C$792,$C127)),AVERAGEIFS(Observed!Q$2:Q$792,Observed!$A$2:$A$792,$A127,Observed!$C$2:$C$792,$C127),"")</f>
        <v/>
      </c>
      <c r="V127" s="28" t="str">
        <f>IF(ISNUMBER(AVERAGEIFS(Observed!R$2:R$792,Observed!$A$2:$A$792,$A127,Observed!$C$2:$C$792,$C127)),AVERAGEIFS(Observed!R$2:R$792,Observed!$A$2:$A$792,$A127,Observed!$C$2:$C$792,$C127),"")</f>
        <v/>
      </c>
      <c r="W127" s="30" t="str">
        <f>IF(ISNUMBER(AVERAGEIFS(Observed!S$2:S$792,Observed!$A$2:$A$792,$A127,Observed!$C$2:$C$792,$C127)),AVERAGEIFS(Observed!S$2:S$792,Observed!$A$2:$A$792,$A127,Observed!$C$2:$C$792,$C127),"")</f>
        <v/>
      </c>
      <c r="X127" s="30" t="str">
        <f>IF(ISNUMBER(AVERAGEIFS(Observed!T$2:T$792,Observed!$A$2:$A$792,$A127,Observed!$C$2:$C$792,$C127)),AVERAGEIFS(Observed!T$2:T$792,Observed!$A$2:$A$792,$A127,Observed!$C$2:$C$792,$C127),"")</f>
        <v/>
      </c>
      <c r="Y127" s="28" t="str">
        <f>IF(ISNUMBER(AVERAGEIFS(Observed!U$2:U$792,Observed!$A$2:$A$792,$A127,Observed!$C$2:$C$792,$C127)),AVERAGEIFS(Observed!U$2:U$792,Observed!$A$2:$A$792,$A127,Observed!$C$2:$C$792,$C127),"")</f>
        <v/>
      </c>
      <c r="Z127" s="28" t="str">
        <f>IF(ISNUMBER(AVERAGEIFS(Observed!V$2:V$792,Observed!$A$2:$A$792,$A127,Observed!$C$2:$C$792,$C127)),AVERAGEIFS(Observed!V$2:V$792,Observed!$A$2:$A$792,$A127,Observed!$C$2:$C$792,$C127),"")</f>
        <v/>
      </c>
      <c r="AA127" s="28" t="str">
        <f>IF(ISNUMBER(AVERAGEIFS(Observed!W$2:W$792,Observed!$A$2:$A$792,$A127,Observed!$C$2:$C$792,$C127)),AVERAGEIFS(Observed!W$2:W$792,Observed!$A$2:$A$792,$A127,Observed!$C$2:$C$792,$C127),"")</f>
        <v/>
      </c>
      <c r="AB127" s="28">
        <f>IF(ISNUMBER(AVERAGEIFS(Observed!X$2:X$792,Observed!$A$2:$A$792,$A127,Observed!$C$2:$C$792,$C127)),AVERAGEIFS(Observed!X$2:X$792,Observed!$A$2:$A$792,$A127,Observed!$C$2:$C$792,$C127),"")</f>
        <v>16.387768268585205</v>
      </c>
      <c r="AC127" s="28">
        <f>IF(ISNUMBER(AVERAGEIFS(Observed!Y$2:Y$792,Observed!$A$2:$A$792,$A127,Observed!$C$2:$C$792,$C127)),AVERAGEIFS(Observed!Y$2:Y$792,Observed!$A$2:$A$792,$A127,Observed!$C$2:$C$792,$C127),"")</f>
        <v>15.35357677936554</v>
      </c>
      <c r="AD127" s="28">
        <f>IF(ISNUMBER(AVERAGEIFS(Observed!Z$2:Z$792,Observed!$A$2:$A$792,$A127,Observed!$C$2:$C$792,$C127)),AVERAGEIFS(Observed!Z$2:Z$792,Observed!$A$2:$A$792,$A127,Observed!$C$2:$C$792,$C127),"")</f>
        <v>21.048230171203613</v>
      </c>
      <c r="AE127" s="28">
        <f>IF(ISNUMBER(AVERAGEIFS(Observed!AA$2:AA$792,Observed!$A$2:$A$792,$A127,Observed!$C$2:$C$792,$C127)),AVERAGEIFS(Observed!AA$2:AA$792,Observed!$A$2:$A$792,$A127,Observed!$C$2:$C$792,$C127),"")</f>
        <v>90.217665672302246</v>
      </c>
      <c r="AF127" s="28">
        <f>IF(ISNUMBER(AVERAGEIFS(Observed!AB$2:AB$792,Observed!$A$2:$A$792,$A127,Observed!$C$2:$C$792,$C127)),AVERAGEIFS(Observed!AB$2:AB$792,Observed!$A$2:$A$792,$A127,Observed!$C$2:$C$792,$C127),"")</f>
        <v>81.780767440795898</v>
      </c>
      <c r="AG127" s="28">
        <f>IF(ISNUMBER(AVERAGEIFS(Observed!AC$2:AC$792,Observed!$A$2:$A$792,$A127,Observed!$C$2:$C$792,$C127)),AVERAGEIFS(Observed!AC$2:AC$792,Observed!$A$2:$A$792,$A127,Observed!$C$2:$C$792,$C127),"")</f>
        <v>31.012617349624634</v>
      </c>
      <c r="AH127" s="29">
        <f>IF(ISNUMBER(AVERAGEIFS(Observed!AD$2:AD$792,Observed!$A$2:$A$792,$A127,Observed!$C$2:$C$792,$C127)),AVERAGEIFS(Observed!AD$2:AD$792,Observed!$A$2:$A$792,$A127,Observed!$C$2:$C$792,$C127),"")</f>
        <v>4.9625000000000002E-2</v>
      </c>
      <c r="AI127" s="29">
        <f>IF(ISNUMBER(AVERAGEIFS(Observed!AE$2:AE$792,Observed!$A$2:$A$792,$A127,Observed!$C$2:$C$792,$C127)),AVERAGEIFS(Observed!AE$2:AE$792,Observed!$A$2:$A$792,$A127,Observed!$C$2:$C$792,$C127),"")</f>
        <v>4.9625000000000002E-2</v>
      </c>
      <c r="AJ127" s="29" t="str">
        <f>IF(ISNUMBER(AVERAGEIFS(Observed!AF$2:AF$792,Observed!$A$2:$A$792,$A127,Observed!$C$2:$C$792,$C127)),AVERAGEIFS(Observed!AF$2:AF$792,Observed!$A$2:$A$792,$A127,Observed!$C$2:$C$792,$C127),"")</f>
        <v/>
      </c>
      <c r="AK127" s="28">
        <f>IF(ISNUMBER(AVERAGEIFS(Observed!AG$2:AG$792,Observed!$A$2:$A$792,$A127,Observed!$C$2:$C$792,$C127)),AVERAGEIFS(Observed!AG$2:AG$792,Observed!$A$2:$A$792,$A127,Observed!$C$2:$C$792,$C127),"")</f>
        <v>13.084922790527344</v>
      </c>
      <c r="AL127" s="29" t="str">
        <f>IF(ISNUMBER(AVERAGEIFS(Observed!AH$2:AH$792,Observed!$A$2:$A$792,$A127,Observed!$C$2:$C$792,$C127)),AVERAGEIFS(Observed!AH$2:AH$792,Observed!$A$2:$A$792,$A127,Observed!$C$2:$C$792,$C127),"")</f>
        <v/>
      </c>
      <c r="AM127" s="28" t="str">
        <f>IF(ISNUMBER(AVERAGEIFS(Observed!AI$2:AI$792,Observed!$A$2:$A$792,$A127,Observed!$C$2:$C$792,$C127)),AVERAGEIFS(Observed!AI$2:AI$792,Observed!$A$2:$A$792,$A127,Observed!$C$2:$C$792,$C127),"")</f>
        <v/>
      </c>
      <c r="AN127" s="28" t="str">
        <f>IF(ISNUMBER(AVERAGEIFS(Observed!AJ$2:AJ$792,Observed!$A$2:$A$792,$A127,Observed!$C$2:$C$792,$C127)),AVERAGEIFS(Observed!AJ$2:AJ$792,Observed!$A$2:$A$792,$A127,Observed!$C$2:$C$792,$C127),"")</f>
        <v/>
      </c>
      <c r="AO127" s="28" t="str">
        <f>IF(ISNUMBER(AVERAGEIFS(Observed!AK$2:AK$792,Observed!$A$2:$A$792,$A127,Observed!$C$2:$C$792,$C127)),AVERAGEIFS(Observed!AK$2:AK$792,Observed!$A$2:$A$792,$A127,Observed!$C$2:$C$792,$C127),"")</f>
        <v/>
      </c>
      <c r="AP127" s="29" t="str">
        <f>IF(ISNUMBER(AVERAGEIFS(Observed!AL$2:AL$792,Observed!$A$2:$A$792,$A127,Observed!$C$2:$C$792,$C127)),AVERAGEIFS(Observed!AL$2:AL$792,Observed!$A$2:$A$792,$A127,Observed!$C$2:$C$792,$C127),"")</f>
        <v/>
      </c>
      <c r="AQ127" s="28">
        <f>IF(ISNUMBER(AVERAGEIFS(Observed!AM$2:AM$792,Observed!$A$2:$A$792,$A127,Observed!$C$2:$C$792,$C127)),AVERAGEIFS(Observed!AM$2:AM$792,Observed!$A$2:$A$792,$A127,Observed!$C$2:$C$792,$C127),"")</f>
        <v>4.3704999999999998</v>
      </c>
      <c r="AR127" s="28">
        <f>IF(ISNUMBER(AVERAGEIFS(Observed!AN$2:AN$792,Observed!$A$2:$A$792,$A127,Observed!$C$2:$C$792,$C127)),AVERAGEIFS(Observed!AN$2:AN$792,Observed!$A$2:$A$792,$A127,Observed!$C$2:$C$792,$C127),"")</f>
        <v>4.3704999999999998</v>
      </c>
      <c r="AS127" s="2">
        <f>COUNTIFS(Observed!$A$2:$A$792,$A127,Observed!$C$2:$C$792,$C127)</f>
        <v>4</v>
      </c>
      <c r="AT127" s="2">
        <f t="shared" si="3"/>
        <v>14</v>
      </c>
    </row>
    <row r="128" spans="1:46" x14ac:dyDescent="0.25">
      <c r="A128" s="4" t="s">
        <v>27</v>
      </c>
      <c r="B128" t="s">
        <v>44</v>
      </c>
      <c r="C128" s="3">
        <v>42663</v>
      </c>
      <c r="D128">
        <v>1</v>
      </c>
      <c r="F128">
        <v>0</v>
      </c>
      <c r="J128" s="2" t="s">
        <v>84</v>
      </c>
      <c r="K128" s="2" t="s">
        <v>43</v>
      </c>
      <c r="M128" s="2" t="s">
        <v>39</v>
      </c>
      <c r="N128" s="27">
        <f>IF(ISNUMBER(AVERAGEIFS(Observed!J$2:J$792,Observed!$A$2:$A$792,$A128,Observed!$C$2:$C$792,$C128)),AVERAGEIFS(Observed!J$2:J$792,Observed!$A$2:$A$792,$A128,Observed!$C$2:$C$792,$C128),"")</f>
        <v>1000</v>
      </c>
      <c r="O128" s="28">
        <f>IF(ISNUMBER(AVERAGEIFS(Observed!K$2:K$792,Observed!$A$2:$A$792,$A128,Observed!$C$2:$C$792,$C128)),AVERAGEIFS(Observed!K$2:K$792,Observed!$A$2:$A$792,$A128,Observed!$C$2:$C$792,$C128),"")</f>
        <v>100</v>
      </c>
      <c r="P128" s="28" t="str">
        <f>IF(ISNUMBER(AVERAGEIFS(Observed!L$2:L$792,Observed!$A$2:$A$792,$A128,Observed!$C$2:$C$792,$C128)),AVERAGEIFS(Observed!L$2:L$792,Observed!$A$2:$A$792,$A128,Observed!$C$2:$C$792,$C128),"")</f>
        <v/>
      </c>
      <c r="Q128" s="28" t="str">
        <f>IF(ISNUMBER(AVERAGEIFS(Observed!M$2:M$792,Observed!$A$2:$A$792,$A128,Observed!$C$2:$C$792,$C128)),AVERAGEIFS(Observed!M$2:M$792,Observed!$A$2:$A$792,$A128,Observed!$C$2:$C$792,$C128),"")</f>
        <v/>
      </c>
      <c r="R128" s="28" t="str">
        <f>IF(ISNUMBER(AVERAGEIFS(Observed!N$2:N$792,Observed!$A$2:$A$792,$A128,Observed!$C$2:$C$792,$C128)),AVERAGEIFS(Observed!N$2:N$792,Observed!$A$2:$A$792,$A128,Observed!$C$2:$C$792,$C128),"")</f>
        <v/>
      </c>
      <c r="S128" s="29" t="str">
        <f>IF(ISNUMBER(AVERAGEIFS(Observed!O$2:O$792,Observed!$A$2:$A$792,$A128,Observed!$C$2:$C$792,$C128)),AVERAGEIFS(Observed!O$2:O$792,Observed!$A$2:$A$792,$A128,Observed!$C$2:$C$792,$C128),"")</f>
        <v/>
      </c>
      <c r="T128" s="29" t="str">
        <f>IF(ISNUMBER(AVERAGEIFS(Observed!P$2:P$792,Observed!$A$2:$A$792,$A128,Observed!$C$2:$C$792,$C128)),AVERAGEIFS(Observed!P$2:P$792,Observed!$A$2:$A$792,$A128,Observed!$C$2:$C$792,$C128),"")</f>
        <v/>
      </c>
      <c r="U128" s="29" t="str">
        <f>IF(ISNUMBER(AVERAGEIFS(Observed!Q$2:Q$792,Observed!$A$2:$A$792,$A128,Observed!$C$2:$C$792,$C128)),AVERAGEIFS(Observed!Q$2:Q$792,Observed!$A$2:$A$792,$A128,Observed!$C$2:$C$792,$C128),"")</f>
        <v/>
      </c>
      <c r="V128" s="28" t="str">
        <f>IF(ISNUMBER(AVERAGEIFS(Observed!R$2:R$792,Observed!$A$2:$A$792,$A128,Observed!$C$2:$C$792,$C128)),AVERAGEIFS(Observed!R$2:R$792,Observed!$A$2:$A$792,$A128,Observed!$C$2:$C$792,$C128),"")</f>
        <v/>
      </c>
      <c r="W128" s="30" t="str">
        <f>IF(ISNUMBER(AVERAGEIFS(Observed!S$2:S$792,Observed!$A$2:$A$792,$A128,Observed!$C$2:$C$792,$C128)),AVERAGEIFS(Observed!S$2:S$792,Observed!$A$2:$A$792,$A128,Observed!$C$2:$C$792,$C128),"")</f>
        <v/>
      </c>
      <c r="X128" s="30" t="str">
        <f>IF(ISNUMBER(AVERAGEIFS(Observed!T$2:T$792,Observed!$A$2:$A$792,$A128,Observed!$C$2:$C$792,$C128)),AVERAGEIFS(Observed!T$2:T$792,Observed!$A$2:$A$792,$A128,Observed!$C$2:$C$792,$C128),"")</f>
        <v/>
      </c>
      <c r="Y128" s="28" t="str">
        <f>IF(ISNUMBER(AVERAGEIFS(Observed!U$2:U$792,Observed!$A$2:$A$792,$A128,Observed!$C$2:$C$792,$C128)),AVERAGEIFS(Observed!U$2:U$792,Observed!$A$2:$A$792,$A128,Observed!$C$2:$C$792,$C128),"")</f>
        <v/>
      </c>
      <c r="Z128" s="28" t="str">
        <f>IF(ISNUMBER(AVERAGEIFS(Observed!V$2:V$792,Observed!$A$2:$A$792,$A128,Observed!$C$2:$C$792,$C128)),AVERAGEIFS(Observed!V$2:V$792,Observed!$A$2:$A$792,$A128,Observed!$C$2:$C$792,$C128),"")</f>
        <v/>
      </c>
      <c r="AA128" s="28" t="str">
        <f>IF(ISNUMBER(AVERAGEIFS(Observed!W$2:W$792,Observed!$A$2:$A$792,$A128,Observed!$C$2:$C$792,$C128)),AVERAGEIFS(Observed!W$2:W$792,Observed!$A$2:$A$792,$A128,Observed!$C$2:$C$792,$C128),"")</f>
        <v/>
      </c>
      <c r="AB128" s="28">
        <f>IF(ISNUMBER(AVERAGEIFS(Observed!X$2:X$792,Observed!$A$2:$A$792,$A128,Observed!$C$2:$C$792,$C128)),AVERAGEIFS(Observed!X$2:X$792,Observed!$A$2:$A$792,$A128,Observed!$C$2:$C$792,$C128),"")</f>
        <v>15.632971127827963</v>
      </c>
      <c r="AC128" s="28">
        <f>IF(ISNUMBER(AVERAGEIFS(Observed!Y$2:Y$792,Observed!$A$2:$A$792,$A128,Observed!$C$2:$C$792,$C128)),AVERAGEIFS(Observed!Y$2:Y$792,Observed!$A$2:$A$792,$A128,Observed!$C$2:$C$792,$C128),"")</f>
        <v>16.544059753417969</v>
      </c>
      <c r="AD128" s="28">
        <f>IF(ISNUMBER(AVERAGEIFS(Observed!Z$2:Z$792,Observed!$A$2:$A$792,$A128,Observed!$C$2:$C$792,$C128)),AVERAGEIFS(Observed!Z$2:Z$792,Observed!$A$2:$A$792,$A128,Observed!$C$2:$C$792,$C128),"")</f>
        <v>17.340113004048664</v>
      </c>
      <c r="AE128" s="28">
        <f>IF(ISNUMBER(AVERAGEIFS(Observed!AA$2:AA$792,Observed!$A$2:$A$792,$A128,Observed!$C$2:$C$792,$C128)),AVERAGEIFS(Observed!AA$2:AA$792,Observed!$A$2:$A$792,$A128,Observed!$C$2:$C$792,$C128),"")</f>
        <v>89.728004455566406</v>
      </c>
      <c r="AF128" s="28">
        <f>IF(ISNUMBER(AVERAGEIFS(Observed!AB$2:AB$792,Observed!$A$2:$A$792,$A128,Observed!$C$2:$C$792,$C128)),AVERAGEIFS(Observed!AB$2:AB$792,Observed!$A$2:$A$792,$A128,Observed!$C$2:$C$792,$C128),"")</f>
        <v>82.876392364501953</v>
      </c>
      <c r="AG128" s="28">
        <f>IF(ISNUMBER(AVERAGEIFS(Observed!AC$2:AC$792,Observed!$A$2:$A$792,$A128,Observed!$C$2:$C$792,$C128)),AVERAGEIFS(Observed!AC$2:AC$792,Observed!$A$2:$A$792,$A128,Observed!$C$2:$C$792,$C128),"")</f>
        <v>31.674950281778973</v>
      </c>
      <c r="AH128" s="29">
        <f>IF(ISNUMBER(AVERAGEIFS(Observed!AD$2:AD$792,Observed!$A$2:$A$792,$A128,Observed!$C$2:$C$792,$C128)),AVERAGEIFS(Observed!AD$2:AD$792,Observed!$A$2:$A$792,$A128,Observed!$C$2:$C$792,$C128),"")</f>
        <v>5.0699999999999995E-2</v>
      </c>
      <c r="AI128" s="29">
        <f>IF(ISNUMBER(AVERAGEIFS(Observed!AE$2:AE$792,Observed!$A$2:$A$792,$A128,Observed!$C$2:$C$792,$C128)),AVERAGEIFS(Observed!AE$2:AE$792,Observed!$A$2:$A$792,$A128,Observed!$C$2:$C$792,$C128),"")</f>
        <v>5.0699999999999995E-2</v>
      </c>
      <c r="AJ128" s="29" t="str">
        <f>IF(ISNUMBER(AVERAGEIFS(Observed!AF$2:AF$792,Observed!$A$2:$A$792,$A128,Observed!$C$2:$C$792,$C128)),AVERAGEIFS(Observed!AF$2:AF$792,Observed!$A$2:$A$792,$A128,Observed!$C$2:$C$792,$C128),"")</f>
        <v/>
      </c>
      <c r="AK128" s="28">
        <f>IF(ISNUMBER(AVERAGEIFS(Observed!AG$2:AG$792,Observed!$A$2:$A$792,$A128,Observed!$C$2:$C$792,$C128)),AVERAGEIFS(Observed!AG$2:AG$792,Observed!$A$2:$A$792,$A128,Observed!$C$2:$C$792,$C128),"")</f>
        <v>13.260222778320312</v>
      </c>
      <c r="AL128" s="29" t="str">
        <f>IF(ISNUMBER(AVERAGEIFS(Observed!AH$2:AH$792,Observed!$A$2:$A$792,$A128,Observed!$C$2:$C$792,$C128)),AVERAGEIFS(Observed!AH$2:AH$792,Observed!$A$2:$A$792,$A128,Observed!$C$2:$C$792,$C128),"")</f>
        <v/>
      </c>
      <c r="AM128" s="28" t="str">
        <f>IF(ISNUMBER(AVERAGEIFS(Observed!AI$2:AI$792,Observed!$A$2:$A$792,$A128,Observed!$C$2:$C$792,$C128)),AVERAGEIFS(Observed!AI$2:AI$792,Observed!$A$2:$A$792,$A128,Observed!$C$2:$C$792,$C128),"")</f>
        <v/>
      </c>
      <c r="AN128" s="28" t="str">
        <f>IF(ISNUMBER(AVERAGEIFS(Observed!AJ$2:AJ$792,Observed!$A$2:$A$792,$A128,Observed!$C$2:$C$792,$C128)),AVERAGEIFS(Observed!AJ$2:AJ$792,Observed!$A$2:$A$792,$A128,Observed!$C$2:$C$792,$C128),"")</f>
        <v/>
      </c>
      <c r="AO128" s="28" t="str">
        <f>IF(ISNUMBER(AVERAGEIFS(Observed!AK$2:AK$792,Observed!$A$2:$A$792,$A128,Observed!$C$2:$C$792,$C128)),AVERAGEIFS(Observed!AK$2:AK$792,Observed!$A$2:$A$792,$A128,Observed!$C$2:$C$792,$C128),"")</f>
        <v/>
      </c>
      <c r="AP128" s="29" t="str">
        <f>IF(ISNUMBER(AVERAGEIFS(Observed!AL$2:AL$792,Observed!$A$2:$A$792,$A128,Observed!$C$2:$C$792,$C128)),AVERAGEIFS(Observed!AL$2:AL$792,Observed!$A$2:$A$792,$A128,Observed!$C$2:$C$792,$C128),"")</f>
        <v/>
      </c>
      <c r="AQ128" s="28" t="str">
        <f>IF(ISNUMBER(AVERAGEIFS(Observed!AM$2:AM$792,Observed!$A$2:$A$792,$A128,Observed!$C$2:$C$792,$C128)),AVERAGEIFS(Observed!AM$2:AM$792,Observed!$A$2:$A$792,$A128,Observed!$C$2:$C$792,$C128),"")</f>
        <v/>
      </c>
      <c r="AR128" s="28" t="str">
        <f>IF(ISNUMBER(AVERAGEIFS(Observed!AN$2:AN$792,Observed!$A$2:$A$792,$A128,Observed!$C$2:$C$792,$C128)),AVERAGEIFS(Observed!AN$2:AN$792,Observed!$A$2:$A$792,$A128,Observed!$C$2:$C$792,$C128),"")</f>
        <v/>
      </c>
      <c r="AS128" s="2">
        <f>COUNTIFS(Observed!$A$2:$A$792,$A128,Observed!$C$2:$C$792,$C128)</f>
        <v>3</v>
      </c>
      <c r="AT128" s="2">
        <f t="shared" si="2"/>
        <v>10</v>
      </c>
    </row>
    <row r="129" spans="1:46" x14ac:dyDescent="0.25">
      <c r="A129" s="4" t="s">
        <v>30</v>
      </c>
      <c r="B129" t="s">
        <v>44</v>
      </c>
      <c r="C129" s="3">
        <v>42663</v>
      </c>
      <c r="D129">
        <v>1</v>
      </c>
      <c r="F129">
        <v>50</v>
      </c>
      <c r="J129" s="2" t="s">
        <v>84</v>
      </c>
      <c r="K129" s="2" t="s">
        <v>43</v>
      </c>
      <c r="M129" s="2" t="s">
        <v>39</v>
      </c>
      <c r="N129" s="27">
        <f>IF(ISNUMBER(AVERAGEIFS(Observed!J$2:J$792,Observed!$A$2:$A$792,$A129,Observed!$C$2:$C$792,$C129)),AVERAGEIFS(Observed!J$2:J$792,Observed!$A$2:$A$792,$A129,Observed!$C$2:$C$792,$C129),"")</f>
        <v>977</v>
      </c>
      <c r="O129" s="28">
        <f>IF(ISNUMBER(AVERAGEIFS(Observed!K$2:K$792,Observed!$A$2:$A$792,$A129,Observed!$C$2:$C$792,$C129)),AVERAGEIFS(Observed!K$2:K$792,Observed!$A$2:$A$792,$A129,Observed!$C$2:$C$792,$C129),"")</f>
        <v>97.7</v>
      </c>
      <c r="P129" s="28" t="str">
        <f>IF(ISNUMBER(AVERAGEIFS(Observed!L$2:L$792,Observed!$A$2:$A$792,$A129,Observed!$C$2:$C$792,$C129)),AVERAGEIFS(Observed!L$2:L$792,Observed!$A$2:$A$792,$A129,Observed!$C$2:$C$792,$C129),"")</f>
        <v/>
      </c>
      <c r="Q129" s="28" t="str">
        <f>IF(ISNUMBER(AVERAGEIFS(Observed!M$2:M$792,Observed!$A$2:$A$792,$A129,Observed!$C$2:$C$792,$C129)),AVERAGEIFS(Observed!M$2:M$792,Observed!$A$2:$A$792,$A129,Observed!$C$2:$C$792,$C129),"")</f>
        <v/>
      </c>
      <c r="R129" s="28" t="str">
        <f>IF(ISNUMBER(AVERAGEIFS(Observed!N$2:N$792,Observed!$A$2:$A$792,$A129,Observed!$C$2:$C$792,$C129)),AVERAGEIFS(Observed!N$2:N$792,Observed!$A$2:$A$792,$A129,Observed!$C$2:$C$792,$C129),"")</f>
        <v/>
      </c>
      <c r="S129" s="29" t="str">
        <f>IF(ISNUMBER(AVERAGEIFS(Observed!O$2:O$792,Observed!$A$2:$A$792,$A129,Observed!$C$2:$C$792,$C129)),AVERAGEIFS(Observed!O$2:O$792,Observed!$A$2:$A$792,$A129,Observed!$C$2:$C$792,$C129),"")</f>
        <v/>
      </c>
      <c r="T129" s="29" t="str">
        <f>IF(ISNUMBER(AVERAGEIFS(Observed!P$2:P$792,Observed!$A$2:$A$792,$A129,Observed!$C$2:$C$792,$C129)),AVERAGEIFS(Observed!P$2:P$792,Observed!$A$2:$A$792,$A129,Observed!$C$2:$C$792,$C129),"")</f>
        <v/>
      </c>
      <c r="U129" s="29" t="str">
        <f>IF(ISNUMBER(AVERAGEIFS(Observed!Q$2:Q$792,Observed!$A$2:$A$792,$A129,Observed!$C$2:$C$792,$C129)),AVERAGEIFS(Observed!Q$2:Q$792,Observed!$A$2:$A$792,$A129,Observed!$C$2:$C$792,$C129),"")</f>
        <v/>
      </c>
      <c r="V129" s="28" t="str">
        <f>IF(ISNUMBER(AVERAGEIFS(Observed!R$2:R$792,Observed!$A$2:$A$792,$A129,Observed!$C$2:$C$792,$C129)),AVERAGEIFS(Observed!R$2:R$792,Observed!$A$2:$A$792,$A129,Observed!$C$2:$C$792,$C129),"")</f>
        <v/>
      </c>
      <c r="W129" s="30" t="str">
        <f>IF(ISNUMBER(AVERAGEIFS(Observed!S$2:S$792,Observed!$A$2:$A$792,$A129,Observed!$C$2:$C$792,$C129)),AVERAGEIFS(Observed!S$2:S$792,Observed!$A$2:$A$792,$A129,Observed!$C$2:$C$792,$C129),"")</f>
        <v/>
      </c>
      <c r="X129" s="30" t="str">
        <f>IF(ISNUMBER(AVERAGEIFS(Observed!T$2:T$792,Observed!$A$2:$A$792,$A129,Observed!$C$2:$C$792,$C129)),AVERAGEIFS(Observed!T$2:T$792,Observed!$A$2:$A$792,$A129,Observed!$C$2:$C$792,$C129),"")</f>
        <v/>
      </c>
      <c r="Y129" s="28" t="str">
        <f>IF(ISNUMBER(AVERAGEIFS(Observed!U$2:U$792,Observed!$A$2:$A$792,$A129,Observed!$C$2:$C$792,$C129)),AVERAGEIFS(Observed!U$2:U$792,Observed!$A$2:$A$792,$A129,Observed!$C$2:$C$792,$C129),"")</f>
        <v/>
      </c>
      <c r="Z129" s="28" t="str">
        <f>IF(ISNUMBER(AVERAGEIFS(Observed!V$2:V$792,Observed!$A$2:$A$792,$A129,Observed!$C$2:$C$792,$C129)),AVERAGEIFS(Observed!V$2:V$792,Observed!$A$2:$A$792,$A129,Observed!$C$2:$C$792,$C129),"")</f>
        <v/>
      </c>
      <c r="AA129" s="28" t="str">
        <f>IF(ISNUMBER(AVERAGEIFS(Observed!W$2:W$792,Observed!$A$2:$A$792,$A129,Observed!$C$2:$C$792,$C129)),AVERAGEIFS(Observed!W$2:W$792,Observed!$A$2:$A$792,$A129,Observed!$C$2:$C$792,$C129),"")</f>
        <v/>
      </c>
      <c r="AB129" s="28">
        <f>IF(ISNUMBER(AVERAGEIFS(Observed!X$2:X$792,Observed!$A$2:$A$792,$A129,Observed!$C$2:$C$792,$C129)),AVERAGEIFS(Observed!X$2:X$792,Observed!$A$2:$A$792,$A129,Observed!$C$2:$C$792,$C129),"")</f>
        <v>15.71106227238973</v>
      </c>
      <c r="AC129" s="28">
        <f>IF(ISNUMBER(AVERAGEIFS(Observed!Y$2:Y$792,Observed!$A$2:$A$792,$A129,Observed!$C$2:$C$792,$C129)),AVERAGEIFS(Observed!Y$2:Y$792,Observed!$A$2:$A$792,$A129,Observed!$C$2:$C$792,$C129),"")</f>
        <v>17.260700543721516</v>
      </c>
      <c r="AD129" s="28">
        <f>IF(ISNUMBER(AVERAGEIFS(Observed!Z$2:Z$792,Observed!$A$2:$A$792,$A129,Observed!$C$2:$C$792,$C129)),AVERAGEIFS(Observed!Z$2:Z$792,Observed!$A$2:$A$792,$A129,Observed!$C$2:$C$792,$C129),"")</f>
        <v>17.004559516906738</v>
      </c>
      <c r="AE129" s="28">
        <f>IF(ISNUMBER(AVERAGEIFS(Observed!AA$2:AA$792,Observed!$A$2:$A$792,$A129,Observed!$C$2:$C$792,$C129)),AVERAGEIFS(Observed!AA$2:AA$792,Observed!$A$2:$A$792,$A129,Observed!$C$2:$C$792,$C129),"")</f>
        <v>89.573102315266922</v>
      </c>
      <c r="AF129" s="28">
        <f>IF(ISNUMBER(AVERAGEIFS(Observed!AB$2:AB$792,Observed!$A$2:$A$792,$A129,Observed!$C$2:$C$792,$C129)),AVERAGEIFS(Observed!AB$2:AB$792,Observed!$A$2:$A$792,$A129,Observed!$C$2:$C$792,$C129),"")</f>
        <v>82.533309936523438</v>
      </c>
      <c r="AG129" s="28">
        <f>IF(ISNUMBER(AVERAGEIFS(Observed!AC$2:AC$792,Observed!$A$2:$A$792,$A129,Observed!$C$2:$C$792,$C129)),AVERAGEIFS(Observed!AC$2:AC$792,Observed!$A$2:$A$792,$A129,Observed!$C$2:$C$792,$C129),"")</f>
        <v>30.817754427591961</v>
      </c>
      <c r="AH129" s="29">
        <f>IF(ISNUMBER(AVERAGEIFS(Observed!AD$2:AD$792,Observed!$A$2:$A$792,$A129,Observed!$C$2:$C$792,$C129)),AVERAGEIFS(Observed!AD$2:AD$792,Observed!$A$2:$A$792,$A129,Observed!$C$2:$C$792,$C129),"")</f>
        <v>4.9300000000000004E-2</v>
      </c>
      <c r="AI129" s="29">
        <f>IF(ISNUMBER(AVERAGEIFS(Observed!AE$2:AE$792,Observed!$A$2:$A$792,$A129,Observed!$C$2:$C$792,$C129)),AVERAGEIFS(Observed!AE$2:AE$792,Observed!$A$2:$A$792,$A129,Observed!$C$2:$C$792,$C129),"")</f>
        <v>4.9300000000000004E-2</v>
      </c>
      <c r="AJ129" s="29" t="str">
        <f>IF(ISNUMBER(AVERAGEIFS(Observed!AF$2:AF$792,Observed!$A$2:$A$792,$A129,Observed!$C$2:$C$792,$C129)),AVERAGEIFS(Observed!AF$2:AF$792,Observed!$A$2:$A$792,$A129,Observed!$C$2:$C$792,$C129),"")</f>
        <v/>
      </c>
      <c r="AK129" s="28">
        <f>IF(ISNUMBER(AVERAGEIFS(Observed!AG$2:AG$792,Observed!$A$2:$A$792,$A129,Observed!$C$2:$C$792,$C129)),AVERAGEIFS(Observed!AG$2:AG$792,Observed!$A$2:$A$792,$A129,Observed!$C$2:$C$792,$C129),"")</f>
        <v>13.20532958984375</v>
      </c>
      <c r="AL129" s="29" t="str">
        <f>IF(ISNUMBER(AVERAGEIFS(Observed!AH$2:AH$792,Observed!$A$2:$A$792,$A129,Observed!$C$2:$C$792,$C129)),AVERAGEIFS(Observed!AH$2:AH$792,Observed!$A$2:$A$792,$A129,Observed!$C$2:$C$792,$C129),"")</f>
        <v/>
      </c>
      <c r="AM129" s="28" t="str">
        <f>IF(ISNUMBER(AVERAGEIFS(Observed!AI$2:AI$792,Observed!$A$2:$A$792,$A129,Observed!$C$2:$C$792,$C129)),AVERAGEIFS(Observed!AI$2:AI$792,Observed!$A$2:$A$792,$A129,Observed!$C$2:$C$792,$C129),"")</f>
        <v/>
      </c>
      <c r="AN129" s="28" t="str">
        <f>IF(ISNUMBER(AVERAGEIFS(Observed!AJ$2:AJ$792,Observed!$A$2:$A$792,$A129,Observed!$C$2:$C$792,$C129)),AVERAGEIFS(Observed!AJ$2:AJ$792,Observed!$A$2:$A$792,$A129,Observed!$C$2:$C$792,$C129),"")</f>
        <v/>
      </c>
      <c r="AO129" s="28" t="str">
        <f>IF(ISNUMBER(AVERAGEIFS(Observed!AK$2:AK$792,Observed!$A$2:$A$792,$A129,Observed!$C$2:$C$792,$C129)),AVERAGEIFS(Observed!AK$2:AK$792,Observed!$A$2:$A$792,$A129,Observed!$C$2:$C$792,$C129),"")</f>
        <v/>
      </c>
      <c r="AP129" s="29" t="str">
        <f>IF(ISNUMBER(AVERAGEIFS(Observed!AL$2:AL$792,Observed!$A$2:$A$792,$A129,Observed!$C$2:$C$792,$C129)),AVERAGEIFS(Observed!AL$2:AL$792,Observed!$A$2:$A$792,$A129,Observed!$C$2:$C$792,$C129),"")</f>
        <v/>
      </c>
      <c r="AQ129" s="28" t="str">
        <f>IF(ISNUMBER(AVERAGEIFS(Observed!AM$2:AM$792,Observed!$A$2:$A$792,$A129,Observed!$C$2:$C$792,$C129)),AVERAGEIFS(Observed!AM$2:AM$792,Observed!$A$2:$A$792,$A129,Observed!$C$2:$C$792,$C129),"")</f>
        <v/>
      </c>
      <c r="AR129" s="28" t="str">
        <f>IF(ISNUMBER(AVERAGEIFS(Observed!AN$2:AN$792,Observed!$A$2:$A$792,$A129,Observed!$C$2:$C$792,$C129)),AVERAGEIFS(Observed!AN$2:AN$792,Observed!$A$2:$A$792,$A129,Observed!$C$2:$C$792,$C129),"")</f>
        <v/>
      </c>
      <c r="AS129" s="2">
        <f>COUNTIFS(Observed!$A$2:$A$792,$A129,Observed!$C$2:$C$792,$C129)</f>
        <v>3</v>
      </c>
      <c r="AT129" s="2">
        <f t="shared" si="2"/>
        <v>10</v>
      </c>
    </row>
    <row r="130" spans="1:46" x14ac:dyDescent="0.25">
      <c r="A130" s="4" t="s">
        <v>28</v>
      </c>
      <c r="B130" t="s">
        <v>44</v>
      </c>
      <c r="C130" s="3">
        <v>42663</v>
      </c>
      <c r="D130">
        <v>1</v>
      </c>
      <c r="F130">
        <v>100</v>
      </c>
      <c r="J130" s="2" t="s">
        <v>84</v>
      </c>
      <c r="K130" s="2" t="s">
        <v>43</v>
      </c>
      <c r="M130" s="2" t="s">
        <v>39</v>
      </c>
      <c r="N130" s="27">
        <f>IF(ISNUMBER(AVERAGEIFS(Observed!J$2:J$792,Observed!$A$2:$A$792,$A130,Observed!$C$2:$C$792,$C130)),AVERAGEIFS(Observed!J$2:J$792,Observed!$A$2:$A$792,$A130,Observed!$C$2:$C$792,$C130),"")</f>
        <v>939.33333333333337</v>
      </c>
      <c r="O130" s="28">
        <f>IF(ISNUMBER(AVERAGEIFS(Observed!K$2:K$792,Observed!$A$2:$A$792,$A130,Observed!$C$2:$C$792,$C130)),AVERAGEIFS(Observed!K$2:K$792,Observed!$A$2:$A$792,$A130,Observed!$C$2:$C$792,$C130),"")</f>
        <v>93.933333333333337</v>
      </c>
      <c r="P130" s="28" t="str">
        <f>IF(ISNUMBER(AVERAGEIFS(Observed!L$2:L$792,Observed!$A$2:$A$792,$A130,Observed!$C$2:$C$792,$C130)),AVERAGEIFS(Observed!L$2:L$792,Observed!$A$2:$A$792,$A130,Observed!$C$2:$C$792,$C130),"")</f>
        <v/>
      </c>
      <c r="Q130" s="28" t="str">
        <f>IF(ISNUMBER(AVERAGEIFS(Observed!M$2:M$792,Observed!$A$2:$A$792,$A130,Observed!$C$2:$C$792,$C130)),AVERAGEIFS(Observed!M$2:M$792,Observed!$A$2:$A$792,$A130,Observed!$C$2:$C$792,$C130),"")</f>
        <v/>
      </c>
      <c r="R130" s="28" t="str">
        <f>IF(ISNUMBER(AVERAGEIFS(Observed!N$2:N$792,Observed!$A$2:$A$792,$A130,Observed!$C$2:$C$792,$C130)),AVERAGEIFS(Observed!N$2:N$792,Observed!$A$2:$A$792,$A130,Observed!$C$2:$C$792,$C130),"")</f>
        <v/>
      </c>
      <c r="S130" s="29" t="str">
        <f>IF(ISNUMBER(AVERAGEIFS(Observed!O$2:O$792,Observed!$A$2:$A$792,$A130,Observed!$C$2:$C$792,$C130)),AVERAGEIFS(Observed!O$2:O$792,Observed!$A$2:$A$792,$A130,Observed!$C$2:$C$792,$C130),"")</f>
        <v/>
      </c>
      <c r="T130" s="29" t="str">
        <f>IF(ISNUMBER(AVERAGEIFS(Observed!P$2:P$792,Observed!$A$2:$A$792,$A130,Observed!$C$2:$C$792,$C130)),AVERAGEIFS(Observed!P$2:P$792,Observed!$A$2:$A$792,$A130,Observed!$C$2:$C$792,$C130),"")</f>
        <v/>
      </c>
      <c r="U130" s="29" t="str">
        <f>IF(ISNUMBER(AVERAGEIFS(Observed!Q$2:Q$792,Observed!$A$2:$A$792,$A130,Observed!$C$2:$C$792,$C130)),AVERAGEIFS(Observed!Q$2:Q$792,Observed!$A$2:$A$792,$A130,Observed!$C$2:$C$792,$C130),"")</f>
        <v/>
      </c>
      <c r="V130" s="28" t="str">
        <f>IF(ISNUMBER(AVERAGEIFS(Observed!R$2:R$792,Observed!$A$2:$A$792,$A130,Observed!$C$2:$C$792,$C130)),AVERAGEIFS(Observed!R$2:R$792,Observed!$A$2:$A$792,$A130,Observed!$C$2:$C$792,$C130),"")</f>
        <v/>
      </c>
      <c r="W130" s="30" t="str">
        <f>IF(ISNUMBER(AVERAGEIFS(Observed!S$2:S$792,Observed!$A$2:$A$792,$A130,Observed!$C$2:$C$792,$C130)),AVERAGEIFS(Observed!S$2:S$792,Observed!$A$2:$A$792,$A130,Observed!$C$2:$C$792,$C130),"")</f>
        <v/>
      </c>
      <c r="X130" s="30" t="str">
        <f>IF(ISNUMBER(AVERAGEIFS(Observed!T$2:T$792,Observed!$A$2:$A$792,$A130,Observed!$C$2:$C$792,$C130)),AVERAGEIFS(Observed!T$2:T$792,Observed!$A$2:$A$792,$A130,Observed!$C$2:$C$792,$C130),"")</f>
        <v/>
      </c>
      <c r="Y130" s="28" t="str">
        <f>IF(ISNUMBER(AVERAGEIFS(Observed!U$2:U$792,Observed!$A$2:$A$792,$A130,Observed!$C$2:$C$792,$C130)),AVERAGEIFS(Observed!U$2:U$792,Observed!$A$2:$A$792,$A130,Observed!$C$2:$C$792,$C130),"")</f>
        <v/>
      </c>
      <c r="Z130" s="28" t="str">
        <f>IF(ISNUMBER(AVERAGEIFS(Observed!V$2:V$792,Observed!$A$2:$A$792,$A130,Observed!$C$2:$C$792,$C130)),AVERAGEIFS(Observed!V$2:V$792,Observed!$A$2:$A$792,$A130,Observed!$C$2:$C$792,$C130),"")</f>
        <v/>
      </c>
      <c r="AA130" s="28" t="str">
        <f>IF(ISNUMBER(AVERAGEIFS(Observed!W$2:W$792,Observed!$A$2:$A$792,$A130,Observed!$C$2:$C$792,$C130)),AVERAGEIFS(Observed!W$2:W$792,Observed!$A$2:$A$792,$A130,Observed!$C$2:$C$792,$C130),"")</f>
        <v/>
      </c>
      <c r="AB130" s="28">
        <f>IF(ISNUMBER(AVERAGEIFS(Observed!X$2:X$792,Observed!$A$2:$A$792,$A130,Observed!$C$2:$C$792,$C130)),AVERAGEIFS(Observed!X$2:X$792,Observed!$A$2:$A$792,$A130,Observed!$C$2:$C$792,$C130),"")</f>
        <v>15.589674790700277</v>
      </c>
      <c r="AC130" s="28">
        <f>IF(ISNUMBER(AVERAGEIFS(Observed!Y$2:Y$792,Observed!$A$2:$A$792,$A130,Observed!$C$2:$C$792,$C130)),AVERAGEIFS(Observed!Y$2:Y$792,Observed!$A$2:$A$792,$A130,Observed!$C$2:$C$792,$C130),"")</f>
        <v>17.410096486409504</v>
      </c>
      <c r="AD130" s="28">
        <f>IF(ISNUMBER(AVERAGEIFS(Observed!Z$2:Z$792,Observed!$A$2:$A$792,$A130,Observed!$C$2:$C$792,$C130)),AVERAGEIFS(Observed!Z$2:Z$792,Observed!$A$2:$A$792,$A130,Observed!$C$2:$C$792,$C130),"")</f>
        <v>18.292812029520672</v>
      </c>
      <c r="AE130" s="28">
        <f>IF(ISNUMBER(AVERAGEIFS(Observed!AA$2:AA$792,Observed!$A$2:$A$792,$A130,Observed!$C$2:$C$792,$C130)),AVERAGEIFS(Observed!AA$2:AA$792,Observed!$A$2:$A$792,$A130,Observed!$C$2:$C$792,$C130),"")</f>
        <v>90.221401214599609</v>
      </c>
      <c r="AF130" s="28">
        <f>IF(ISNUMBER(AVERAGEIFS(Observed!AB$2:AB$792,Observed!$A$2:$A$792,$A130,Observed!$C$2:$C$792,$C130)),AVERAGEIFS(Observed!AB$2:AB$792,Observed!$A$2:$A$792,$A130,Observed!$C$2:$C$792,$C130),"")</f>
        <v>83.63913218180339</v>
      </c>
      <c r="AG130" s="28">
        <f>IF(ISNUMBER(AVERAGEIFS(Observed!AC$2:AC$792,Observed!$A$2:$A$792,$A130,Observed!$C$2:$C$792,$C130)),AVERAGEIFS(Observed!AC$2:AC$792,Observed!$A$2:$A$792,$A130,Observed!$C$2:$C$792,$C130),"")</f>
        <v>30.811242421468098</v>
      </c>
      <c r="AH130" s="29">
        <f>IF(ISNUMBER(AVERAGEIFS(Observed!AD$2:AD$792,Observed!$A$2:$A$792,$A130,Observed!$C$2:$C$792,$C130)),AVERAGEIFS(Observed!AD$2:AD$792,Observed!$A$2:$A$792,$A130,Observed!$C$2:$C$792,$C130),"")</f>
        <v>4.9300000000000004E-2</v>
      </c>
      <c r="AI130" s="29">
        <f>IF(ISNUMBER(AVERAGEIFS(Observed!AE$2:AE$792,Observed!$A$2:$A$792,$A130,Observed!$C$2:$C$792,$C130)),AVERAGEIFS(Observed!AE$2:AE$792,Observed!$A$2:$A$792,$A130,Observed!$C$2:$C$792,$C130),"")</f>
        <v>4.9300000000000004E-2</v>
      </c>
      <c r="AJ130" s="29" t="str">
        <f>IF(ISNUMBER(AVERAGEIFS(Observed!AF$2:AF$792,Observed!$A$2:$A$792,$A130,Observed!$C$2:$C$792,$C130)),AVERAGEIFS(Observed!AF$2:AF$792,Observed!$A$2:$A$792,$A130,Observed!$C$2:$C$792,$C130),"")</f>
        <v/>
      </c>
      <c r="AK130" s="28">
        <f>IF(ISNUMBER(AVERAGEIFS(Observed!AG$2:AG$792,Observed!$A$2:$A$792,$A130,Observed!$C$2:$C$792,$C130)),AVERAGEIFS(Observed!AG$2:AG$792,Observed!$A$2:$A$792,$A130,Observed!$C$2:$C$792,$C130),"")</f>
        <v>13.38226114908854</v>
      </c>
      <c r="AL130" s="29" t="str">
        <f>IF(ISNUMBER(AVERAGEIFS(Observed!AH$2:AH$792,Observed!$A$2:$A$792,$A130,Observed!$C$2:$C$792,$C130)),AVERAGEIFS(Observed!AH$2:AH$792,Observed!$A$2:$A$792,$A130,Observed!$C$2:$C$792,$C130),"")</f>
        <v/>
      </c>
      <c r="AM130" s="28" t="str">
        <f>IF(ISNUMBER(AVERAGEIFS(Observed!AI$2:AI$792,Observed!$A$2:$A$792,$A130,Observed!$C$2:$C$792,$C130)),AVERAGEIFS(Observed!AI$2:AI$792,Observed!$A$2:$A$792,$A130,Observed!$C$2:$C$792,$C130),"")</f>
        <v/>
      </c>
      <c r="AN130" s="28" t="str">
        <f>IF(ISNUMBER(AVERAGEIFS(Observed!AJ$2:AJ$792,Observed!$A$2:$A$792,$A130,Observed!$C$2:$C$792,$C130)),AVERAGEIFS(Observed!AJ$2:AJ$792,Observed!$A$2:$A$792,$A130,Observed!$C$2:$C$792,$C130),"")</f>
        <v/>
      </c>
      <c r="AO130" s="28" t="str">
        <f>IF(ISNUMBER(AVERAGEIFS(Observed!AK$2:AK$792,Observed!$A$2:$A$792,$A130,Observed!$C$2:$C$792,$C130)),AVERAGEIFS(Observed!AK$2:AK$792,Observed!$A$2:$A$792,$A130,Observed!$C$2:$C$792,$C130),"")</f>
        <v/>
      </c>
      <c r="AP130" s="29" t="str">
        <f>IF(ISNUMBER(AVERAGEIFS(Observed!AL$2:AL$792,Observed!$A$2:$A$792,$A130,Observed!$C$2:$C$792,$C130)),AVERAGEIFS(Observed!AL$2:AL$792,Observed!$A$2:$A$792,$A130,Observed!$C$2:$C$792,$C130),"")</f>
        <v/>
      </c>
      <c r="AQ130" s="28" t="str">
        <f>IF(ISNUMBER(AVERAGEIFS(Observed!AM$2:AM$792,Observed!$A$2:$A$792,$A130,Observed!$C$2:$C$792,$C130)),AVERAGEIFS(Observed!AM$2:AM$792,Observed!$A$2:$A$792,$A130,Observed!$C$2:$C$792,$C130),"")</f>
        <v/>
      </c>
      <c r="AR130" s="28" t="str">
        <f>IF(ISNUMBER(AVERAGEIFS(Observed!AN$2:AN$792,Observed!$A$2:$A$792,$A130,Observed!$C$2:$C$792,$C130)),AVERAGEIFS(Observed!AN$2:AN$792,Observed!$A$2:$A$792,$A130,Observed!$C$2:$C$792,$C130),"")</f>
        <v/>
      </c>
      <c r="AS130" s="2">
        <f>COUNTIFS(Observed!$A$2:$A$792,$A130,Observed!$C$2:$C$792,$C130)</f>
        <v>3</v>
      </c>
      <c r="AT130" s="2">
        <f t="shared" si="2"/>
        <v>10</v>
      </c>
    </row>
    <row r="131" spans="1:46" x14ac:dyDescent="0.25">
      <c r="A131" s="4" t="s">
        <v>25</v>
      </c>
      <c r="B131" t="s">
        <v>44</v>
      </c>
      <c r="C131" s="3">
        <v>42663</v>
      </c>
      <c r="D131">
        <v>1</v>
      </c>
      <c r="F131">
        <v>200</v>
      </c>
      <c r="J131" s="2" t="s">
        <v>84</v>
      </c>
      <c r="K131" s="2" t="s">
        <v>43</v>
      </c>
      <c r="M131" s="2" t="s">
        <v>39</v>
      </c>
      <c r="N131" s="27">
        <f>IF(ISNUMBER(AVERAGEIFS(Observed!J$2:J$792,Observed!$A$2:$A$792,$A131,Observed!$C$2:$C$792,$C131)),AVERAGEIFS(Observed!J$2:J$792,Observed!$A$2:$A$792,$A131,Observed!$C$2:$C$792,$C131),"")</f>
        <v>966</v>
      </c>
      <c r="O131" s="28">
        <f>IF(ISNUMBER(AVERAGEIFS(Observed!K$2:K$792,Observed!$A$2:$A$792,$A131,Observed!$C$2:$C$792,$C131)),AVERAGEIFS(Observed!K$2:K$792,Observed!$A$2:$A$792,$A131,Observed!$C$2:$C$792,$C131),"")</f>
        <v>96.600000000000009</v>
      </c>
      <c r="P131" s="28" t="str">
        <f>IF(ISNUMBER(AVERAGEIFS(Observed!L$2:L$792,Observed!$A$2:$A$792,$A131,Observed!$C$2:$C$792,$C131)),AVERAGEIFS(Observed!L$2:L$792,Observed!$A$2:$A$792,$A131,Observed!$C$2:$C$792,$C131),"")</f>
        <v/>
      </c>
      <c r="Q131" s="28" t="str">
        <f>IF(ISNUMBER(AVERAGEIFS(Observed!M$2:M$792,Observed!$A$2:$A$792,$A131,Observed!$C$2:$C$792,$C131)),AVERAGEIFS(Observed!M$2:M$792,Observed!$A$2:$A$792,$A131,Observed!$C$2:$C$792,$C131),"")</f>
        <v/>
      </c>
      <c r="R131" s="28" t="str">
        <f>IF(ISNUMBER(AVERAGEIFS(Observed!N$2:N$792,Observed!$A$2:$A$792,$A131,Observed!$C$2:$C$792,$C131)),AVERAGEIFS(Observed!N$2:N$792,Observed!$A$2:$A$792,$A131,Observed!$C$2:$C$792,$C131),"")</f>
        <v/>
      </c>
      <c r="S131" s="29" t="str">
        <f>IF(ISNUMBER(AVERAGEIFS(Observed!O$2:O$792,Observed!$A$2:$A$792,$A131,Observed!$C$2:$C$792,$C131)),AVERAGEIFS(Observed!O$2:O$792,Observed!$A$2:$A$792,$A131,Observed!$C$2:$C$792,$C131),"")</f>
        <v/>
      </c>
      <c r="T131" s="29" t="str">
        <f>IF(ISNUMBER(AVERAGEIFS(Observed!P$2:P$792,Observed!$A$2:$A$792,$A131,Observed!$C$2:$C$792,$C131)),AVERAGEIFS(Observed!P$2:P$792,Observed!$A$2:$A$792,$A131,Observed!$C$2:$C$792,$C131),"")</f>
        <v/>
      </c>
      <c r="U131" s="29" t="str">
        <f>IF(ISNUMBER(AVERAGEIFS(Observed!Q$2:Q$792,Observed!$A$2:$A$792,$A131,Observed!$C$2:$C$792,$C131)),AVERAGEIFS(Observed!Q$2:Q$792,Observed!$A$2:$A$792,$A131,Observed!$C$2:$C$792,$C131),"")</f>
        <v/>
      </c>
      <c r="V131" s="28" t="str">
        <f>IF(ISNUMBER(AVERAGEIFS(Observed!R$2:R$792,Observed!$A$2:$A$792,$A131,Observed!$C$2:$C$792,$C131)),AVERAGEIFS(Observed!R$2:R$792,Observed!$A$2:$A$792,$A131,Observed!$C$2:$C$792,$C131),"")</f>
        <v/>
      </c>
      <c r="W131" s="30" t="str">
        <f>IF(ISNUMBER(AVERAGEIFS(Observed!S$2:S$792,Observed!$A$2:$A$792,$A131,Observed!$C$2:$C$792,$C131)),AVERAGEIFS(Observed!S$2:S$792,Observed!$A$2:$A$792,$A131,Observed!$C$2:$C$792,$C131),"")</f>
        <v/>
      </c>
      <c r="X131" s="30" t="str">
        <f>IF(ISNUMBER(AVERAGEIFS(Observed!T$2:T$792,Observed!$A$2:$A$792,$A131,Observed!$C$2:$C$792,$C131)),AVERAGEIFS(Observed!T$2:T$792,Observed!$A$2:$A$792,$A131,Observed!$C$2:$C$792,$C131),"")</f>
        <v/>
      </c>
      <c r="Y131" s="28" t="str">
        <f>IF(ISNUMBER(AVERAGEIFS(Observed!U$2:U$792,Observed!$A$2:$A$792,$A131,Observed!$C$2:$C$792,$C131)),AVERAGEIFS(Observed!U$2:U$792,Observed!$A$2:$A$792,$A131,Observed!$C$2:$C$792,$C131),"")</f>
        <v/>
      </c>
      <c r="Z131" s="28" t="str">
        <f>IF(ISNUMBER(AVERAGEIFS(Observed!V$2:V$792,Observed!$A$2:$A$792,$A131,Observed!$C$2:$C$792,$C131)),AVERAGEIFS(Observed!V$2:V$792,Observed!$A$2:$A$792,$A131,Observed!$C$2:$C$792,$C131),"")</f>
        <v/>
      </c>
      <c r="AA131" s="28" t="str">
        <f>IF(ISNUMBER(AVERAGEIFS(Observed!W$2:W$792,Observed!$A$2:$A$792,$A131,Observed!$C$2:$C$792,$C131)),AVERAGEIFS(Observed!W$2:W$792,Observed!$A$2:$A$792,$A131,Observed!$C$2:$C$792,$C131),"")</f>
        <v/>
      </c>
      <c r="AB131" s="28">
        <f>IF(ISNUMBER(AVERAGEIFS(Observed!X$2:X$792,Observed!$A$2:$A$792,$A131,Observed!$C$2:$C$792,$C131)),AVERAGEIFS(Observed!X$2:X$792,Observed!$A$2:$A$792,$A131,Observed!$C$2:$C$792,$C131),"")</f>
        <v>15.573702176411947</v>
      </c>
      <c r="AC131" s="28">
        <f>IF(ISNUMBER(AVERAGEIFS(Observed!Y$2:Y$792,Observed!$A$2:$A$792,$A131,Observed!$C$2:$C$792,$C131)),AVERAGEIFS(Observed!Y$2:Y$792,Observed!$A$2:$A$792,$A131,Observed!$C$2:$C$792,$C131),"")</f>
        <v>16.057639280954998</v>
      </c>
      <c r="AD131" s="28">
        <f>IF(ISNUMBER(AVERAGEIFS(Observed!Z$2:Z$792,Observed!$A$2:$A$792,$A131,Observed!$C$2:$C$792,$C131)),AVERAGEIFS(Observed!Z$2:Z$792,Observed!$A$2:$A$792,$A131,Observed!$C$2:$C$792,$C131),"")</f>
        <v>17.514543533325195</v>
      </c>
      <c r="AE131" s="28">
        <f>IF(ISNUMBER(AVERAGEIFS(Observed!AA$2:AA$792,Observed!$A$2:$A$792,$A131,Observed!$C$2:$C$792,$C131)),AVERAGEIFS(Observed!AA$2:AA$792,Observed!$A$2:$A$792,$A131,Observed!$C$2:$C$792,$C131),"")</f>
        <v>89.873799641927079</v>
      </c>
      <c r="AF131" s="28">
        <f>IF(ISNUMBER(AVERAGEIFS(Observed!AB$2:AB$792,Observed!$A$2:$A$792,$A131,Observed!$C$2:$C$792,$C131)),AVERAGEIFS(Observed!AB$2:AB$792,Observed!$A$2:$A$792,$A131,Observed!$C$2:$C$792,$C131),"")</f>
        <v>83.596700032552079</v>
      </c>
      <c r="AG131" s="28">
        <f>IF(ISNUMBER(AVERAGEIFS(Observed!AC$2:AC$792,Observed!$A$2:$A$792,$A131,Observed!$C$2:$C$792,$C131)),AVERAGEIFS(Observed!AC$2:AC$792,Observed!$A$2:$A$792,$A131,Observed!$C$2:$C$792,$C131),"")</f>
        <v>32.103981018066406</v>
      </c>
      <c r="AH131" s="29">
        <f>IF(ISNUMBER(AVERAGEIFS(Observed!AD$2:AD$792,Observed!$A$2:$A$792,$A131,Observed!$C$2:$C$792,$C131)),AVERAGEIFS(Observed!AD$2:AD$792,Observed!$A$2:$A$792,$A131,Observed!$C$2:$C$792,$C131),"")</f>
        <v>5.1366666666666665E-2</v>
      </c>
      <c r="AI131" s="29">
        <f>IF(ISNUMBER(AVERAGEIFS(Observed!AE$2:AE$792,Observed!$A$2:$A$792,$A131,Observed!$C$2:$C$792,$C131)),AVERAGEIFS(Observed!AE$2:AE$792,Observed!$A$2:$A$792,$A131,Observed!$C$2:$C$792,$C131),"")</f>
        <v>5.1366666666666665E-2</v>
      </c>
      <c r="AJ131" s="29" t="str">
        <f>IF(ISNUMBER(AVERAGEIFS(Observed!AF$2:AF$792,Observed!$A$2:$A$792,$A131,Observed!$C$2:$C$792,$C131)),AVERAGEIFS(Observed!AF$2:AF$792,Observed!$A$2:$A$792,$A131,Observed!$C$2:$C$792,$C131),"")</f>
        <v/>
      </c>
      <c r="AK131" s="28">
        <f>IF(ISNUMBER(AVERAGEIFS(Observed!AG$2:AG$792,Observed!$A$2:$A$792,$A131,Observed!$C$2:$C$792,$C131)),AVERAGEIFS(Observed!AG$2:AG$792,Observed!$A$2:$A$792,$A131,Observed!$C$2:$C$792,$C131),"")</f>
        <v>13.375472005208332</v>
      </c>
      <c r="AL131" s="29" t="str">
        <f>IF(ISNUMBER(AVERAGEIFS(Observed!AH$2:AH$792,Observed!$A$2:$A$792,$A131,Observed!$C$2:$C$792,$C131)),AVERAGEIFS(Observed!AH$2:AH$792,Observed!$A$2:$A$792,$A131,Observed!$C$2:$C$792,$C131),"")</f>
        <v/>
      </c>
      <c r="AM131" s="28" t="str">
        <f>IF(ISNUMBER(AVERAGEIFS(Observed!AI$2:AI$792,Observed!$A$2:$A$792,$A131,Observed!$C$2:$C$792,$C131)),AVERAGEIFS(Observed!AI$2:AI$792,Observed!$A$2:$A$792,$A131,Observed!$C$2:$C$792,$C131),"")</f>
        <v/>
      </c>
      <c r="AN131" s="28" t="str">
        <f>IF(ISNUMBER(AVERAGEIFS(Observed!AJ$2:AJ$792,Observed!$A$2:$A$792,$A131,Observed!$C$2:$C$792,$C131)),AVERAGEIFS(Observed!AJ$2:AJ$792,Observed!$A$2:$A$792,$A131,Observed!$C$2:$C$792,$C131),"")</f>
        <v/>
      </c>
      <c r="AO131" s="28" t="str">
        <f>IF(ISNUMBER(AVERAGEIFS(Observed!AK$2:AK$792,Observed!$A$2:$A$792,$A131,Observed!$C$2:$C$792,$C131)),AVERAGEIFS(Observed!AK$2:AK$792,Observed!$A$2:$A$792,$A131,Observed!$C$2:$C$792,$C131),"")</f>
        <v/>
      </c>
      <c r="AP131" s="29" t="str">
        <f>IF(ISNUMBER(AVERAGEIFS(Observed!AL$2:AL$792,Observed!$A$2:$A$792,$A131,Observed!$C$2:$C$792,$C131)),AVERAGEIFS(Observed!AL$2:AL$792,Observed!$A$2:$A$792,$A131,Observed!$C$2:$C$792,$C131),"")</f>
        <v/>
      </c>
      <c r="AQ131" s="28" t="str">
        <f>IF(ISNUMBER(AVERAGEIFS(Observed!AM$2:AM$792,Observed!$A$2:$A$792,$A131,Observed!$C$2:$C$792,$C131)),AVERAGEIFS(Observed!AM$2:AM$792,Observed!$A$2:$A$792,$A131,Observed!$C$2:$C$792,$C131),"")</f>
        <v/>
      </c>
      <c r="AR131" s="28" t="str">
        <f>IF(ISNUMBER(AVERAGEIFS(Observed!AN$2:AN$792,Observed!$A$2:$A$792,$A131,Observed!$C$2:$C$792,$C131)),AVERAGEIFS(Observed!AN$2:AN$792,Observed!$A$2:$A$792,$A131,Observed!$C$2:$C$792,$C131),"")</f>
        <v/>
      </c>
      <c r="AS131" s="2">
        <f>COUNTIFS(Observed!$A$2:$A$792,$A131,Observed!$C$2:$C$792,$C131)</f>
        <v>3</v>
      </c>
      <c r="AT131" s="2">
        <f t="shared" si="2"/>
        <v>10</v>
      </c>
    </row>
    <row r="132" spans="1:46" x14ac:dyDescent="0.25">
      <c r="A132" s="4" t="s">
        <v>29</v>
      </c>
      <c r="B132" t="s">
        <v>44</v>
      </c>
      <c r="C132" s="3">
        <v>42663</v>
      </c>
      <c r="D132">
        <v>1</v>
      </c>
      <c r="F132">
        <v>350</v>
      </c>
      <c r="J132" s="2" t="s">
        <v>84</v>
      </c>
      <c r="K132" s="2" t="s">
        <v>43</v>
      </c>
      <c r="M132" s="2" t="s">
        <v>39</v>
      </c>
      <c r="N132" s="27">
        <f>IF(ISNUMBER(AVERAGEIFS(Observed!J$2:J$792,Observed!$A$2:$A$792,$A132,Observed!$C$2:$C$792,$C132)),AVERAGEIFS(Observed!J$2:J$792,Observed!$A$2:$A$792,$A132,Observed!$C$2:$C$792,$C132),"")</f>
        <v>959</v>
      </c>
      <c r="O132" s="28">
        <f>IF(ISNUMBER(AVERAGEIFS(Observed!K$2:K$792,Observed!$A$2:$A$792,$A132,Observed!$C$2:$C$792,$C132)),AVERAGEIFS(Observed!K$2:K$792,Observed!$A$2:$A$792,$A132,Observed!$C$2:$C$792,$C132),"")</f>
        <v>95.899999999999977</v>
      </c>
      <c r="P132" s="28" t="str">
        <f>IF(ISNUMBER(AVERAGEIFS(Observed!L$2:L$792,Observed!$A$2:$A$792,$A132,Observed!$C$2:$C$792,$C132)),AVERAGEIFS(Observed!L$2:L$792,Observed!$A$2:$A$792,$A132,Observed!$C$2:$C$792,$C132),"")</f>
        <v/>
      </c>
      <c r="Q132" s="28" t="str">
        <f>IF(ISNUMBER(AVERAGEIFS(Observed!M$2:M$792,Observed!$A$2:$A$792,$A132,Observed!$C$2:$C$792,$C132)),AVERAGEIFS(Observed!M$2:M$792,Observed!$A$2:$A$792,$A132,Observed!$C$2:$C$792,$C132),"")</f>
        <v/>
      </c>
      <c r="R132" s="28" t="str">
        <f>IF(ISNUMBER(AVERAGEIFS(Observed!N$2:N$792,Observed!$A$2:$A$792,$A132,Observed!$C$2:$C$792,$C132)),AVERAGEIFS(Observed!N$2:N$792,Observed!$A$2:$A$792,$A132,Observed!$C$2:$C$792,$C132),"")</f>
        <v/>
      </c>
      <c r="S132" s="29" t="str">
        <f>IF(ISNUMBER(AVERAGEIFS(Observed!O$2:O$792,Observed!$A$2:$A$792,$A132,Observed!$C$2:$C$792,$C132)),AVERAGEIFS(Observed!O$2:O$792,Observed!$A$2:$A$792,$A132,Observed!$C$2:$C$792,$C132),"")</f>
        <v/>
      </c>
      <c r="T132" s="29" t="str">
        <f>IF(ISNUMBER(AVERAGEIFS(Observed!P$2:P$792,Observed!$A$2:$A$792,$A132,Observed!$C$2:$C$792,$C132)),AVERAGEIFS(Observed!P$2:P$792,Observed!$A$2:$A$792,$A132,Observed!$C$2:$C$792,$C132),"")</f>
        <v/>
      </c>
      <c r="U132" s="29" t="str">
        <f>IF(ISNUMBER(AVERAGEIFS(Observed!Q$2:Q$792,Observed!$A$2:$A$792,$A132,Observed!$C$2:$C$792,$C132)),AVERAGEIFS(Observed!Q$2:Q$792,Observed!$A$2:$A$792,$A132,Observed!$C$2:$C$792,$C132),"")</f>
        <v/>
      </c>
      <c r="V132" s="28" t="str">
        <f>IF(ISNUMBER(AVERAGEIFS(Observed!R$2:R$792,Observed!$A$2:$A$792,$A132,Observed!$C$2:$C$792,$C132)),AVERAGEIFS(Observed!R$2:R$792,Observed!$A$2:$A$792,$A132,Observed!$C$2:$C$792,$C132),"")</f>
        <v/>
      </c>
      <c r="W132" s="30" t="str">
        <f>IF(ISNUMBER(AVERAGEIFS(Observed!S$2:S$792,Observed!$A$2:$A$792,$A132,Observed!$C$2:$C$792,$C132)),AVERAGEIFS(Observed!S$2:S$792,Observed!$A$2:$A$792,$A132,Observed!$C$2:$C$792,$C132),"")</f>
        <v/>
      </c>
      <c r="X132" s="30" t="str">
        <f>IF(ISNUMBER(AVERAGEIFS(Observed!T$2:T$792,Observed!$A$2:$A$792,$A132,Observed!$C$2:$C$792,$C132)),AVERAGEIFS(Observed!T$2:T$792,Observed!$A$2:$A$792,$A132,Observed!$C$2:$C$792,$C132),"")</f>
        <v/>
      </c>
      <c r="Y132" s="28" t="str">
        <f>IF(ISNUMBER(AVERAGEIFS(Observed!U$2:U$792,Observed!$A$2:$A$792,$A132,Observed!$C$2:$C$792,$C132)),AVERAGEIFS(Observed!U$2:U$792,Observed!$A$2:$A$792,$A132,Observed!$C$2:$C$792,$C132),"")</f>
        <v/>
      </c>
      <c r="Z132" s="28" t="str">
        <f>IF(ISNUMBER(AVERAGEIFS(Observed!V$2:V$792,Observed!$A$2:$A$792,$A132,Observed!$C$2:$C$792,$C132)),AVERAGEIFS(Observed!V$2:V$792,Observed!$A$2:$A$792,$A132,Observed!$C$2:$C$792,$C132),"")</f>
        <v/>
      </c>
      <c r="AA132" s="28" t="str">
        <f>IF(ISNUMBER(AVERAGEIFS(Observed!W$2:W$792,Observed!$A$2:$A$792,$A132,Observed!$C$2:$C$792,$C132)),AVERAGEIFS(Observed!W$2:W$792,Observed!$A$2:$A$792,$A132,Observed!$C$2:$C$792,$C132),"")</f>
        <v/>
      </c>
      <c r="AB132" s="28">
        <f>IF(ISNUMBER(AVERAGEIFS(Observed!X$2:X$792,Observed!$A$2:$A$792,$A132,Observed!$C$2:$C$792,$C132)),AVERAGEIFS(Observed!X$2:X$792,Observed!$A$2:$A$792,$A132,Observed!$C$2:$C$792,$C132),"")</f>
        <v>15.509515126546225</v>
      </c>
      <c r="AC132" s="28">
        <f>IF(ISNUMBER(AVERAGEIFS(Observed!Y$2:Y$792,Observed!$A$2:$A$792,$A132,Observed!$C$2:$C$792,$C132)),AVERAGEIFS(Observed!Y$2:Y$792,Observed!$A$2:$A$792,$A132,Observed!$C$2:$C$792,$C132),"")</f>
        <v>17.308134714762371</v>
      </c>
      <c r="AD132" s="28">
        <f>IF(ISNUMBER(AVERAGEIFS(Observed!Z$2:Z$792,Observed!$A$2:$A$792,$A132,Observed!$C$2:$C$792,$C132)),AVERAGEIFS(Observed!Z$2:Z$792,Observed!$A$2:$A$792,$A132,Observed!$C$2:$C$792,$C132),"")</f>
        <v>16.872583071390789</v>
      </c>
      <c r="AE132" s="28">
        <f>IF(ISNUMBER(AVERAGEIFS(Observed!AA$2:AA$792,Observed!$A$2:$A$792,$A132,Observed!$C$2:$C$792,$C132)),AVERAGEIFS(Observed!AA$2:AA$792,Observed!$A$2:$A$792,$A132,Observed!$C$2:$C$792,$C132),"")</f>
        <v>89.922175089518234</v>
      </c>
      <c r="AF132" s="28">
        <f>IF(ISNUMBER(AVERAGEIFS(Observed!AB$2:AB$792,Observed!$A$2:$A$792,$A132,Observed!$C$2:$C$792,$C132)),AVERAGEIFS(Observed!AB$2:AB$792,Observed!$A$2:$A$792,$A132,Observed!$C$2:$C$792,$C132),"")</f>
        <v>83.147478739420578</v>
      </c>
      <c r="AG132" s="28">
        <f>IF(ISNUMBER(AVERAGEIFS(Observed!AC$2:AC$792,Observed!$A$2:$A$792,$A132,Observed!$C$2:$C$792,$C132)),AVERAGEIFS(Observed!AC$2:AC$792,Observed!$A$2:$A$792,$A132,Observed!$C$2:$C$792,$C132),"")</f>
        <v>31.647232691446941</v>
      </c>
      <c r="AH132" s="29">
        <f>IF(ISNUMBER(AVERAGEIFS(Observed!AD$2:AD$792,Observed!$A$2:$A$792,$A132,Observed!$C$2:$C$792,$C132)),AVERAGEIFS(Observed!AD$2:AD$792,Observed!$A$2:$A$792,$A132,Observed!$C$2:$C$792,$C132),"")</f>
        <v>5.0633333333333336E-2</v>
      </c>
      <c r="AI132" s="29">
        <f>IF(ISNUMBER(AVERAGEIFS(Observed!AE$2:AE$792,Observed!$A$2:$A$792,$A132,Observed!$C$2:$C$792,$C132)),AVERAGEIFS(Observed!AE$2:AE$792,Observed!$A$2:$A$792,$A132,Observed!$C$2:$C$792,$C132),"")</f>
        <v>5.0633333333333336E-2</v>
      </c>
      <c r="AJ132" s="29" t="str">
        <f>IF(ISNUMBER(AVERAGEIFS(Observed!AF$2:AF$792,Observed!$A$2:$A$792,$A132,Observed!$C$2:$C$792,$C132)),AVERAGEIFS(Observed!AF$2:AF$792,Observed!$A$2:$A$792,$A132,Observed!$C$2:$C$792,$C132),"")</f>
        <v/>
      </c>
      <c r="AK132" s="28">
        <f>IF(ISNUMBER(AVERAGEIFS(Observed!AG$2:AG$792,Observed!$A$2:$A$792,$A132,Observed!$C$2:$C$792,$C132)),AVERAGEIFS(Observed!AG$2:AG$792,Observed!$A$2:$A$792,$A132,Observed!$C$2:$C$792,$C132),"")</f>
        <v>13.303596598307292</v>
      </c>
      <c r="AL132" s="29" t="str">
        <f>IF(ISNUMBER(AVERAGEIFS(Observed!AH$2:AH$792,Observed!$A$2:$A$792,$A132,Observed!$C$2:$C$792,$C132)),AVERAGEIFS(Observed!AH$2:AH$792,Observed!$A$2:$A$792,$A132,Observed!$C$2:$C$792,$C132),"")</f>
        <v/>
      </c>
      <c r="AM132" s="28" t="str">
        <f>IF(ISNUMBER(AVERAGEIFS(Observed!AI$2:AI$792,Observed!$A$2:$A$792,$A132,Observed!$C$2:$C$792,$C132)),AVERAGEIFS(Observed!AI$2:AI$792,Observed!$A$2:$A$792,$A132,Observed!$C$2:$C$792,$C132),"")</f>
        <v/>
      </c>
      <c r="AN132" s="28" t="str">
        <f>IF(ISNUMBER(AVERAGEIFS(Observed!AJ$2:AJ$792,Observed!$A$2:$A$792,$A132,Observed!$C$2:$C$792,$C132)),AVERAGEIFS(Observed!AJ$2:AJ$792,Observed!$A$2:$A$792,$A132,Observed!$C$2:$C$792,$C132),"")</f>
        <v/>
      </c>
      <c r="AO132" s="28" t="str">
        <f>IF(ISNUMBER(AVERAGEIFS(Observed!AK$2:AK$792,Observed!$A$2:$A$792,$A132,Observed!$C$2:$C$792,$C132)),AVERAGEIFS(Observed!AK$2:AK$792,Observed!$A$2:$A$792,$A132,Observed!$C$2:$C$792,$C132),"")</f>
        <v/>
      </c>
      <c r="AP132" s="29" t="str">
        <f>IF(ISNUMBER(AVERAGEIFS(Observed!AL$2:AL$792,Observed!$A$2:$A$792,$A132,Observed!$C$2:$C$792,$C132)),AVERAGEIFS(Observed!AL$2:AL$792,Observed!$A$2:$A$792,$A132,Observed!$C$2:$C$792,$C132),"")</f>
        <v/>
      </c>
      <c r="AQ132" s="28" t="str">
        <f>IF(ISNUMBER(AVERAGEIFS(Observed!AM$2:AM$792,Observed!$A$2:$A$792,$A132,Observed!$C$2:$C$792,$C132)),AVERAGEIFS(Observed!AM$2:AM$792,Observed!$A$2:$A$792,$A132,Observed!$C$2:$C$792,$C132),"")</f>
        <v/>
      </c>
      <c r="AR132" s="28" t="str">
        <f>IF(ISNUMBER(AVERAGEIFS(Observed!AN$2:AN$792,Observed!$A$2:$A$792,$A132,Observed!$C$2:$C$792,$C132)),AVERAGEIFS(Observed!AN$2:AN$792,Observed!$A$2:$A$792,$A132,Observed!$C$2:$C$792,$C132),"")</f>
        <v/>
      </c>
      <c r="AS132" s="2">
        <f>COUNTIFS(Observed!$A$2:$A$792,$A132,Observed!$C$2:$C$792,$C132)</f>
        <v>3</v>
      </c>
      <c r="AT132" s="2">
        <f t="shared" si="2"/>
        <v>10</v>
      </c>
    </row>
    <row r="133" spans="1:46" x14ac:dyDescent="0.25">
      <c r="A133" s="4" t="s">
        <v>26</v>
      </c>
      <c r="B133" t="s">
        <v>44</v>
      </c>
      <c r="C133" s="3">
        <v>42663</v>
      </c>
      <c r="D133">
        <v>1</v>
      </c>
      <c r="F133">
        <v>500</v>
      </c>
      <c r="J133" s="2" t="s">
        <v>84</v>
      </c>
      <c r="K133" s="2" t="s">
        <v>43</v>
      </c>
      <c r="M133" s="2" t="s">
        <v>39</v>
      </c>
      <c r="N133" s="27">
        <f>IF(ISNUMBER(AVERAGEIFS(Observed!J$2:J$792,Observed!$A$2:$A$792,$A133,Observed!$C$2:$C$792,$C133)),AVERAGEIFS(Observed!J$2:J$792,Observed!$A$2:$A$792,$A133,Observed!$C$2:$C$792,$C133),"")</f>
        <v>1029.5</v>
      </c>
      <c r="O133" s="28">
        <f>IF(ISNUMBER(AVERAGEIFS(Observed!K$2:K$792,Observed!$A$2:$A$792,$A133,Observed!$C$2:$C$792,$C133)),AVERAGEIFS(Observed!K$2:K$792,Observed!$A$2:$A$792,$A133,Observed!$C$2:$C$792,$C133),"")</f>
        <v>102.94999999999999</v>
      </c>
      <c r="P133" s="28" t="str">
        <f>IF(ISNUMBER(AVERAGEIFS(Observed!L$2:L$792,Observed!$A$2:$A$792,$A133,Observed!$C$2:$C$792,$C133)),AVERAGEIFS(Observed!L$2:L$792,Observed!$A$2:$A$792,$A133,Observed!$C$2:$C$792,$C133),"")</f>
        <v/>
      </c>
      <c r="Q133" s="28" t="str">
        <f>IF(ISNUMBER(AVERAGEIFS(Observed!M$2:M$792,Observed!$A$2:$A$792,$A133,Observed!$C$2:$C$792,$C133)),AVERAGEIFS(Observed!M$2:M$792,Observed!$A$2:$A$792,$A133,Observed!$C$2:$C$792,$C133),"")</f>
        <v/>
      </c>
      <c r="R133" s="28" t="str">
        <f>IF(ISNUMBER(AVERAGEIFS(Observed!N$2:N$792,Observed!$A$2:$A$792,$A133,Observed!$C$2:$C$792,$C133)),AVERAGEIFS(Observed!N$2:N$792,Observed!$A$2:$A$792,$A133,Observed!$C$2:$C$792,$C133),"")</f>
        <v/>
      </c>
      <c r="S133" s="29" t="str">
        <f>IF(ISNUMBER(AVERAGEIFS(Observed!O$2:O$792,Observed!$A$2:$A$792,$A133,Observed!$C$2:$C$792,$C133)),AVERAGEIFS(Observed!O$2:O$792,Observed!$A$2:$A$792,$A133,Observed!$C$2:$C$792,$C133),"")</f>
        <v/>
      </c>
      <c r="T133" s="29" t="str">
        <f>IF(ISNUMBER(AVERAGEIFS(Observed!P$2:P$792,Observed!$A$2:$A$792,$A133,Observed!$C$2:$C$792,$C133)),AVERAGEIFS(Observed!P$2:P$792,Observed!$A$2:$A$792,$A133,Observed!$C$2:$C$792,$C133),"")</f>
        <v/>
      </c>
      <c r="U133" s="29" t="str">
        <f>IF(ISNUMBER(AVERAGEIFS(Observed!Q$2:Q$792,Observed!$A$2:$A$792,$A133,Observed!$C$2:$C$792,$C133)),AVERAGEIFS(Observed!Q$2:Q$792,Observed!$A$2:$A$792,$A133,Observed!$C$2:$C$792,$C133),"")</f>
        <v/>
      </c>
      <c r="V133" s="28" t="str">
        <f>IF(ISNUMBER(AVERAGEIFS(Observed!R$2:R$792,Observed!$A$2:$A$792,$A133,Observed!$C$2:$C$792,$C133)),AVERAGEIFS(Observed!R$2:R$792,Observed!$A$2:$A$792,$A133,Observed!$C$2:$C$792,$C133),"")</f>
        <v/>
      </c>
      <c r="W133" s="30" t="str">
        <f>IF(ISNUMBER(AVERAGEIFS(Observed!S$2:S$792,Observed!$A$2:$A$792,$A133,Observed!$C$2:$C$792,$C133)),AVERAGEIFS(Observed!S$2:S$792,Observed!$A$2:$A$792,$A133,Observed!$C$2:$C$792,$C133),"")</f>
        <v/>
      </c>
      <c r="X133" s="30" t="str">
        <f>IF(ISNUMBER(AVERAGEIFS(Observed!T$2:T$792,Observed!$A$2:$A$792,$A133,Observed!$C$2:$C$792,$C133)),AVERAGEIFS(Observed!T$2:T$792,Observed!$A$2:$A$792,$A133,Observed!$C$2:$C$792,$C133),"")</f>
        <v/>
      </c>
      <c r="Y133" s="28" t="str">
        <f>IF(ISNUMBER(AVERAGEIFS(Observed!U$2:U$792,Observed!$A$2:$A$792,$A133,Observed!$C$2:$C$792,$C133)),AVERAGEIFS(Observed!U$2:U$792,Observed!$A$2:$A$792,$A133,Observed!$C$2:$C$792,$C133),"")</f>
        <v/>
      </c>
      <c r="Z133" s="28" t="str">
        <f>IF(ISNUMBER(AVERAGEIFS(Observed!V$2:V$792,Observed!$A$2:$A$792,$A133,Observed!$C$2:$C$792,$C133)),AVERAGEIFS(Observed!V$2:V$792,Observed!$A$2:$A$792,$A133,Observed!$C$2:$C$792,$C133),"")</f>
        <v/>
      </c>
      <c r="AA133" s="28" t="str">
        <f>IF(ISNUMBER(AVERAGEIFS(Observed!W$2:W$792,Observed!$A$2:$A$792,$A133,Observed!$C$2:$C$792,$C133)),AVERAGEIFS(Observed!W$2:W$792,Observed!$A$2:$A$792,$A133,Observed!$C$2:$C$792,$C133),"")</f>
        <v/>
      </c>
      <c r="AB133" s="28">
        <f>IF(ISNUMBER(AVERAGEIFS(Observed!X$2:X$792,Observed!$A$2:$A$792,$A133,Observed!$C$2:$C$792,$C133)),AVERAGEIFS(Observed!X$2:X$792,Observed!$A$2:$A$792,$A133,Observed!$C$2:$C$792,$C133),"")</f>
        <v>15.044779936472574</v>
      </c>
      <c r="AC133" s="28">
        <f>IF(ISNUMBER(AVERAGEIFS(Observed!Y$2:Y$792,Observed!$A$2:$A$792,$A133,Observed!$C$2:$C$792,$C133)),AVERAGEIFS(Observed!Y$2:Y$792,Observed!$A$2:$A$792,$A133,Observed!$C$2:$C$792,$C133),"")</f>
        <v>17.198645114898682</v>
      </c>
      <c r="AD133" s="28">
        <f>IF(ISNUMBER(AVERAGEIFS(Observed!Z$2:Z$792,Observed!$A$2:$A$792,$A133,Observed!$C$2:$C$792,$C133)),AVERAGEIFS(Observed!Z$2:Z$792,Observed!$A$2:$A$792,$A133,Observed!$C$2:$C$792,$C133),"")</f>
        <v>16.596818923950195</v>
      </c>
      <c r="AE133" s="28">
        <f>IF(ISNUMBER(AVERAGEIFS(Observed!AA$2:AA$792,Observed!$A$2:$A$792,$A133,Observed!$C$2:$C$792,$C133)),AVERAGEIFS(Observed!AA$2:AA$792,Observed!$A$2:$A$792,$A133,Observed!$C$2:$C$792,$C133),"")</f>
        <v>89.817452748616532</v>
      </c>
      <c r="AF133" s="28">
        <f>IF(ISNUMBER(AVERAGEIFS(Observed!AB$2:AB$792,Observed!$A$2:$A$792,$A133,Observed!$C$2:$C$792,$C133)),AVERAGEIFS(Observed!AB$2:AB$792,Observed!$A$2:$A$792,$A133,Observed!$C$2:$C$792,$C133),"")</f>
        <v>83.775260925292969</v>
      </c>
      <c r="AG133" s="28">
        <f>IF(ISNUMBER(AVERAGEIFS(Observed!AC$2:AC$792,Observed!$A$2:$A$792,$A133,Observed!$C$2:$C$792,$C133)),AVERAGEIFS(Observed!AC$2:AC$792,Observed!$A$2:$A$792,$A133,Observed!$C$2:$C$792,$C133),"")</f>
        <v>31.728643735249836</v>
      </c>
      <c r="AH133" s="29">
        <f>IF(ISNUMBER(AVERAGEIFS(Observed!AD$2:AD$792,Observed!$A$2:$A$792,$A133,Observed!$C$2:$C$792,$C133)),AVERAGEIFS(Observed!AD$2:AD$792,Observed!$A$2:$A$792,$A133,Observed!$C$2:$C$792,$C133),"")</f>
        <v>5.0733333333333332E-2</v>
      </c>
      <c r="AI133" s="29">
        <f>IF(ISNUMBER(AVERAGEIFS(Observed!AE$2:AE$792,Observed!$A$2:$A$792,$A133,Observed!$C$2:$C$792,$C133)),AVERAGEIFS(Observed!AE$2:AE$792,Observed!$A$2:$A$792,$A133,Observed!$C$2:$C$792,$C133),"")</f>
        <v>5.0733333333333332E-2</v>
      </c>
      <c r="AJ133" s="29" t="str">
        <f>IF(ISNUMBER(AVERAGEIFS(Observed!AF$2:AF$792,Observed!$A$2:$A$792,$A133,Observed!$C$2:$C$792,$C133)),AVERAGEIFS(Observed!AF$2:AF$792,Observed!$A$2:$A$792,$A133,Observed!$C$2:$C$792,$C133),"")</f>
        <v/>
      </c>
      <c r="AK133" s="28">
        <f>IF(ISNUMBER(AVERAGEIFS(Observed!AG$2:AG$792,Observed!$A$2:$A$792,$A133,Observed!$C$2:$C$792,$C133)),AVERAGEIFS(Observed!AG$2:AG$792,Observed!$A$2:$A$792,$A133,Observed!$C$2:$C$792,$C133),"")</f>
        <v>13.404041748046874</v>
      </c>
      <c r="AL133" s="29" t="str">
        <f>IF(ISNUMBER(AVERAGEIFS(Observed!AH$2:AH$792,Observed!$A$2:$A$792,$A133,Observed!$C$2:$C$792,$C133)),AVERAGEIFS(Observed!AH$2:AH$792,Observed!$A$2:$A$792,$A133,Observed!$C$2:$C$792,$C133),"")</f>
        <v/>
      </c>
      <c r="AM133" s="28" t="str">
        <f>IF(ISNUMBER(AVERAGEIFS(Observed!AI$2:AI$792,Observed!$A$2:$A$792,$A133,Observed!$C$2:$C$792,$C133)),AVERAGEIFS(Observed!AI$2:AI$792,Observed!$A$2:$A$792,$A133,Observed!$C$2:$C$792,$C133),"")</f>
        <v/>
      </c>
      <c r="AN133" s="28" t="str">
        <f>IF(ISNUMBER(AVERAGEIFS(Observed!AJ$2:AJ$792,Observed!$A$2:$A$792,$A133,Observed!$C$2:$C$792,$C133)),AVERAGEIFS(Observed!AJ$2:AJ$792,Observed!$A$2:$A$792,$A133,Observed!$C$2:$C$792,$C133),"")</f>
        <v/>
      </c>
      <c r="AO133" s="28" t="str">
        <f>IF(ISNUMBER(AVERAGEIFS(Observed!AK$2:AK$792,Observed!$A$2:$A$792,$A133,Observed!$C$2:$C$792,$C133)),AVERAGEIFS(Observed!AK$2:AK$792,Observed!$A$2:$A$792,$A133,Observed!$C$2:$C$792,$C133),"")</f>
        <v/>
      </c>
      <c r="AP133" s="29" t="str">
        <f>IF(ISNUMBER(AVERAGEIFS(Observed!AL$2:AL$792,Observed!$A$2:$A$792,$A133,Observed!$C$2:$C$792,$C133)),AVERAGEIFS(Observed!AL$2:AL$792,Observed!$A$2:$A$792,$A133,Observed!$C$2:$C$792,$C133),"")</f>
        <v/>
      </c>
      <c r="AQ133" s="28" t="str">
        <f>IF(ISNUMBER(AVERAGEIFS(Observed!AM$2:AM$792,Observed!$A$2:$A$792,$A133,Observed!$C$2:$C$792,$C133)),AVERAGEIFS(Observed!AM$2:AM$792,Observed!$A$2:$A$792,$A133,Observed!$C$2:$C$792,$C133),"")</f>
        <v/>
      </c>
      <c r="AR133" s="28" t="str">
        <f>IF(ISNUMBER(AVERAGEIFS(Observed!AN$2:AN$792,Observed!$A$2:$A$792,$A133,Observed!$C$2:$C$792,$C133)),AVERAGEIFS(Observed!AN$2:AN$792,Observed!$A$2:$A$792,$A133,Observed!$C$2:$C$792,$C133),"")</f>
        <v/>
      </c>
      <c r="AS133" s="2">
        <f>COUNTIFS(Observed!$A$2:$A$792,$A133,Observed!$C$2:$C$792,$C133)</f>
        <v>3</v>
      </c>
      <c r="AT133" s="2">
        <f t="shared" si="2"/>
        <v>10</v>
      </c>
    </row>
    <row r="134" spans="1:46" x14ac:dyDescent="0.25">
      <c r="A134" s="4" t="s">
        <v>27</v>
      </c>
      <c r="B134" t="s">
        <v>44</v>
      </c>
      <c r="C134" s="3">
        <v>42677</v>
      </c>
      <c r="D134">
        <v>1</v>
      </c>
      <c r="F134">
        <v>0</v>
      </c>
      <c r="J134" s="2" t="s">
        <v>84</v>
      </c>
      <c r="K134" s="2" t="s">
        <v>43</v>
      </c>
      <c r="M134" s="2" t="s">
        <v>41</v>
      </c>
      <c r="N134" s="27">
        <f>IF(ISNUMBER(AVERAGEIFS(Observed!J$2:J$792,Observed!$A$2:$A$792,$A134,Observed!$C$2:$C$792,$C134)),AVERAGEIFS(Observed!J$2:J$792,Observed!$A$2:$A$792,$A134,Observed!$C$2:$C$792,$C134),"")</f>
        <v>2334.5</v>
      </c>
      <c r="O134" s="28">
        <f>IF(ISNUMBER(AVERAGEIFS(Observed!K$2:K$792,Observed!$A$2:$A$792,$A134,Observed!$C$2:$C$792,$C134)),AVERAGEIFS(Observed!K$2:K$792,Observed!$A$2:$A$792,$A134,Observed!$C$2:$C$792,$C134),"")</f>
        <v>233.44999999999996</v>
      </c>
      <c r="P134" s="28" t="str">
        <f>IF(ISNUMBER(AVERAGEIFS(Observed!L$2:L$792,Observed!$A$2:$A$792,$A134,Observed!$C$2:$C$792,$C134)),AVERAGEIFS(Observed!L$2:L$792,Observed!$A$2:$A$792,$A134,Observed!$C$2:$C$792,$C134),"")</f>
        <v/>
      </c>
      <c r="Q134" s="28" t="str">
        <f>IF(ISNUMBER(AVERAGEIFS(Observed!M$2:M$792,Observed!$A$2:$A$792,$A134,Observed!$C$2:$C$792,$C134)),AVERAGEIFS(Observed!M$2:M$792,Observed!$A$2:$A$792,$A134,Observed!$C$2:$C$792,$C134),"")</f>
        <v/>
      </c>
      <c r="R134" s="28" t="str">
        <f>IF(ISNUMBER(AVERAGEIFS(Observed!N$2:N$792,Observed!$A$2:$A$792,$A134,Observed!$C$2:$C$792,$C134)),AVERAGEIFS(Observed!N$2:N$792,Observed!$A$2:$A$792,$A134,Observed!$C$2:$C$792,$C134),"")</f>
        <v/>
      </c>
      <c r="S134" s="29" t="str">
        <f>IF(ISNUMBER(AVERAGEIFS(Observed!O$2:O$792,Observed!$A$2:$A$792,$A134,Observed!$C$2:$C$792,$C134)),AVERAGEIFS(Observed!O$2:O$792,Observed!$A$2:$A$792,$A134,Observed!$C$2:$C$792,$C134),"")</f>
        <v/>
      </c>
      <c r="T134" s="29" t="str">
        <f>IF(ISNUMBER(AVERAGEIFS(Observed!P$2:P$792,Observed!$A$2:$A$792,$A134,Observed!$C$2:$C$792,$C134)),AVERAGEIFS(Observed!P$2:P$792,Observed!$A$2:$A$792,$A134,Observed!$C$2:$C$792,$C134),"")</f>
        <v/>
      </c>
      <c r="U134" s="29" t="str">
        <f>IF(ISNUMBER(AVERAGEIFS(Observed!Q$2:Q$792,Observed!$A$2:$A$792,$A134,Observed!$C$2:$C$792,$C134)),AVERAGEIFS(Observed!Q$2:Q$792,Observed!$A$2:$A$792,$A134,Observed!$C$2:$C$792,$C134),"")</f>
        <v/>
      </c>
      <c r="V134" s="28" t="str">
        <f>IF(ISNUMBER(AVERAGEIFS(Observed!R$2:R$792,Observed!$A$2:$A$792,$A134,Observed!$C$2:$C$792,$C134)),AVERAGEIFS(Observed!R$2:R$792,Observed!$A$2:$A$792,$A134,Observed!$C$2:$C$792,$C134),"")</f>
        <v/>
      </c>
      <c r="W134" s="30" t="str">
        <f>IF(ISNUMBER(AVERAGEIFS(Observed!S$2:S$792,Observed!$A$2:$A$792,$A134,Observed!$C$2:$C$792,$C134)),AVERAGEIFS(Observed!S$2:S$792,Observed!$A$2:$A$792,$A134,Observed!$C$2:$C$792,$C134),"")</f>
        <v/>
      </c>
      <c r="X134" s="30" t="str">
        <f>IF(ISNUMBER(AVERAGEIFS(Observed!T$2:T$792,Observed!$A$2:$A$792,$A134,Observed!$C$2:$C$792,$C134)),AVERAGEIFS(Observed!T$2:T$792,Observed!$A$2:$A$792,$A134,Observed!$C$2:$C$792,$C134),"")</f>
        <v/>
      </c>
      <c r="Y134" s="28" t="str">
        <f>IF(ISNUMBER(AVERAGEIFS(Observed!U$2:U$792,Observed!$A$2:$A$792,$A134,Observed!$C$2:$C$792,$C134)),AVERAGEIFS(Observed!U$2:U$792,Observed!$A$2:$A$792,$A134,Observed!$C$2:$C$792,$C134),"")</f>
        <v/>
      </c>
      <c r="Z134" s="28" t="str">
        <f>IF(ISNUMBER(AVERAGEIFS(Observed!V$2:V$792,Observed!$A$2:$A$792,$A134,Observed!$C$2:$C$792,$C134)),AVERAGEIFS(Observed!V$2:V$792,Observed!$A$2:$A$792,$A134,Observed!$C$2:$C$792,$C134),"")</f>
        <v/>
      </c>
      <c r="AA134" s="28" t="str">
        <f>IF(ISNUMBER(AVERAGEIFS(Observed!W$2:W$792,Observed!$A$2:$A$792,$A134,Observed!$C$2:$C$792,$C134)),AVERAGEIFS(Observed!W$2:W$792,Observed!$A$2:$A$792,$A134,Observed!$C$2:$C$792,$C134),"")</f>
        <v/>
      </c>
      <c r="AB134" s="28">
        <f>IF(ISNUMBER(AVERAGEIFS(Observed!X$2:X$792,Observed!$A$2:$A$792,$A134,Observed!$C$2:$C$792,$C134)),AVERAGEIFS(Observed!X$2:X$792,Observed!$A$2:$A$792,$A134,Observed!$C$2:$C$792,$C134),"")</f>
        <v>17.224459012349445</v>
      </c>
      <c r="AC134" s="28">
        <f>IF(ISNUMBER(AVERAGEIFS(Observed!Y$2:Y$792,Observed!$A$2:$A$792,$A134,Observed!$C$2:$C$792,$C134)),AVERAGEIFS(Observed!Y$2:Y$792,Observed!$A$2:$A$792,$A134,Observed!$C$2:$C$792,$C134),"")</f>
        <v>19.046329816182453</v>
      </c>
      <c r="AD134" s="28">
        <f>IF(ISNUMBER(AVERAGEIFS(Observed!Z$2:Z$792,Observed!$A$2:$A$792,$A134,Observed!$C$2:$C$792,$C134)),AVERAGEIFS(Observed!Z$2:Z$792,Observed!$A$2:$A$792,$A134,Observed!$C$2:$C$792,$C134),"")</f>
        <v>19.218700726826984</v>
      </c>
      <c r="AE134" s="28">
        <f>IF(ISNUMBER(AVERAGEIFS(Observed!AA$2:AA$792,Observed!$A$2:$A$792,$A134,Observed!$C$2:$C$792,$C134)),AVERAGEIFS(Observed!AA$2:AA$792,Observed!$A$2:$A$792,$A134,Observed!$C$2:$C$792,$C134),"")</f>
        <v>90.367513020833329</v>
      </c>
      <c r="AF134" s="28">
        <f>IF(ISNUMBER(AVERAGEIFS(Observed!AB$2:AB$792,Observed!$A$2:$A$792,$A134,Observed!$C$2:$C$792,$C134)),AVERAGEIFS(Observed!AB$2:AB$792,Observed!$A$2:$A$792,$A134,Observed!$C$2:$C$792,$C134),"")</f>
        <v>82.134056091308594</v>
      </c>
      <c r="AG134" s="28">
        <f>IF(ISNUMBER(AVERAGEIFS(Observed!AC$2:AC$792,Observed!$A$2:$A$792,$A134,Observed!$C$2:$C$792,$C134)),AVERAGEIFS(Observed!AC$2:AC$792,Observed!$A$2:$A$792,$A134,Observed!$C$2:$C$792,$C134),"")</f>
        <v>28.254279772440594</v>
      </c>
      <c r="AH134" s="29">
        <f>IF(ISNUMBER(AVERAGEIFS(Observed!AD$2:AD$792,Observed!$A$2:$A$792,$A134,Observed!$C$2:$C$792,$C134)),AVERAGEIFS(Observed!AD$2:AD$792,Observed!$A$2:$A$792,$A134,Observed!$C$2:$C$792,$C134),"")</f>
        <v>4.5199999999999997E-2</v>
      </c>
      <c r="AI134" s="29">
        <f>IF(ISNUMBER(AVERAGEIFS(Observed!AE$2:AE$792,Observed!$A$2:$A$792,$A134,Observed!$C$2:$C$792,$C134)),AVERAGEIFS(Observed!AE$2:AE$792,Observed!$A$2:$A$792,$A134,Observed!$C$2:$C$792,$C134),"")</f>
        <v>4.5199999999999997E-2</v>
      </c>
      <c r="AJ134" s="29" t="str">
        <f>IF(ISNUMBER(AVERAGEIFS(Observed!AF$2:AF$792,Observed!$A$2:$A$792,$A134,Observed!$C$2:$C$792,$C134)),AVERAGEIFS(Observed!AF$2:AF$792,Observed!$A$2:$A$792,$A134,Observed!$C$2:$C$792,$C134),"")</f>
        <v/>
      </c>
      <c r="AK134" s="28">
        <f>IF(ISNUMBER(AVERAGEIFS(Observed!AG$2:AG$792,Observed!$A$2:$A$792,$A134,Observed!$C$2:$C$792,$C134)),AVERAGEIFS(Observed!AG$2:AG$792,Observed!$A$2:$A$792,$A134,Observed!$C$2:$C$792,$C134),"")</f>
        <v>13.141448974609375</v>
      </c>
      <c r="AL134" s="29" t="str">
        <f>IF(ISNUMBER(AVERAGEIFS(Observed!AH$2:AH$792,Observed!$A$2:$A$792,$A134,Observed!$C$2:$C$792,$C134)),AVERAGEIFS(Observed!AH$2:AH$792,Observed!$A$2:$A$792,$A134,Observed!$C$2:$C$792,$C134),"")</f>
        <v/>
      </c>
      <c r="AM134" s="28" t="str">
        <f>IF(ISNUMBER(AVERAGEIFS(Observed!AI$2:AI$792,Observed!$A$2:$A$792,$A134,Observed!$C$2:$C$792,$C134)),AVERAGEIFS(Observed!AI$2:AI$792,Observed!$A$2:$A$792,$A134,Observed!$C$2:$C$792,$C134),"")</f>
        <v/>
      </c>
      <c r="AN134" s="28" t="str">
        <f>IF(ISNUMBER(AVERAGEIFS(Observed!AJ$2:AJ$792,Observed!$A$2:$A$792,$A134,Observed!$C$2:$C$792,$C134)),AVERAGEIFS(Observed!AJ$2:AJ$792,Observed!$A$2:$A$792,$A134,Observed!$C$2:$C$792,$C134),"")</f>
        <v/>
      </c>
      <c r="AO134" s="28" t="str">
        <f>IF(ISNUMBER(AVERAGEIFS(Observed!AK$2:AK$792,Observed!$A$2:$A$792,$A134,Observed!$C$2:$C$792,$C134)),AVERAGEIFS(Observed!AK$2:AK$792,Observed!$A$2:$A$792,$A134,Observed!$C$2:$C$792,$C134),"")</f>
        <v/>
      </c>
      <c r="AP134" s="29" t="str">
        <f>IF(ISNUMBER(AVERAGEIFS(Observed!AL$2:AL$792,Observed!$A$2:$A$792,$A134,Observed!$C$2:$C$792,$C134)),AVERAGEIFS(Observed!AL$2:AL$792,Observed!$A$2:$A$792,$A134,Observed!$C$2:$C$792,$C134),"")</f>
        <v/>
      </c>
      <c r="AQ134" s="28" t="str">
        <f>IF(ISNUMBER(AVERAGEIFS(Observed!AM$2:AM$792,Observed!$A$2:$A$792,$A134,Observed!$C$2:$C$792,$C134)),AVERAGEIFS(Observed!AM$2:AM$792,Observed!$A$2:$A$792,$A134,Observed!$C$2:$C$792,$C134),"")</f>
        <v/>
      </c>
      <c r="AR134" s="28" t="str">
        <f>IF(ISNUMBER(AVERAGEIFS(Observed!AN$2:AN$792,Observed!$A$2:$A$792,$A134,Observed!$C$2:$C$792,$C134)),AVERAGEIFS(Observed!AN$2:AN$792,Observed!$A$2:$A$792,$A134,Observed!$C$2:$C$792,$C134),"")</f>
        <v/>
      </c>
      <c r="AS134" s="2">
        <f>COUNTIFS(Observed!$A$2:$A$792,$A134,Observed!$C$2:$C$792,$C134)</f>
        <v>3</v>
      </c>
      <c r="AT134" s="2">
        <f t="shared" si="2"/>
        <v>10</v>
      </c>
    </row>
    <row r="135" spans="1:46" x14ac:dyDescent="0.25">
      <c r="A135" s="4" t="s">
        <v>30</v>
      </c>
      <c r="B135" t="s">
        <v>44</v>
      </c>
      <c r="C135" s="3">
        <v>42677</v>
      </c>
      <c r="D135">
        <v>1</v>
      </c>
      <c r="F135">
        <v>50</v>
      </c>
      <c r="J135" s="2" t="s">
        <v>84</v>
      </c>
      <c r="K135" s="2" t="s">
        <v>43</v>
      </c>
      <c r="M135" s="2" t="s">
        <v>41</v>
      </c>
      <c r="N135" s="27">
        <f>IF(ISNUMBER(AVERAGEIFS(Observed!J$2:J$792,Observed!$A$2:$A$792,$A135,Observed!$C$2:$C$792,$C135)),AVERAGEIFS(Observed!J$2:J$792,Observed!$A$2:$A$792,$A135,Observed!$C$2:$C$792,$C135),"")</f>
        <v>2130</v>
      </c>
      <c r="O135" s="28">
        <f>IF(ISNUMBER(AVERAGEIFS(Observed!K$2:K$792,Observed!$A$2:$A$792,$A135,Observed!$C$2:$C$792,$C135)),AVERAGEIFS(Observed!K$2:K$792,Observed!$A$2:$A$792,$A135,Observed!$C$2:$C$792,$C135),"")</f>
        <v>213</v>
      </c>
      <c r="P135" s="28" t="str">
        <f>IF(ISNUMBER(AVERAGEIFS(Observed!L$2:L$792,Observed!$A$2:$A$792,$A135,Observed!$C$2:$C$792,$C135)),AVERAGEIFS(Observed!L$2:L$792,Observed!$A$2:$A$792,$A135,Observed!$C$2:$C$792,$C135),"")</f>
        <v/>
      </c>
      <c r="Q135" s="28" t="str">
        <f>IF(ISNUMBER(AVERAGEIFS(Observed!M$2:M$792,Observed!$A$2:$A$792,$A135,Observed!$C$2:$C$792,$C135)),AVERAGEIFS(Observed!M$2:M$792,Observed!$A$2:$A$792,$A135,Observed!$C$2:$C$792,$C135),"")</f>
        <v/>
      </c>
      <c r="R135" s="28" t="str">
        <f>IF(ISNUMBER(AVERAGEIFS(Observed!N$2:N$792,Observed!$A$2:$A$792,$A135,Observed!$C$2:$C$792,$C135)),AVERAGEIFS(Observed!N$2:N$792,Observed!$A$2:$A$792,$A135,Observed!$C$2:$C$792,$C135),"")</f>
        <v/>
      </c>
      <c r="S135" s="29" t="str">
        <f>IF(ISNUMBER(AVERAGEIFS(Observed!O$2:O$792,Observed!$A$2:$A$792,$A135,Observed!$C$2:$C$792,$C135)),AVERAGEIFS(Observed!O$2:O$792,Observed!$A$2:$A$792,$A135,Observed!$C$2:$C$792,$C135),"")</f>
        <v/>
      </c>
      <c r="T135" s="29" t="str">
        <f>IF(ISNUMBER(AVERAGEIFS(Observed!P$2:P$792,Observed!$A$2:$A$792,$A135,Observed!$C$2:$C$792,$C135)),AVERAGEIFS(Observed!P$2:P$792,Observed!$A$2:$A$792,$A135,Observed!$C$2:$C$792,$C135),"")</f>
        <v/>
      </c>
      <c r="U135" s="29" t="str">
        <f>IF(ISNUMBER(AVERAGEIFS(Observed!Q$2:Q$792,Observed!$A$2:$A$792,$A135,Observed!$C$2:$C$792,$C135)),AVERAGEIFS(Observed!Q$2:Q$792,Observed!$A$2:$A$792,$A135,Observed!$C$2:$C$792,$C135),"")</f>
        <v/>
      </c>
      <c r="V135" s="28" t="str">
        <f>IF(ISNUMBER(AVERAGEIFS(Observed!R$2:R$792,Observed!$A$2:$A$792,$A135,Observed!$C$2:$C$792,$C135)),AVERAGEIFS(Observed!R$2:R$792,Observed!$A$2:$A$792,$A135,Observed!$C$2:$C$792,$C135),"")</f>
        <v/>
      </c>
      <c r="W135" s="30" t="str">
        <f>IF(ISNUMBER(AVERAGEIFS(Observed!S$2:S$792,Observed!$A$2:$A$792,$A135,Observed!$C$2:$C$792,$C135)),AVERAGEIFS(Observed!S$2:S$792,Observed!$A$2:$A$792,$A135,Observed!$C$2:$C$792,$C135),"")</f>
        <v/>
      </c>
      <c r="X135" s="30" t="str">
        <f>IF(ISNUMBER(AVERAGEIFS(Observed!T$2:T$792,Observed!$A$2:$A$792,$A135,Observed!$C$2:$C$792,$C135)),AVERAGEIFS(Observed!T$2:T$792,Observed!$A$2:$A$792,$A135,Observed!$C$2:$C$792,$C135),"")</f>
        <v/>
      </c>
      <c r="Y135" s="28" t="str">
        <f>IF(ISNUMBER(AVERAGEIFS(Observed!U$2:U$792,Observed!$A$2:$A$792,$A135,Observed!$C$2:$C$792,$C135)),AVERAGEIFS(Observed!U$2:U$792,Observed!$A$2:$A$792,$A135,Observed!$C$2:$C$792,$C135),"")</f>
        <v/>
      </c>
      <c r="Z135" s="28" t="str">
        <f>IF(ISNUMBER(AVERAGEIFS(Observed!V$2:V$792,Observed!$A$2:$A$792,$A135,Observed!$C$2:$C$792,$C135)),AVERAGEIFS(Observed!V$2:V$792,Observed!$A$2:$A$792,$A135,Observed!$C$2:$C$792,$C135),"")</f>
        <v/>
      </c>
      <c r="AA135" s="28" t="str">
        <f>IF(ISNUMBER(AVERAGEIFS(Observed!W$2:W$792,Observed!$A$2:$A$792,$A135,Observed!$C$2:$C$792,$C135)),AVERAGEIFS(Observed!W$2:W$792,Observed!$A$2:$A$792,$A135,Observed!$C$2:$C$792,$C135),"")</f>
        <v/>
      </c>
      <c r="AB135" s="28">
        <f>IF(ISNUMBER(AVERAGEIFS(Observed!X$2:X$792,Observed!$A$2:$A$792,$A135,Observed!$C$2:$C$792,$C135)),AVERAGEIFS(Observed!X$2:X$792,Observed!$A$2:$A$792,$A135,Observed!$C$2:$C$792,$C135),"")</f>
        <v>16.994472185770672</v>
      </c>
      <c r="AC135" s="28">
        <f>IF(ISNUMBER(AVERAGEIFS(Observed!Y$2:Y$792,Observed!$A$2:$A$792,$A135,Observed!$C$2:$C$792,$C135)),AVERAGEIFS(Observed!Y$2:Y$792,Observed!$A$2:$A$792,$A135,Observed!$C$2:$C$792,$C135),"")</f>
        <v>19.380273183186848</v>
      </c>
      <c r="AD135" s="28">
        <f>IF(ISNUMBER(AVERAGEIFS(Observed!Z$2:Z$792,Observed!$A$2:$A$792,$A135,Observed!$C$2:$C$792,$C135)),AVERAGEIFS(Observed!Z$2:Z$792,Observed!$A$2:$A$792,$A135,Observed!$C$2:$C$792,$C135),"")</f>
        <v>19.580331166585285</v>
      </c>
      <c r="AE135" s="28">
        <f>IF(ISNUMBER(AVERAGEIFS(Observed!AA$2:AA$792,Observed!$A$2:$A$792,$A135,Observed!$C$2:$C$792,$C135)),AVERAGEIFS(Observed!AA$2:AA$792,Observed!$A$2:$A$792,$A135,Observed!$C$2:$C$792,$C135),"")</f>
        <v>90.533723195393875</v>
      </c>
      <c r="AF135" s="28">
        <f>IF(ISNUMBER(AVERAGEIFS(Observed!AB$2:AB$792,Observed!$A$2:$A$792,$A135,Observed!$C$2:$C$792,$C135)),AVERAGEIFS(Observed!AB$2:AB$792,Observed!$A$2:$A$792,$A135,Observed!$C$2:$C$792,$C135),"")</f>
        <v>82.399584452311203</v>
      </c>
      <c r="AG135" s="28">
        <f>IF(ISNUMBER(AVERAGEIFS(Observed!AC$2:AC$792,Observed!$A$2:$A$792,$A135,Observed!$C$2:$C$792,$C135)),AVERAGEIFS(Observed!AC$2:AC$792,Observed!$A$2:$A$792,$A135,Observed!$C$2:$C$792,$C135),"")</f>
        <v>29.146316210428875</v>
      </c>
      <c r="AH135" s="29">
        <f>IF(ISNUMBER(AVERAGEIFS(Observed!AD$2:AD$792,Observed!$A$2:$A$792,$A135,Observed!$C$2:$C$792,$C135)),AVERAGEIFS(Observed!AD$2:AD$792,Observed!$A$2:$A$792,$A135,Observed!$C$2:$C$792,$C135),"")</f>
        <v>4.6633333333333332E-2</v>
      </c>
      <c r="AI135" s="29">
        <f>IF(ISNUMBER(AVERAGEIFS(Observed!AE$2:AE$792,Observed!$A$2:$A$792,$A135,Observed!$C$2:$C$792,$C135)),AVERAGEIFS(Observed!AE$2:AE$792,Observed!$A$2:$A$792,$A135,Observed!$C$2:$C$792,$C135),"")</f>
        <v>4.6633333333333332E-2</v>
      </c>
      <c r="AJ135" s="29" t="str">
        <f>IF(ISNUMBER(AVERAGEIFS(Observed!AF$2:AF$792,Observed!$A$2:$A$792,$A135,Observed!$C$2:$C$792,$C135)),AVERAGEIFS(Observed!AF$2:AF$792,Observed!$A$2:$A$792,$A135,Observed!$C$2:$C$792,$C135),"")</f>
        <v/>
      </c>
      <c r="AK135" s="28">
        <f>IF(ISNUMBER(AVERAGEIFS(Observed!AG$2:AG$792,Observed!$A$2:$A$792,$A135,Observed!$C$2:$C$792,$C135)),AVERAGEIFS(Observed!AG$2:AG$792,Observed!$A$2:$A$792,$A135,Observed!$C$2:$C$792,$C135),"")</f>
        <v>13.183933512369791</v>
      </c>
      <c r="AL135" s="29" t="str">
        <f>IF(ISNUMBER(AVERAGEIFS(Observed!AH$2:AH$792,Observed!$A$2:$A$792,$A135,Observed!$C$2:$C$792,$C135)),AVERAGEIFS(Observed!AH$2:AH$792,Observed!$A$2:$A$792,$A135,Observed!$C$2:$C$792,$C135),"")</f>
        <v/>
      </c>
      <c r="AM135" s="28" t="str">
        <f>IF(ISNUMBER(AVERAGEIFS(Observed!AI$2:AI$792,Observed!$A$2:$A$792,$A135,Observed!$C$2:$C$792,$C135)),AVERAGEIFS(Observed!AI$2:AI$792,Observed!$A$2:$A$792,$A135,Observed!$C$2:$C$792,$C135),"")</f>
        <v/>
      </c>
      <c r="AN135" s="28" t="str">
        <f>IF(ISNUMBER(AVERAGEIFS(Observed!AJ$2:AJ$792,Observed!$A$2:$A$792,$A135,Observed!$C$2:$C$792,$C135)),AVERAGEIFS(Observed!AJ$2:AJ$792,Observed!$A$2:$A$792,$A135,Observed!$C$2:$C$792,$C135),"")</f>
        <v/>
      </c>
      <c r="AO135" s="28" t="str">
        <f>IF(ISNUMBER(AVERAGEIFS(Observed!AK$2:AK$792,Observed!$A$2:$A$792,$A135,Observed!$C$2:$C$792,$C135)),AVERAGEIFS(Observed!AK$2:AK$792,Observed!$A$2:$A$792,$A135,Observed!$C$2:$C$792,$C135),"")</f>
        <v/>
      </c>
      <c r="AP135" s="29" t="str">
        <f>IF(ISNUMBER(AVERAGEIFS(Observed!AL$2:AL$792,Observed!$A$2:$A$792,$A135,Observed!$C$2:$C$792,$C135)),AVERAGEIFS(Observed!AL$2:AL$792,Observed!$A$2:$A$792,$A135,Observed!$C$2:$C$792,$C135),"")</f>
        <v/>
      </c>
      <c r="AQ135" s="28" t="str">
        <f>IF(ISNUMBER(AVERAGEIFS(Observed!AM$2:AM$792,Observed!$A$2:$A$792,$A135,Observed!$C$2:$C$792,$C135)),AVERAGEIFS(Observed!AM$2:AM$792,Observed!$A$2:$A$792,$A135,Observed!$C$2:$C$792,$C135),"")</f>
        <v/>
      </c>
      <c r="AR135" s="28" t="str">
        <f>IF(ISNUMBER(AVERAGEIFS(Observed!AN$2:AN$792,Observed!$A$2:$A$792,$A135,Observed!$C$2:$C$792,$C135)),AVERAGEIFS(Observed!AN$2:AN$792,Observed!$A$2:$A$792,$A135,Observed!$C$2:$C$792,$C135),"")</f>
        <v/>
      </c>
      <c r="AS135" s="2">
        <f>COUNTIFS(Observed!$A$2:$A$792,$A135,Observed!$C$2:$C$792,$C135)</f>
        <v>3</v>
      </c>
      <c r="AT135" s="2">
        <f t="shared" si="2"/>
        <v>10</v>
      </c>
    </row>
    <row r="136" spans="1:46" x14ac:dyDescent="0.25">
      <c r="A136" s="4" t="s">
        <v>28</v>
      </c>
      <c r="B136" t="s">
        <v>44</v>
      </c>
      <c r="C136" s="3">
        <v>42677</v>
      </c>
      <c r="D136">
        <v>1</v>
      </c>
      <c r="F136">
        <v>100</v>
      </c>
      <c r="J136" s="2" t="s">
        <v>84</v>
      </c>
      <c r="K136" s="2" t="s">
        <v>43</v>
      </c>
      <c r="M136" s="2" t="s">
        <v>41</v>
      </c>
      <c r="N136" s="27">
        <f>IF(ISNUMBER(AVERAGEIFS(Observed!J$2:J$792,Observed!$A$2:$A$792,$A136,Observed!$C$2:$C$792,$C136)),AVERAGEIFS(Observed!J$2:J$792,Observed!$A$2:$A$792,$A136,Observed!$C$2:$C$792,$C136),"")</f>
        <v>1984.6666666666667</v>
      </c>
      <c r="O136" s="28">
        <f>IF(ISNUMBER(AVERAGEIFS(Observed!K$2:K$792,Observed!$A$2:$A$792,$A136,Observed!$C$2:$C$792,$C136)),AVERAGEIFS(Observed!K$2:K$792,Observed!$A$2:$A$792,$A136,Observed!$C$2:$C$792,$C136),"")</f>
        <v>198.46666666666667</v>
      </c>
      <c r="P136" s="28" t="str">
        <f>IF(ISNUMBER(AVERAGEIFS(Observed!L$2:L$792,Observed!$A$2:$A$792,$A136,Observed!$C$2:$C$792,$C136)),AVERAGEIFS(Observed!L$2:L$792,Observed!$A$2:$A$792,$A136,Observed!$C$2:$C$792,$C136),"")</f>
        <v/>
      </c>
      <c r="Q136" s="28" t="str">
        <f>IF(ISNUMBER(AVERAGEIFS(Observed!M$2:M$792,Observed!$A$2:$A$792,$A136,Observed!$C$2:$C$792,$C136)),AVERAGEIFS(Observed!M$2:M$792,Observed!$A$2:$A$792,$A136,Observed!$C$2:$C$792,$C136),"")</f>
        <v/>
      </c>
      <c r="R136" s="28" t="str">
        <f>IF(ISNUMBER(AVERAGEIFS(Observed!N$2:N$792,Observed!$A$2:$A$792,$A136,Observed!$C$2:$C$792,$C136)),AVERAGEIFS(Observed!N$2:N$792,Observed!$A$2:$A$792,$A136,Observed!$C$2:$C$792,$C136),"")</f>
        <v/>
      </c>
      <c r="S136" s="29" t="str">
        <f>IF(ISNUMBER(AVERAGEIFS(Observed!O$2:O$792,Observed!$A$2:$A$792,$A136,Observed!$C$2:$C$792,$C136)),AVERAGEIFS(Observed!O$2:O$792,Observed!$A$2:$A$792,$A136,Observed!$C$2:$C$792,$C136),"")</f>
        <v/>
      </c>
      <c r="T136" s="29" t="str">
        <f>IF(ISNUMBER(AVERAGEIFS(Observed!P$2:P$792,Observed!$A$2:$A$792,$A136,Observed!$C$2:$C$792,$C136)),AVERAGEIFS(Observed!P$2:P$792,Observed!$A$2:$A$792,$A136,Observed!$C$2:$C$792,$C136),"")</f>
        <v/>
      </c>
      <c r="U136" s="29" t="str">
        <f>IF(ISNUMBER(AVERAGEIFS(Observed!Q$2:Q$792,Observed!$A$2:$A$792,$A136,Observed!$C$2:$C$792,$C136)),AVERAGEIFS(Observed!Q$2:Q$792,Observed!$A$2:$A$792,$A136,Observed!$C$2:$C$792,$C136),"")</f>
        <v/>
      </c>
      <c r="V136" s="28" t="str">
        <f>IF(ISNUMBER(AVERAGEIFS(Observed!R$2:R$792,Observed!$A$2:$A$792,$A136,Observed!$C$2:$C$792,$C136)),AVERAGEIFS(Observed!R$2:R$792,Observed!$A$2:$A$792,$A136,Observed!$C$2:$C$792,$C136),"")</f>
        <v/>
      </c>
      <c r="W136" s="30" t="str">
        <f>IF(ISNUMBER(AVERAGEIFS(Observed!S$2:S$792,Observed!$A$2:$A$792,$A136,Observed!$C$2:$C$792,$C136)),AVERAGEIFS(Observed!S$2:S$792,Observed!$A$2:$A$792,$A136,Observed!$C$2:$C$792,$C136),"")</f>
        <v/>
      </c>
      <c r="X136" s="30" t="str">
        <f>IF(ISNUMBER(AVERAGEIFS(Observed!T$2:T$792,Observed!$A$2:$A$792,$A136,Observed!$C$2:$C$792,$C136)),AVERAGEIFS(Observed!T$2:T$792,Observed!$A$2:$A$792,$A136,Observed!$C$2:$C$792,$C136),"")</f>
        <v/>
      </c>
      <c r="Y136" s="28" t="str">
        <f>IF(ISNUMBER(AVERAGEIFS(Observed!U$2:U$792,Observed!$A$2:$A$792,$A136,Observed!$C$2:$C$792,$C136)),AVERAGEIFS(Observed!U$2:U$792,Observed!$A$2:$A$792,$A136,Observed!$C$2:$C$792,$C136),"")</f>
        <v/>
      </c>
      <c r="Z136" s="28" t="str">
        <f>IF(ISNUMBER(AVERAGEIFS(Observed!V$2:V$792,Observed!$A$2:$A$792,$A136,Observed!$C$2:$C$792,$C136)),AVERAGEIFS(Observed!V$2:V$792,Observed!$A$2:$A$792,$A136,Observed!$C$2:$C$792,$C136),"")</f>
        <v/>
      </c>
      <c r="AA136" s="28" t="str">
        <f>IF(ISNUMBER(AVERAGEIFS(Observed!W$2:W$792,Observed!$A$2:$A$792,$A136,Observed!$C$2:$C$792,$C136)),AVERAGEIFS(Observed!W$2:W$792,Observed!$A$2:$A$792,$A136,Observed!$C$2:$C$792,$C136),"")</f>
        <v/>
      </c>
      <c r="AB136" s="28">
        <f>IF(ISNUMBER(AVERAGEIFS(Observed!X$2:X$792,Observed!$A$2:$A$792,$A136,Observed!$C$2:$C$792,$C136)),AVERAGEIFS(Observed!X$2:X$792,Observed!$A$2:$A$792,$A136,Observed!$C$2:$C$792,$C136),"")</f>
        <v>16.50762430826823</v>
      </c>
      <c r="AC136" s="28">
        <f>IF(ISNUMBER(AVERAGEIFS(Observed!Y$2:Y$792,Observed!$A$2:$A$792,$A136,Observed!$C$2:$C$792,$C136)),AVERAGEIFS(Observed!Y$2:Y$792,Observed!$A$2:$A$792,$A136,Observed!$C$2:$C$792,$C136),"")</f>
        <v>20.431147893269856</v>
      </c>
      <c r="AD136" s="28">
        <f>IF(ISNUMBER(AVERAGEIFS(Observed!Z$2:Z$792,Observed!$A$2:$A$792,$A136,Observed!$C$2:$C$792,$C136)),AVERAGEIFS(Observed!Z$2:Z$792,Observed!$A$2:$A$792,$A136,Observed!$C$2:$C$792,$C136),"")</f>
        <v>18.669822057088215</v>
      </c>
      <c r="AE136" s="28">
        <f>IF(ISNUMBER(AVERAGEIFS(Observed!AA$2:AA$792,Observed!$A$2:$A$792,$A136,Observed!$C$2:$C$792,$C136)),AVERAGEIFS(Observed!AA$2:AA$792,Observed!$A$2:$A$792,$A136,Observed!$C$2:$C$792,$C136),"")</f>
        <v>90.781276702880859</v>
      </c>
      <c r="AF136" s="28">
        <f>IF(ISNUMBER(AVERAGEIFS(Observed!AB$2:AB$792,Observed!$A$2:$A$792,$A136,Observed!$C$2:$C$792,$C136)),AVERAGEIFS(Observed!AB$2:AB$792,Observed!$A$2:$A$792,$A136,Observed!$C$2:$C$792,$C136),"")</f>
        <v>83.163948059082031</v>
      </c>
      <c r="AG136" s="28">
        <f>IF(ISNUMBER(AVERAGEIFS(Observed!AC$2:AC$792,Observed!$A$2:$A$792,$A136,Observed!$C$2:$C$792,$C136)),AVERAGEIFS(Observed!AC$2:AC$792,Observed!$A$2:$A$792,$A136,Observed!$C$2:$C$792,$C136),"")</f>
        <v>28.460697174072266</v>
      </c>
      <c r="AH136" s="29">
        <f>IF(ISNUMBER(AVERAGEIFS(Observed!AD$2:AD$792,Observed!$A$2:$A$792,$A136,Observed!$C$2:$C$792,$C136)),AVERAGEIFS(Observed!AD$2:AD$792,Observed!$A$2:$A$792,$A136,Observed!$C$2:$C$792,$C136),"")</f>
        <v>4.5566666666666665E-2</v>
      </c>
      <c r="AI136" s="29">
        <f>IF(ISNUMBER(AVERAGEIFS(Observed!AE$2:AE$792,Observed!$A$2:$A$792,$A136,Observed!$C$2:$C$792,$C136)),AVERAGEIFS(Observed!AE$2:AE$792,Observed!$A$2:$A$792,$A136,Observed!$C$2:$C$792,$C136),"")</f>
        <v>4.5566666666666665E-2</v>
      </c>
      <c r="AJ136" s="29" t="str">
        <f>IF(ISNUMBER(AVERAGEIFS(Observed!AF$2:AF$792,Observed!$A$2:$A$792,$A136,Observed!$C$2:$C$792,$C136)),AVERAGEIFS(Observed!AF$2:AF$792,Observed!$A$2:$A$792,$A136,Observed!$C$2:$C$792,$C136),"")</f>
        <v/>
      </c>
      <c r="AK136" s="28">
        <f>IF(ISNUMBER(AVERAGEIFS(Observed!AG$2:AG$792,Observed!$A$2:$A$792,$A136,Observed!$C$2:$C$792,$C136)),AVERAGEIFS(Observed!AG$2:AG$792,Observed!$A$2:$A$792,$A136,Observed!$C$2:$C$792,$C136),"")</f>
        <v>13.306231689453123</v>
      </c>
      <c r="AL136" s="29" t="str">
        <f>IF(ISNUMBER(AVERAGEIFS(Observed!AH$2:AH$792,Observed!$A$2:$A$792,$A136,Observed!$C$2:$C$792,$C136)),AVERAGEIFS(Observed!AH$2:AH$792,Observed!$A$2:$A$792,$A136,Observed!$C$2:$C$792,$C136),"")</f>
        <v/>
      </c>
      <c r="AM136" s="28" t="str">
        <f>IF(ISNUMBER(AVERAGEIFS(Observed!AI$2:AI$792,Observed!$A$2:$A$792,$A136,Observed!$C$2:$C$792,$C136)),AVERAGEIFS(Observed!AI$2:AI$792,Observed!$A$2:$A$792,$A136,Observed!$C$2:$C$792,$C136),"")</f>
        <v/>
      </c>
      <c r="AN136" s="28" t="str">
        <f>IF(ISNUMBER(AVERAGEIFS(Observed!AJ$2:AJ$792,Observed!$A$2:$A$792,$A136,Observed!$C$2:$C$792,$C136)),AVERAGEIFS(Observed!AJ$2:AJ$792,Observed!$A$2:$A$792,$A136,Observed!$C$2:$C$792,$C136),"")</f>
        <v/>
      </c>
      <c r="AO136" s="28" t="str">
        <f>IF(ISNUMBER(AVERAGEIFS(Observed!AK$2:AK$792,Observed!$A$2:$A$792,$A136,Observed!$C$2:$C$792,$C136)),AVERAGEIFS(Observed!AK$2:AK$792,Observed!$A$2:$A$792,$A136,Observed!$C$2:$C$792,$C136),"")</f>
        <v/>
      </c>
      <c r="AP136" s="29" t="str">
        <f>IF(ISNUMBER(AVERAGEIFS(Observed!AL$2:AL$792,Observed!$A$2:$A$792,$A136,Observed!$C$2:$C$792,$C136)),AVERAGEIFS(Observed!AL$2:AL$792,Observed!$A$2:$A$792,$A136,Observed!$C$2:$C$792,$C136),"")</f>
        <v/>
      </c>
      <c r="AQ136" s="28" t="str">
        <f>IF(ISNUMBER(AVERAGEIFS(Observed!AM$2:AM$792,Observed!$A$2:$A$792,$A136,Observed!$C$2:$C$792,$C136)),AVERAGEIFS(Observed!AM$2:AM$792,Observed!$A$2:$A$792,$A136,Observed!$C$2:$C$792,$C136),"")</f>
        <v/>
      </c>
      <c r="AR136" s="28" t="str">
        <f>IF(ISNUMBER(AVERAGEIFS(Observed!AN$2:AN$792,Observed!$A$2:$A$792,$A136,Observed!$C$2:$C$792,$C136)),AVERAGEIFS(Observed!AN$2:AN$792,Observed!$A$2:$A$792,$A136,Observed!$C$2:$C$792,$C136),"")</f>
        <v/>
      </c>
      <c r="AS136" s="2">
        <f>COUNTIFS(Observed!$A$2:$A$792,$A136,Observed!$C$2:$C$792,$C136)</f>
        <v>3</v>
      </c>
      <c r="AT136" s="2">
        <f t="shared" si="2"/>
        <v>10</v>
      </c>
    </row>
    <row r="137" spans="1:46" x14ac:dyDescent="0.25">
      <c r="A137" s="4" t="s">
        <v>25</v>
      </c>
      <c r="B137" t="s">
        <v>44</v>
      </c>
      <c r="C137" s="3">
        <v>42677</v>
      </c>
      <c r="D137">
        <v>1</v>
      </c>
      <c r="F137">
        <v>200</v>
      </c>
      <c r="J137" s="2" t="s">
        <v>84</v>
      </c>
      <c r="K137" s="2" t="s">
        <v>43</v>
      </c>
      <c r="M137" s="2" t="s">
        <v>41</v>
      </c>
      <c r="N137" s="27">
        <f>IF(ISNUMBER(AVERAGEIFS(Observed!J$2:J$792,Observed!$A$2:$A$792,$A137,Observed!$C$2:$C$792,$C137)),AVERAGEIFS(Observed!J$2:J$792,Observed!$A$2:$A$792,$A137,Observed!$C$2:$C$792,$C137),"")</f>
        <v>2354.8333333333335</v>
      </c>
      <c r="O137" s="28">
        <f>IF(ISNUMBER(AVERAGEIFS(Observed!K$2:K$792,Observed!$A$2:$A$792,$A137,Observed!$C$2:$C$792,$C137)),AVERAGEIFS(Observed!K$2:K$792,Observed!$A$2:$A$792,$A137,Observed!$C$2:$C$792,$C137),"")</f>
        <v>235.48333333333335</v>
      </c>
      <c r="P137" s="28" t="str">
        <f>IF(ISNUMBER(AVERAGEIFS(Observed!L$2:L$792,Observed!$A$2:$A$792,$A137,Observed!$C$2:$C$792,$C137)),AVERAGEIFS(Observed!L$2:L$792,Observed!$A$2:$A$792,$A137,Observed!$C$2:$C$792,$C137),"")</f>
        <v/>
      </c>
      <c r="Q137" s="28" t="str">
        <f>IF(ISNUMBER(AVERAGEIFS(Observed!M$2:M$792,Observed!$A$2:$A$792,$A137,Observed!$C$2:$C$792,$C137)),AVERAGEIFS(Observed!M$2:M$792,Observed!$A$2:$A$792,$A137,Observed!$C$2:$C$792,$C137),"")</f>
        <v/>
      </c>
      <c r="R137" s="28" t="str">
        <f>IF(ISNUMBER(AVERAGEIFS(Observed!N$2:N$792,Observed!$A$2:$A$792,$A137,Observed!$C$2:$C$792,$C137)),AVERAGEIFS(Observed!N$2:N$792,Observed!$A$2:$A$792,$A137,Observed!$C$2:$C$792,$C137),"")</f>
        <v/>
      </c>
      <c r="S137" s="29" t="str">
        <f>IF(ISNUMBER(AVERAGEIFS(Observed!O$2:O$792,Observed!$A$2:$A$792,$A137,Observed!$C$2:$C$792,$C137)),AVERAGEIFS(Observed!O$2:O$792,Observed!$A$2:$A$792,$A137,Observed!$C$2:$C$792,$C137),"")</f>
        <v/>
      </c>
      <c r="T137" s="29" t="str">
        <f>IF(ISNUMBER(AVERAGEIFS(Observed!P$2:P$792,Observed!$A$2:$A$792,$A137,Observed!$C$2:$C$792,$C137)),AVERAGEIFS(Observed!P$2:P$792,Observed!$A$2:$A$792,$A137,Observed!$C$2:$C$792,$C137),"")</f>
        <v/>
      </c>
      <c r="U137" s="29" t="str">
        <f>IF(ISNUMBER(AVERAGEIFS(Observed!Q$2:Q$792,Observed!$A$2:$A$792,$A137,Observed!$C$2:$C$792,$C137)),AVERAGEIFS(Observed!Q$2:Q$792,Observed!$A$2:$A$792,$A137,Observed!$C$2:$C$792,$C137),"")</f>
        <v/>
      </c>
      <c r="V137" s="28" t="str">
        <f>IF(ISNUMBER(AVERAGEIFS(Observed!R$2:R$792,Observed!$A$2:$A$792,$A137,Observed!$C$2:$C$792,$C137)),AVERAGEIFS(Observed!R$2:R$792,Observed!$A$2:$A$792,$A137,Observed!$C$2:$C$792,$C137),"")</f>
        <v/>
      </c>
      <c r="W137" s="30" t="str">
        <f>IF(ISNUMBER(AVERAGEIFS(Observed!S$2:S$792,Observed!$A$2:$A$792,$A137,Observed!$C$2:$C$792,$C137)),AVERAGEIFS(Observed!S$2:S$792,Observed!$A$2:$A$792,$A137,Observed!$C$2:$C$792,$C137),"")</f>
        <v/>
      </c>
      <c r="X137" s="30" t="str">
        <f>IF(ISNUMBER(AVERAGEIFS(Observed!T$2:T$792,Observed!$A$2:$A$792,$A137,Observed!$C$2:$C$792,$C137)),AVERAGEIFS(Observed!T$2:T$792,Observed!$A$2:$A$792,$A137,Observed!$C$2:$C$792,$C137),"")</f>
        <v/>
      </c>
      <c r="Y137" s="28" t="str">
        <f>IF(ISNUMBER(AVERAGEIFS(Observed!U$2:U$792,Observed!$A$2:$A$792,$A137,Observed!$C$2:$C$792,$C137)),AVERAGEIFS(Observed!U$2:U$792,Observed!$A$2:$A$792,$A137,Observed!$C$2:$C$792,$C137),"")</f>
        <v/>
      </c>
      <c r="Z137" s="28" t="str">
        <f>IF(ISNUMBER(AVERAGEIFS(Observed!V$2:V$792,Observed!$A$2:$A$792,$A137,Observed!$C$2:$C$792,$C137)),AVERAGEIFS(Observed!V$2:V$792,Observed!$A$2:$A$792,$A137,Observed!$C$2:$C$792,$C137),"")</f>
        <v/>
      </c>
      <c r="AA137" s="28" t="str">
        <f>IF(ISNUMBER(AVERAGEIFS(Observed!W$2:W$792,Observed!$A$2:$A$792,$A137,Observed!$C$2:$C$792,$C137)),AVERAGEIFS(Observed!W$2:W$792,Observed!$A$2:$A$792,$A137,Observed!$C$2:$C$792,$C137),"")</f>
        <v/>
      </c>
      <c r="AB137" s="28">
        <f>IF(ISNUMBER(AVERAGEIFS(Observed!X$2:X$792,Observed!$A$2:$A$792,$A137,Observed!$C$2:$C$792,$C137)),AVERAGEIFS(Observed!X$2:X$792,Observed!$A$2:$A$792,$A137,Observed!$C$2:$C$792,$C137),"")</f>
        <v>16.537862459818523</v>
      </c>
      <c r="AC137" s="28">
        <f>IF(ISNUMBER(AVERAGEIFS(Observed!Y$2:Y$792,Observed!$A$2:$A$792,$A137,Observed!$C$2:$C$792,$C137)),AVERAGEIFS(Observed!Y$2:Y$792,Observed!$A$2:$A$792,$A137,Observed!$C$2:$C$792,$C137),"")</f>
        <v>20.284535090128582</v>
      </c>
      <c r="AD137" s="28">
        <f>IF(ISNUMBER(AVERAGEIFS(Observed!Z$2:Z$792,Observed!$A$2:$A$792,$A137,Observed!$C$2:$C$792,$C137)),AVERAGEIFS(Observed!Z$2:Z$792,Observed!$A$2:$A$792,$A137,Observed!$C$2:$C$792,$C137),"")</f>
        <v>18.007502873738606</v>
      </c>
      <c r="AE137" s="28">
        <f>IF(ISNUMBER(AVERAGEIFS(Observed!AA$2:AA$792,Observed!$A$2:$A$792,$A137,Observed!$C$2:$C$792,$C137)),AVERAGEIFS(Observed!AA$2:AA$792,Observed!$A$2:$A$792,$A137,Observed!$C$2:$C$792,$C137),"")</f>
        <v>90.432221730550125</v>
      </c>
      <c r="AF137" s="28">
        <f>IF(ISNUMBER(AVERAGEIFS(Observed!AB$2:AB$792,Observed!$A$2:$A$792,$A137,Observed!$C$2:$C$792,$C137)),AVERAGEIFS(Observed!AB$2:AB$792,Observed!$A$2:$A$792,$A137,Observed!$C$2:$C$792,$C137),"")</f>
        <v>82.713845570882157</v>
      </c>
      <c r="AG137" s="28">
        <f>IF(ISNUMBER(AVERAGEIFS(Observed!AC$2:AC$792,Observed!$A$2:$A$792,$A137,Observed!$C$2:$C$792,$C137)),AVERAGEIFS(Observed!AC$2:AC$792,Observed!$A$2:$A$792,$A137,Observed!$C$2:$C$792,$C137),"")</f>
        <v>28.942932764689129</v>
      </c>
      <c r="AH137" s="29">
        <f>IF(ISNUMBER(AVERAGEIFS(Observed!AD$2:AD$792,Observed!$A$2:$A$792,$A137,Observed!$C$2:$C$792,$C137)),AVERAGEIFS(Observed!AD$2:AD$792,Observed!$A$2:$A$792,$A137,Observed!$C$2:$C$792,$C137),"")</f>
        <v>4.6300000000000001E-2</v>
      </c>
      <c r="AI137" s="29">
        <f>IF(ISNUMBER(AVERAGEIFS(Observed!AE$2:AE$792,Observed!$A$2:$A$792,$A137,Observed!$C$2:$C$792,$C137)),AVERAGEIFS(Observed!AE$2:AE$792,Observed!$A$2:$A$792,$A137,Observed!$C$2:$C$792,$C137),"")</f>
        <v>4.6300000000000001E-2</v>
      </c>
      <c r="AJ137" s="29" t="str">
        <f>IF(ISNUMBER(AVERAGEIFS(Observed!AF$2:AF$792,Observed!$A$2:$A$792,$A137,Observed!$C$2:$C$792,$C137)),AVERAGEIFS(Observed!AF$2:AF$792,Observed!$A$2:$A$792,$A137,Observed!$C$2:$C$792,$C137),"")</f>
        <v/>
      </c>
      <c r="AK137" s="28">
        <f>IF(ISNUMBER(AVERAGEIFS(Observed!AG$2:AG$792,Observed!$A$2:$A$792,$A137,Observed!$C$2:$C$792,$C137)),AVERAGEIFS(Observed!AG$2:AG$792,Observed!$A$2:$A$792,$A137,Observed!$C$2:$C$792,$C137),"")</f>
        <v>13.234215291341146</v>
      </c>
      <c r="AL137" s="29" t="str">
        <f>IF(ISNUMBER(AVERAGEIFS(Observed!AH$2:AH$792,Observed!$A$2:$A$792,$A137,Observed!$C$2:$C$792,$C137)),AVERAGEIFS(Observed!AH$2:AH$792,Observed!$A$2:$A$792,$A137,Observed!$C$2:$C$792,$C137),"")</f>
        <v/>
      </c>
      <c r="AM137" s="28" t="str">
        <f>IF(ISNUMBER(AVERAGEIFS(Observed!AI$2:AI$792,Observed!$A$2:$A$792,$A137,Observed!$C$2:$C$792,$C137)),AVERAGEIFS(Observed!AI$2:AI$792,Observed!$A$2:$A$792,$A137,Observed!$C$2:$C$792,$C137),"")</f>
        <v/>
      </c>
      <c r="AN137" s="28" t="str">
        <f>IF(ISNUMBER(AVERAGEIFS(Observed!AJ$2:AJ$792,Observed!$A$2:$A$792,$A137,Observed!$C$2:$C$792,$C137)),AVERAGEIFS(Observed!AJ$2:AJ$792,Observed!$A$2:$A$792,$A137,Observed!$C$2:$C$792,$C137),"")</f>
        <v/>
      </c>
      <c r="AO137" s="28" t="str">
        <f>IF(ISNUMBER(AVERAGEIFS(Observed!AK$2:AK$792,Observed!$A$2:$A$792,$A137,Observed!$C$2:$C$792,$C137)),AVERAGEIFS(Observed!AK$2:AK$792,Observed!$A$2:$A$792,$A137,Observed!$C$2:$C$792,$C137),"")</f>
        <v/>
      </c>
      <c r="AP137" s="29" t="str">
        <f>IF(ISNUMBER(AVERAGEIFS(Observed!AL$2:AL$792,Observed!$A$2:$A$792,$A137,Observed!$C$2:$C$792,$C137)),AVERAGEIFS(Observed!AL$2:AL$792,Observed!$A$2:$A$792,$A137,Observed!$C$2:$C$792,$C137),"")</f>
        <v/>
      </c>
      <c r="AQ137" s="28" t="str">
        <f>IF(ISNUMBER(AVERAGEIFS(Observed!AM$2:AM$792,Observed!$A$2:$A$792,$A137,Observed!$C$2:$C$792,$C137)),AVERAGEIFS(Observed!AM$2:AM$792,Observed!$A$2:$A$792,$A137,Observed!$C$2:$C$792,$C137),"")</f>
        <v/>
      </c>
      <c r="AR137" s="28" t="str">
        <f>IF(ISNUMBER(AVERAGEIFS(Observed!AN$2:AN$792,Observed!$A$2:$A$792,$A137,Observed!$C$2:$C$792,$C137)),AVERAGEIFS(Observed!AN$2:AN$792,Observed!$A$2:$A$792,$A137,Observed!$C$2:$C$792,$C137),"")</f>
        <v/>
      </c>
      <c r="AS137" s="2">
        <f>COUNTIFS(Observed!$A$2:$A$792,$A137,Observed!$C$2:$C$792,$C137)</f>
        <v>3</v>
      </c>
      <c r="AT137" s="2">
        <f t="shared" ref="AT137:AT239" si="4">COUNT(O137:AR137)</f>
        <v>10</v>
      </c>
    </row>
    <row r="138" spans="1:46" x14ac:dyDescent="0.25">
      <c r="A138" s="4" t="s">
        <v>29</v>
      </c>
      <c r="B138" t="s">
        <v>44</v>
      </c>
      <c r="C138" s="3">
        <v>42677</v>
      </c>
      <c r="D138">
        <v>1</v>
      </c>
      <c r="F138">
        <v>350</v>
      </c>
      <c r="J138" s="2" t="s">
        <v>84</v>
      </c>
      <c r="K138" s="2" t="s">
        <v>43</v>
      </c>
      <c r="M138" s="2" t="s">
        <v>41</v>
      </c>
      <c r="N138" s="27">
        <f>IF(ISNUMBER(AVERAGEIFS(Observed!J$2:J$792,Observed!$A$2:$A$792,$A138,Observed!$C$2:$C$792,$C138)),AVERAGEIFS(Observed!J$2:J$792,Observed!$A$2:$A$792,$A138,Observed!$C$2:$C$792,$C138),"")</f>
        <v>2124</v>
      </c>
      <c r="O138" s="28">
        <f>IF(ISNUMBER(AVERAGEIFS(Observed!K$2:K$792,Observed!$A$2:$A$792,$A138,Observed!$C$2:$C$792,$C138)),AVERAGEIFS(Observed!K$2:K$792,Observed!$A$2:$A$792,$A138,Observed!$C$2:$C$792,$C138),"")</f>
        <v>212.4</v>
      </c>
      <c r="P138" s="28" t="str">
        <f>IF(ISNUMBER(AVERAGEIFS(Observed!L$2:L$792,Observed!$A$2:$A$792,$A138,Observed!$C$2:$C$792,$C138)),AVERAGEIFS(Observed!L$2:L$792,Observed!$A$2:$A$792,$A138,Observed!$C$2:$C$792,$C138),"")</f>
        <v/>
      </c>
      <c r="Q138" s="28" t="str">
        <f>IF(ISNUMBER(AVERAGEIFS(Observed!M$2:M$792,Observed!$A$2:$A$792,$A138,Observed!$C$2:$C$792,$C138)),AVERAGEIFS(Observed!M$2:M$792,Observed!$A$2:$A$792,$A138,Observed!$C$2:$C$792,$C138),"")</f>
        <v/>
      </c>
      <c r="R138" s="28" t="str">
        <f>IF(ISNUMBER(AVERAGEIFS(Observed!N$2:N$792,Observed!$A$2:$A$792,$A138,Observed!$C$2:$C$792,$C138)),AVERAGEIFS(Observed!N$2:N$792,Observed!$A$2:$A$792,$A138,Observed!$C$2:$C$792,$C138),"")</f>
        <v/>
      </c>
      <c r="S138" s="29" t="str">
        <f>IF(ISNUMBER(AVERAGEIFS(Observed!O$2:O$792,Observed!$A$2:$A$792,$A138,Observed!$C$2:$C$792,$C138)),AVERAGEIFS(Observed!O$2:O$792,Observed!$A$2:$A$792,$A138,Observed!$C$2:$C$792,$C138),"")</f>
        <v/>
      </c>
      <c r="T138" s="29" t="str">
        <f>IF(ISNUMBER(AVERAGEIFS(Observed!P$2:P$792,Observed!$A$2:$A$792,$A138,Observed!$C$2:$C$792,$C138)),AVERAGEIFS(Observed!P$2:P$792,Observed!$A$2:$A$792,$A138,Observed!$C$2:$C$792,$C138),"")</f>
        <v/>
      </c>
      <c r="U138" s="29" t="str">
        <f>IF(ISNUMBER(AVERAGEIFS(Observed!Q$2:Q$792,Observed!$A$2:$A$792,$A138,Observed!$C$2:$C$792,$C138)),AVERAGEIFS(Observed!Q$2:Q$792,Observed!$A$2:$A$792,$A138,Observed!$C$2:$C$792,$C138),"")</f>
        <v/>
      </c>
      <c r="V138" s="28" t="str">
        <f>IF(ISNUMBER(AVERAGEIFS(Observed!R$2:R$792,Observed!$A$2:$A$792,$A138,Observed!$C$2:$C$792,$C138)),AVERAGEIFS(Observed!R$2:R$792,Observed!$A$2:$A$792,$A138,Observed!$C$2:$C$792,$C138),"")</f>
        <v/>
      </c>
      <c r="W138" s="30" t="str">
        <f>IF(ISNUMBER(AVERAGEIFS(Observed!S$2:S$792,Observed!$A$2:$A$792,$A138,Observed!$C$2:$C$792,$C138)),AVERAGEIFS(Observed!S$2:S$792,Observed!$A$2:$A$792,$A138,Observed!$C$2:$C$792,$C138),"")</f>
        <v/>
      </c>
      <c r="X138" s="30" t="str">
        <f>IF(ISNUMBER(AVERAGEIFS(Observed!T$2:T$792,Observed!$A$2:$A$792,$A138,Observed!$C$2:$C$792,$C138)),AVERAGEIFS(Observed!T$2:T$792,Observed!$A$2:$A$792,$A138,Observed!$C$2:$C$792,$C138),"")</f>
        <v/>
      </c>
      <c r="Y138" s="28" t="str">
        <f>IF(ISNUMBER(AVERAGEIFS(Observed!U$2:U$792,Observed!$A$2:$A$792,$A138,Observed!$C$2:$C$792,$C138)),AVERAGEIFS(Observed!U$2:U$792,Observed!$A$2:$A$792,$A138,Observed!$C$2:$C$792,$C138),"")</f>
        <v/>
      </c>
      <c r="Z138" s="28" t="str">
        <f>IF(ISNUMBER(AVERAGEIFS(Observed!V$2:V$792,Observed!$A$2:$A$792,$A138,Observed!$C$2:$C$792,$C138)),AVERAGEIFS(Observed!V$2:V$792,Observed!$A$2:$A$792,$A138,Observed!$C$2:$C$792,$C138),"")</f>
        <v/>
      </c>
      <c r="AA138" s="28" t="str">
        <f>IF(ISNUMBER(AVERAGEIFS(Observed!W$2:W$792,Observed!$A$2:$A$792,$A138,Observed!$C$2:$C$792,$C138)),AVERAGEIFS(Observed!W$2:W$792,Observed!$A$2:$A$792,$A138,Observed!$C$2:$C$792,$C138),"")</f>
        <v/>
      </c>
      <c r="AB138" s="28">
        <f>IF(ISNUMBER(AVERAGEIFS(Observed!X$2:X$792,Observed!$A$2:$A$792,$A138,Observed!$C$2:$C$792,$C138)),AVERAGEIFS(Observed!X$2:X$792,Observed!$A$2:$A$792,$A138,Observed!$C$2:$C$792,$C138),"")</f>
        <v>16.915838241577148</v>
      </c>
      <c r="AC138" s="28">
        <f>IF(ISNUMBER(AVERAGEIFS(Observed!Y$2:Y$792,Observed!$A$2:$A$792,$A138,Observed!$C$2:$C$792,$C138)),AVERAGEIFS(Observed!Y$2:Y$792,Observed!$A$2:$A$792,$A138,Observed!$C$2:$C$792,$C138),"")</f>
        <v>19.250959396362305</v>
      </c>
      <c r="AD138" s="28">
        <f>IF(ISNUMBER(AVERAGEIFS(Observed!Z$2:Z$792,Observed!$A$2:$A$792,$A138,Observed!$C$2:$C$792,$C138)),AVERAGEIFS(Observed!Z$2:Z$792,Observed!$A$2:$A$792,$A138,Observed!$C$2:$C$792,$C138),"")</f>
        <v>18.838417053222656</v>
      </c>
      <c r="AE138" s="28">
        <f>IF(ISNUMBER(AVERAGEIFS(Observed!AA$2:AA$792,Observed!$A$2:$A$792,$A138,Observed!$C$2:$C$792,$C138)),AVERAGEIFS(Observed!AA$2:AA$792,Observed!$A$2:$A$792,$A138,Observed!$C$2:$C$792,$C138),"")</f>
        <v>90.240094502766922</v>
      </c>
      <c r="AF138" s="28">
        <f>IF(ISNUMBER(AVERAGEIFS(Observed!AB$2:AB$792,Observed!$A$2:$A$792,$A138,Observed!$C$2:$C$792,$C138)),AVERAGEIFS(Observed!AB$2:AB$792,Observed!$A$2:$A$792,$A138,Observed!$C$2:$C$792,$C138),"")</f>
        <v>82.130722045898437</v>
      </c>
      <c r="AG138" s="28">
        <f>IF(ISNUMBER(AVERAGEIFS(Observed!AC$2:AC$792,Observed!$A$2:$A$792,$A138,Observed!$C$2:$C$792,$C138)),AVERAGEIFS(Observed!AC$2:AC$792,Observed!$A$2:$A$792,$A138,Observed!$C$2:$C$792,$C138),"")</f>
        <v>29.123112678527832</v>
      </c>
      <c r="AH138" s="29">
        <f>IF(ISNUMBER(AVERAGEIFS(Observed!AD$2:AD$792,Observed!$A$2:$A$792,$A138,Observed!$C$2:$C$792,$C138)),AVERAGEIFS(Observed!AD$2:AD$792,Observed!$A$2:$A$792,$A138,Observed!$C$2:$C$792,$C138),"")</f>
        <v>4.6599999999999996E-2</v>
      </c>
      <c r="AI138" s="29">
        <f>IF(ISNUMBER(AVERAGEIFS(Observed!AE$2:AE$792,Observed!$A$2:$A$792,$A138,Observed!$C$2:$C$792,$C138)),AVERAGEIFS(Observed!AE$2:AE$792,Observed!$A$2:$A$792,$A138,Observed!$C$2:$C$792,$C138),"")</f>
        <v>4.6599999999999996E-2</v>
      </c>
      <c r="AJ138" s="29" t="str">
        <f>IF(ISNUMBER(AVERAGEIFS(Observed!AF$2:AF$792,Observed!$A$2:$A$792,$A138,Observed!$C$2:$C$792,$C138)),AVERAGEIFS(Observed!AF$2:AF$792,Observed!$A$2:$A$792,$A138,Observed!$C$2:$C$792,$C138),"")</f>
        <v/>
      </c>
      <c r="AK138" s="28">
        <f>IF(ISNUMBER(AVERAGEIFS(Observed!AG$2:AG$792,Observed!$A$2:$A$792,$A138,Observed!$C$2:$C$792,$C138)),AVERAGEIFS(Observed!AG$2:AG$792,Observed!$A$2:$A$792,$A138,Observed!$C$2:$C$792,$C138),"")</f>
        <v>13.140915527343751</v>
      </c>
      <c r="AL138" s="29" t="str">
        <f>IF(ISNUMBER(AVERAGEIFS(Observed!AH$2:AH$792,Observed!$A$2:$A$792,$A138,Observed!$C$2:$C$792,$C138)),AVERAGEIFS(Observed!AH$2:AH$792,Observed!$A$2:$A$792,$A138,Observed!$C$2:$C$792,$C138),"")</f>
        <v/>
      </c>
      <c r="AM138" s="28" t="str">
        <f>IF(ISNUMBER(AVERAGEIFS(Observed!AI$2:AI$792,Observed!$A$2:$A$792,$A138,Observed!$C$2:$C$792,$C138)),AVERAGEIFS(Observed!AI$2:AI$792,Observed!$A$2:$A$792,$A138,Observed!$C$2:$C$792,$C138),"")</f>
        <v/>
      </c>
      <c r="AN138" s="28" t="str">
        <f>IF(ISNUMBER(AVERAGEIFS(Observed!AJ$2:AJ$792,Observed!$A$2:$A$792,$A138,Observed!$C$2:$C$792,$C138)),AVERAGEIFS(Observed!AJ$2:AJ$792,Observed!$A$2:$A$792,$A138,Observed!$C$2:$C$792,$C138),"")</f>
        <v/>
      </c>
      <c r="AO138" s="28" t="str">
        <f>IF(ISNUMBER(AVERAGEIFS(Observed!AK$2:AK$792,Observed!$A$2:$A$792,$A138,Observed!$C$2:$C$792,$C138)),AVERAGEIFS(Observed!AK$2:AK$792,Observed!$A$2:$A$792,$A138,Observed!$C$2:$C$792,$C138),"")</f>
        <v/>
      </c>
      <c r="AP138" s="29" t="str">
        <f>IF(ISNUMBER(AVERAGEIFS(Observed!AL$2:AL$792,Observed!$A$2:$A$792,$A138,Observed!$C$2:$C$792,$C138)),AVERAGEIFS(Observed!AL$2:AL$792,Observed!$A$2:$A$792,$A138,Observed!$C$2:$C$792,$C138),"")</f>
        <v/>
      </c>
      <c r="AQ138" s="28" t="str">
        <f>IF(ISNUMBER(AVERAGEIFS(Observed!AM$2:AM$792,Observed!$A$2:$A$792,$A138,Observed!$C$2:$C$792,$C138)),AVERAGEIFS(Observed!AM$2:AM$792,Observed!$A$2:$A$792,$A138,Observed!$C$2:$C$792,$C138),"")</f>
        <v/>
      </c>
      <c r="AR138" s="28" t="str">
        <f>IF(ISNUMBER(AVERAGEIFS(Observed!AN$2:AN$792,Observed!$A$2:$A$792,$A138,Observed!$C$2:$C$792,$C138)),AVERAGEIFS(Observed!AN$2:AN$792,Observed!$A$2:$A$792,$A138,Observed!$C$2:$C$792,$C138),"")</f>
        <v/>
      </c>
      <c r="AS138" s="2">
        <f>COUNTIFS(Observed!$A$2:$A$792,$A138,Observed!$C$2:$C$792,$C138)</f>
        <v>3</v>
      </c>
      <c r="AT138" s="2">
        <f t="shared" si="4"/>
        <v>10</v>
      </c>
    </row>
    <row r="139" spans="1:46" x14ac:dyDescent="0.25">
      <c r="A139" s="4" t="s">
        <v>26</v>
      </c>
      <c r="B139" t="s">
        <v>44</v>
      </c>
      <c r="C139" s="3">
        <v>42677</v>
      </c>
      <c r="D139">
        <v>1</v>
      </c>
      <c r="F139">
        <v>500</v>
      </c>
      <c r="J139" s="2" t="s">
        <v>84</v>
      </c>
      <c r="K139" s="2" t="s">
        <v>43</v>
      </c>
      <c r="M139" s="2" t="s">
        <v>41</v>
      </c>
      <c r="N139" s="27">
        <f>IF(ISNUMBER(AVERAGEIFS(Observed!J$2:J$792,Observed!$A$2:$A$792,$A139,Observed!$C$2:$C$792,$C139)),AVERAGEIFS(Observed!J$2:J$792,Observed!$A$2:$A$792,$A139,Observed!$C$2:$C$792,$C139),"")</f>
        <v>2203.3333333333335</v>
      </c>
      <c r="O139" s="28">
        <f>IF(ISNUMBER(AVERAGEIFS(Observed!K$2:K$792,Observed!$A$2:$A$792,$A139,Observed!$C$2:$C$792,$C139)),AVERAGEIFS(Observed!K$2:K$792,Observed!$A$2:$A$792,$A139,Observed!$C$2:$C$792,$C139),"")</f>
        <v>220.33333333333334</v>
      </c>
      <c r="P139" s="28" t="str">
        <f>IF(ISNUMBER(AVERAGEIFS(Observed!L$2:L$792,Observed!$A$2:$A$792,$A139,Observed!$C$2:$C$792,$C139)),AVERAGEIFS(Observed!L$2:L$792,Observed!$A$2:$A$792,$A139,Observed!$C$2:$C$792,$C139),"")</f>
        <v/>
      </c>
      <c r="Q139" s="28" t="str">
        <f>IF(ISNUMBER(AVERAGEIFS(Observed!M$2:M$792,Observed!$A$2:$A$792,$A139,Observed!$C$2:$C$792,$C139)),AVERAGEIFS(Observed!M$2:M$792,Observed!$A$2:$A$792,$A139,Observed!$C$2:$C$792,$C139),"")</f>
        <v/>
      </c>
      <c r="R139" s="28" t="str">
        <f>IF(ISNUMBER(AVERAGEIFS(Observed!N$2:N$792,Observed!$A$2:$A$792,$A139,Observed!$C$2:$C$792,$C139)),AVERAGEIFS(Observed!N$2:N$792,Observed!$A$2:$A$792,$A139,Observed!$C$2:$C$792,$C139),"")</f>
        <v/>
      </c>
      <c r="S139" s="29" t="str">
        <f>IF(ISNUMBER(AVERAGEIFS(Observed!O$2:O$792,Observed!$A$2:$A$792,$A139,Observed!$C$2:$C$792,$C139)),AVERAGEIFS(Observed!O$2:O$792,Observed!$A$2:$A$792,$A139,Observed!$C$2:$C$792,$C139),"")</f>
        <v/>
      </c>
      <c r="T139" s="29" t="str">
        <f>IF(ISNUMBER(AVERAGEIFS(Observed!P$2:P$792,Observed!$A$2:$A$792,$A139,Observed!$C$2:$C$792,$C139)),AVERAGEIFS(Observed!P$2:P$792,Observed!$A$2:$A$792,$A139,Observed!$C$2:$C$792,$C139),"")</f>
        <v/>
      </c>
      <c r="U139" s="29" t="str">
        <f>IF(ISNUMBER(AVERAGEIFS(Observed!Q$2:Q$792,Observed!$A$2:$A$792,$A139,Observed!$C$2:$C$792,$C139)),AVERAGEIFS(Observed!Q$2:Q$792,Observed!$A$2:$A$792,$A139,Observed!$C$2:$C$792,$C139),"")</f>
        <v/>
      </c>
      <c r="V139" s="28" t="str">
        <f>IF(ISNUMBER(AVERAGEIFS(Observed!R$2:R$792,Observed!$A$2:$A$792,$A139,Observed!$C$2:$C$792,$C139)),AVERAGEIFS(Observed!R$2:R$792,Observed!$A$2:$A$792,$A139,Observed!$C$2:$C$792,$C139),"")</f>
        <v/>
      </c>
      <c r="W139" s="30" t="str">
        <f>IF(ISNUMBER(AVERAGEIFS(Observed!S$2:S$792,Observed!$A$2:$A$792,$A139,Observed!$C$2:$C$792,$C139)),AVERAGEIFS(Observed!S$2:S$792,Observed!$A$2:$A$792,$A139,Observed!$C$2:$C$792,$C139),"")</f>
        <v/>
      </c>
      <c r="X139" s="30" t="str">
        <f>IF(ISNUMBER(AVERAGEIFS(Observed!T$2:T$792,Observed!$A$2:$A$792,$A139,Observed!$C$2:$C$792,$C139)),AVERAGEIFS(Observed!T$2:T$792,Observed!$A$2:$A$792,$A139,Observed!$C$2:$C$792,$C139),"")</f>
        <v/>
      </c>
      <c r="Y139" s="28" t="str">
        <f>IF(ISNUMBER(AVERAGEIFS(Observed!U$2:U$792,Observed!$A$2:$A$792,$A139,Observed!$C$2:$C$792,$C139)),AVERAGEIFS(Observed!U$2:U$792,Observed!$A$2:$A$792,$A139,Observed!$C$2:$C$792,$C139),"")</f>
        <v/>
      </c>
      <c r="Z139" s="28" t="str">
        <f>IF(ISNUMBER(AVERAGEIFS(Observed!V$2:V$792,Observed!$A$2:$A$792,$A139,Observed!$C$2:$C$792,$C139)),AVERAGEIFS(Observed!V$2:V$792,Observed!$A$2:$A$792,$A139,Observed!$C$2:$C$792,$C139),"")</f>
        <v/>
      </c>
      <c r="AA139" s="28" t="str">
        <f>IF(ISNUMBER(AVERAGEIFS(Observed!W$2:W$792,Observed!$A$2:$A$792,$A139,Observed!$C$2:$C$792,$C139)),AVERAGEIFS(Observed!W$2:W$792,Observed!$A$2:$A$792,$A139,Observed!$C$2:$C$792,$C139),"")</f>
        <v/>
      </c>
      <c r="AB139" s="28">
        <f>IF(ISNUMBER(AVERAGEIFS(Observed!X$2:X$792,Observed!$A$2:$A$792,$A139,Observed!$C$2:$C$792,$C139)),AVERAGEIFS(Observed!X$2:X$792,Observed!$A$2:$A$792,$A139,Observed!$C$2:$C$792,$C139),"")</f>
        <v>16.861876646677654</v>
      </c>
      <c r="AC139" s="28">
        <f>IF(ISNUMBER(AVERAGEIFS(Observed!Y$2:Y$792,Observed!$A$2:$A$792,$A139,Observed!$C$2:$C$792,$C139)),AVERAGEIFS(Observed!Y$2:Y$792,Observed!$A$2:$A$792,$A139,Observed!$C$2:$C$792,$C139),"")</f>
        <v>20.219152450561523</v>
      </c>
      <c r="AD139" s="28">
        <f>IF(ISNUMBER(AVERAGEIFS(Observed!Z$2:Z$792,Observed!$A$2:$A$792,$A139,Observed!$C$2:$C$792,$C139)),AVERAGEIFS(Observed!Z$2:Z$792,Observed!$A$2:$A$792,$A139,Observed!$C$2:$C$792,$C139),"")</f>
        <v>18.371079921722412</v>
      </c>
      <c r="AE139" s="28">
        <f>IF(ISNUMBER(AVERAGEIFS(Observed!AA$2:AA$792,Observed!$A$2:$A$792,$A139,Observed!$C$2:$C$792,$C139)),AVERAGEIFS(Observed!AA$2:AA$792,Observed!$A$2:$A$792,$A139,Observed!$C$2:$C$792,$C139),"")</f>
        <v>90.217250823974609</v>
      </c>
      <c r="AF139" s="28">
        <f>IF(ISNUMBER(AVERAGEIFS(Observed!AB$2:AB$792,Observed!$A$2:$A$792,$A139,Observed!$C$2:$C$792,$C139)),AVERAGEIFS(Observed!AB$2:AB$792,Observed!$A$2:$A$792,$A139,Observed!$C$2:$C$792,$C139),"")</f>
        <v>82.364477793375656</v>
      </c>
      <c r="AG139" s="28">
        <f>IF(ISNUMBER(AVERAGEIFS(Observed!AC$2:AC$792,Observed!$A$2:$A$792,$A139,Observed!$C$2:$C$792,$C139)),AVERAGEIFS(Observed!AC$2:AC$792,Observed!$A$2:$A$792,$A139,Observed!$C$2:$C$792,$C139),"")</f>
        <v>29.360987027486164</v>
      </c>
      <c r="AH139" s="29">
        <f>IF(ISNUMBER(AVERAGEIFS(Observed!AD$2:AD$792,Observed!$A$2:$A$792,$A139,Observed!$C$2:$C$792,$C139)),AVERAGEIFS(Observed!AD$2:AD$792,Observed!$A$2:$A$792,$A139,Observed!$C$2:$C$792,$C139),"")</f>
        <v>4.6966666666666664E-2</v>
      </c>
      <c r="AI139" s="29">
        <f>IF(ISNUMBER(AVERAGEIFS(Observed!AE$2:AE$792,Observed!$A$2:$A$792,$A139,Observed!$C$2:$C$792,$C139)),AVERAGEIFS(Observed!AE$2:AE$792,Observed!$A$2:$A$792,$A139,Observed!$C$2:$C$792,$C139),"")</f>
        <v>4.6966666666666664E-2</v>
      </c>
      <c r="AJ139" s="29" t="str">
        <f>IF(ISNUMBER(AVERAGEIFS(Observed!AF$2:AF$792,Observed!$A$2:$A$792,$A139,Observed!$C$2:$C$792,$C139)),AVERAGEIFS(Observed!AF$2:AF$792,Observed!$A$2:$A$792,$A139,Observed!$C$2:$C$792,$C139),"")</f>
        <v/>
      </c>
      <c r="AK139" s="28">
        <f>IF(ISNUMBER(AVERAGEIFS(Observed!AG$2:AG$792,Observed!$A$2:$A$792,$A139,Observed!$C$2:$C$792,$C139)),AVERAGEIFS(Observed!AG$2:AG$792,Observed!$A$2:$A$792,$A139,Observed!$C$2:$C$792,$C139),"")</f>
        <v>13.178316446940103</v>
      </c>
      <c r="AL139" s="29" t="str">
        <f>IF(ISNUMBER(AVERAGEIFS(Observed!AH$2:AH$792,Observed!$A$2:$A$792,$A139,Observed!$C$2:$C$792,$C139)),AVERAGEIFS(Observed!AH$2:AH$792,Observed!$A$2:$A$792,$A139,Observed!$C$2:$C$792,$C139),"")</f>
        <v/>
      </c>
      <c r="AM139" s="28" t="str">
        <f>IF(ISNUMBER(AVERAGEIFS(Observed!AI$2:AI$792,Observed!$A$2:$A$792,$A139,Observed!$C$2:$C$792,$C139)),AVERAGEIFS(Observed!AI$2:AI$792,Observed!$A$2:$A$792,$A139,Observed!$C$2:$C$792,$C139),"")</f>
        <v/>
      </c>
      <c r="AN139" s="28" t="str">
        <f>IF(ISNUMBER(AVERAGEIFS(Observed!AJ$2:AJ$792,Observed!$A$2:$A$792,$A139,Observed!$C$2:$C$792,$C139)),AVERAGEIFS(Observed!AJ$2:AJ$792,Observed!$A$2:$A$792,$A139,Observed!$C$2:$C$792,$C139),"")</f>
        <v/>
      </c>
      <c r="AO139" s="28" t="str">
        <f>IF(ISNUMBER(AVERAGEIFS(Observed!AK$2:AK$792,Observed!$A$2:$A$792,$A139,Observed!$C$2:$C$792,$C139)),AVERAGEIFS(Observed!AK$2:AK$792,Observed!$A$2:$A$792,$A139,Observed!$C$2:$C$792,$C139),"")</f>
        <v/>
      </c>
      <c r="AP139" s="29" t="str">
        <f>IF(ISNUMBER(AVERAGEIFS(Observed!AL$2:AL$792,Observed!$A$2:$A$792,$A139,Observed!$C$2:$C$792,$C139)),AVERAGEIFS(Observed!AL$2:AL$792,Observed!$A$2:$A$792,$A139,Observed!$C$2:$C$792,$C139),"")</f>
        <v/>
      </c>
      <c r="AQ139" s="28" t="str">
        <f>IF(ISNUMBER(AVERAGEIFS(Observed!AM$2:AM$792,Observed!$A$2:$A$792,$A139,Observed!$C$2:$C$792,$C139)),AVERAGEIFS(Observed!AM$2:AM$792,Observed!$A$2:$A$792,$A139,Observed!$C$2:$C$792,$C139),"")</f>
        <v/>
      </c>
      <c r="AR139" s="28" t="str">
        <f>IF(ISNUMBER(AVERAGEIFS(Observed!AN$2:AN$792,Observed!$A$2:$A$792,$A139,Observed!$C$2:$C$792,$C139)),AVERAGEIFS(Observed!AN$2:AN$792,Observed!$A$2:$A$792,$A139,Observed!$C$2:$C$792,$C139),"")</f>
        <v/>
      </c>
      <c r="AS139" s="2">
        <f>COUNTIFS(Observed!$A$2:$A$792,$A139,Observed!$C$2:$C$792,$C139)</f>
        <v>3</v>
      </c>
      <c r="AT139" s="2">
        <f t="shared" si="4"/>
        <v>10</v>
      </c>
    </row>
    <row r="140" spans="1:46" x14ac:dyDescent="0.25">
      <c r="A140" s="4" t="s">
        <v>27</v>
      </c>
      <c r="B140" t="s">
        <v>44</v>
      </c>
      <c r="C140" s="3">
        <v>42683</v>
      </c>
      <c r="D140">
        <v>1</v>
      </c>
      <c r="F140">
        <v>0</v>
      </c>
      <c r="J140" s="2" t="s">
        <v>84</v>
      </c>
      <c r="K140" s="2" t="s">
        <v>43</v>
      </c>
      <c r="M140" s="2" t="s">
        <v>59</v>
      </c>
      <c r="N140" s="27">
        <f>IF(ISNUMBER(AVERAGEIFS(Observed!J$2:J$792,Observed!$A$2:$A$792,$A140,Observed!$C$2:$C$792,$C140)),AVERAGEIFS(Observed!J$2:J$792,Observed!$A$2:$A$792,$A140,Observed!$C$2:$C$792,$C140),"")</f>
        <v>2390.5</v>
      </c>
      <c r="O140" s="28">
        <f>IF(ISNUMBER(AVERAGEIFS(Observed!K$2:K$792,Observed!$A$2:$A$792,$A140,Observed!$C$2:$C$792,$C140)),AVERAGEIFS(Observed!K$2:K$792,Observed!$A$2:$A$792,$A140,Observed!$C$2:$C$792,$C140),"")</f>
        <v>239.05000000000004</v>
      </c>
      <c r="P140" s="28" t="str">
        <f>IF(ISNUMBER(AVERAGEIFS(Observed!L$2:L$792,Observed!$A$2:$A$792,$A140,Observed!$C$2:$C$792,$C140)),AVERAGEIFS(Observed!L$2:L$792,Observed!$A$2:$A$792,$A140,Observed!$C$2:$C$792,$C140),"")</f>
        <v/>
      </c>
      <c r="Q140" s="28" t="str">
        <f>IF(ISNUMBER(AVERAGEIFS(Observed!M$2:M$792,Observed!$A$2:$A$792,$A140,Observed!$C$2:$C$792,$C140)),AVERAGEIFS(Observed!M$2:M$792,Observed!$A$2:$A$792,$A140,Observed!$C$2:$C$792,$C140),"")</f>
        <v/>
      </c>
      <c r="R140" s="28" t="str">
        <f>IF(ISNUMBER(AVERAGEIFS(Observed!N$2:N$792,Observed!$A$2:$A$792,$A140,Observed!$C$2:$C$792,$C140)),AVERAGEIFS(Observed!N$2:N$792,Observed!$A$2:$A$792,$A140,Observed!$C$2:$C$792,$C140),"")</f>
        <v/>
      </c>
      <c r="S140" s="29" t="str">
        <f>IF(ISNUMBER(AVERAGEIFS(Observed!O$2:O$792,Observed!$A$2:$A$792,$A140,Observed!$C$2:$C$792,$C140)),AVERAGEIFS(Observed!O$2:O$792,Observed!$A$2:$A$792,$A140,Observed!$C$2:$C$792,$C140),"")</f>
        <v/>
      </c>
      <c r="T140" s="29" t="str">
        <f>IF(ISNUMBER(AVERAGEIFS(Observed!P$2:P$792,Observed!$A$2:$A$792,$A140,Observed!$C$2:$C$792,$C140)),AVERAGEIFS(Observed!P$2:P$792,Observed!$A$2:$A$792,$A140,Observed!$C$2:$C$792,$C140),"")</f>
        <v/>
      </c>
      <c r="U140" s="29" t="str">
        <f>IF(ISNUMBER(AVERAGEIFS(Observed!Q$2:Q$792,Observed!$A$2:$A$792,$A140,Observed!$C$2:$C$792,$C140)),AVERAGEIFS(Observed!Q$2:Q$792,Observed!$A$2:$A$792,$A140,Observed!$C$2:$C$792,$C140),"")</f>
        <v/>
      </c>
      <c r="V140" s="28" t="str">
        <f>IF(ISNUMBER(AVERAGEIFS(Observed!R$2:R$792,Observed!$A$2:$A$792,$A140,Observed!$C$2:$C$792,$C140)),AVERAGEIFS(Observed!R$2:R$792,Observed!$A$2:$A$792,$A140,Observed!$C$2:$C$792,$C140),"")</f>
        <v/>
      </c>
      <c r="W140" s="30" t="str">
        <f>IF(ISNUMBER(AVERAGEIFS(Observed!S$2:S$792,Observed!$A$2:$A$792,$A140,Observed!$C$2:$C$792,$C140)),AVERAGEIFS(Observed!S$2:S$792,Observed!$A$2:$A$792,$A140,Observed!$C$2:$C$792,$C140),"")</f>
        <v/>
      </c>
      <c r="X140" s="30" t="str">
        <f>IF(ISNUMBER(AVERAGEIFS(Observed!T$2:T$792,Observed!$A$2:$A$792,$A140,Observed!$C$2:$C$792,$C140)),AVERAGEIFS(Observed!T$2:T$792,Observed!$A$2:$A$792,$A140,Observed!$C$2:$C$792,$C140),"")</f>
        <v/>
      </c>
      <c r="Y140" s="28" t="str">
        <f>IF(ISNUMBER(AVERAGEIFS(Observed!U$2:U$792,Observed!$A$2:$A$792,$A140,Observed!$C$2:$C$792,$C140)),AVERAGEIFS(Observed!U$2:U$792,Observed!$A$2:$A$792,$A140,Observed!$C$2:$C$792,$C140),"")</f>
        <v/>
      </c>
      <c r="Z140" s="28" t="str">
        <f>IF(ISNUMBER(AVERAGEIFS(Observed!V$2:V$792,Observed!$A$2:$A$792,$A140,Observed!$C$2:$C$792,$C140)),AVERAGEIFS(Observed!V$2:V$792,Observed!$A$2:$A$792,$A140,Observed!$C$2:$C$792,$C140),"")</f>
        <v/>
      </c>
      <c r="AA140" s="28" t="str">
        <f>IF(ISNUMBER(AVERAGEIFS(Observed!W$2:W$792,Observed!$A$2:$A$792,$A140,Observed!$C$2:$C$792,$C140)),AVERAGEIFS(Observed!W$2:W$792,Observed!$A$2:$A$792,$A140,Observed!$C$2:$C$792,$C140),"")</f>
        <v/>
      </c>
      <c r="AB140" s="28">
        <f>IF(ISNUMBER(AVERAGEIFS(Observed!X$2:X$792,Observed!$A$2:$A$792,$A140,Observed!$C$2:$C$792,$C140)),AVERAGEIFS(Observed!X$2:X$792,Observed!$A$2:$A$792,$A140,Observed!$C$2:$C$792,$C140),"")</f>
        <v>18.572900454203289</v>
      </c>
      <c r="AC140" s="28">
        <f>IF(ISNUMBER(AVERAGEIFS(Observed!Y$2:Y$792,Observed!$A$2:$A$792,$A140,Observed!$C$2:$C$792,$C140)),AVERAGEIFS(Observed!Y$2:Y$792,Observed!$A$2:$A$792,$A140,Observed!$C$2:$C$792,$C140),"")</f>
        <v>17.635706901550293</v>
      </c>
      <c r="AD140" s="28">
        <f>IF(ISNUMBER(AVERAGEIFS(Observed!Z$2:Z$792,Observed!$A$2:$A$792,$A140,Observed!$C$2:$C$792,$C140)),AVERAGEIFS(Observed!Z$2:Z$792,Observed!$A$2:$A$792,$A140,Observed!$C$2:$C$792,$C140),"")</f>
        <v>21.325723965962727</v>
      </c>
      <c r="AE140" s="28">
        <f>IF(ISNUMBER(AVERAGEIFS(Observed!AA$2:AA$792,Observed!$A$2:$A$792,$A140,Observed!$C$2:$C$792,$C140)),AVERAGEIFS(Observed!AA$2:AA$792,Observed!$A$2:$A$792,$A140,Observed!$C$2:$C$792,$C140),"")</f>
        <v>90.237745920817062</v>
      </c>
      <c r="AF140" s="28">
        <f>IF(ISNUMBER(AVERAGEIFS(Observed!AB$2:AB$792,Observed!$A$2:$A$792,$A140,Observed!$C$2:$C$792,$C140)),AVERAGEIFS(Observed!AB$2:AB$792,Observed!$A$2:$A$792,$A140,Observed!$C$2:$C$792,$C140),"")</f>
        <v>80.549474080403641</v>
      </c>
      <c r="AG140" s="28">
        <f>IF(ISNUMBER(AVERAGEIFS(Observed!AC$2:AC$792,Observed!$A$2:$A$792,$A140,Observed!$C$2:$C$792,$C140)),AVERAGEIFS(Observed!AC$2:AC$792,Observed!$A$2:$A$792,$A140,Observed!$C$2:$C$792,$C140),"")</f>
        <v>27.590060869852703</v>
      </c>
      <c r="AH140" s="29">
        <f>IF(ISNUMBER(AVERAGEIFS(Observed!AD$2:AD$792,Observed!$A$2:$A$792,$A140,Observed!$C$2:$C$792,$C140)),AVERAGEIFS(Observed!AD$2:AD$792,Observed!$A$2:$A$792,$A140,Observed!$C$2:$C$792,$C140),"")</f>
        <v>4.4133333333333337E-2</v>
      </c>
      <c r="AI140" s="29">
        <f>IF(ISNUMBER(AVERAGEIFS(Observed!AE$2:AE$792,Observed!$A$2:$A$792,$A140,Observed!$C$2:$C$792,$C140)),AVERAGEIFS(Observed!AE$2:AE$792,Observed!$A$2:$A$792,$A140,Observed!$C$2:$C$792,$C140),"")</f>
        <v>4.4133333333333337E-2</v>
      </c>
      <c r="AJ140" s="29" t="str">
        <f>IF(ISNUMBER(AVERAGEIFS(Observed!AF$2:AF$792,Observed!$A$2:$A$792,$A140,Observed!$C$2:$C$792,$C140)),AVERAGEIFS(Observed!AF$2:AF$792,Observed!$A$2:$A$792,$A140,Observed!$C$2:$C$792,$C140),"")</f>
        <v/>
      </c>
      <c r="AK140" s="28">
        <f>IF(ISNUMBER(AVERAGEIFS(Observed!AG$2:AG$792,Observed!$A$2:$A$792,$A140,Observed!$C$2:$C$792,$C140)),AVERAGEIFS(Observed!AG$2:AG$792,Observed!$A$2:$A$792,$A140,Observed!$C$2:$C$792,$C140),"")</f>
        <v>12.887915852864582</v>
      </c>
      <c r="AL140" s="29" t="str">
        <f>IF(ISNUMBER(AVERAGEIFS(Observed!AH$2:AH$792,Observed!$A$2:$A$792,$A140,Observed!$C$2:$C$792,$C140)),AVERAGEIFS(Observed!AH$2:AH$792,Observed!$A$2:$A$792,$A140,Observed!$C$2:$C$792,$C140),"")</f>
        <v/>
      </c>
      <c r="AM140" s="28" t="str">
        <f>IF(ISNUMBER(AVERAGEIFS(Observed!AI$2:AI$792,Observed!$A$2:$A$792,$A140,Observed!$C$2:$C$792,$C140)),AVERAGEIFS(Observed!AI$2:AI$792,Observed!$A$2:$A$792,$A140,Observed!$C$2:$C$792,$C140),"")</f>
        <v/>
      </c>
      <c r="AN140" s="28" t="str">
        <f>IF(ISNUMBER(AVERAGEIFS(Observed!AJ$2:AJ$792,Observed!$A$2:$A$792,$A140,Observed!$C$2:$C$792,$C140)),AVERAGEIFS(Observed!AJ$2:AJ$792,Observed!$A$2:$A$792,$A140,Observed!$C$2:$C$792,$C140),"")</f>
        <v/>
      </c>
      <c r="AO140" s="28" t="str">
        <f>IF(ISNUMBER(AVERAGEIFS(Observed!AK$2:AK$792,Observed!$A$2:$A$792,$A140,Observed!$C$2:$C$792,$C140)),AVERAGEIFS(Observed!AK$2:AK$792,Observed!$A$2:$A$792,$A140,Observed!$C$2:$C$792,$C140),"")</f>
        <v/>
      </c>
      <c r="AP140" s="29" t="str">
        <f>IF(ISNUMBER(AVERAGEIFS(Observed!AL$2:AL$792,Observed!$A$2:$A$792,$A140,Observed!$C$2:$C$792,$C140)),AVERAGEIFS(Observed!AL$2:AL$792,Observed!$A$2:$A$792,$A140,Observed!$C$2:$C$792,$C140),"")</f>
        <v/>
      </c>
      <c r="AQ140" s="28" t="str">
        <f>IF(ISNUMBER(AVERAGEIFS(Observed!AM$2:AM$792,Observed!$A$2:$A$792,$A140,Observed!$C$2:$C$792,$C140)),AVERAGEIFS(Observed!AM$2:AM$792,Observed!$A$2:$A$792,$A140,Observed!$C$2:$C$792,$C140),"")</f>
        <v/>
      </c>
      <c r="AR140" s="28" t="str">
        <f>IF(ISNUMBER(AVERAGEIFS(Observed!AN$2:AN$792,Observed!$A$2:$A$792,$A140,Observed!$C$2:$C$792,$C140)),AVERAGEIFS(Observed!AN$2:AN$792,Observed!$A$2:$A$792,$A140,Observed!$C$2:$C$792,$C140),"")</f>
        <v/>
      </c>
      <c r="AS140" s="2">
        <f>COUNTIFS(Observed!$A$2:$A$792,$A140,Observed!$C$2:$C$792,$C140)</f>
        <v>3</v>
      </c>
      <c r="AT140" s="2">
        <f t="shared" si="4"/>
        <v>10</v>
      </c>
    </row>
    <row r="141" spans="1:46" x14ac:dyDescent="0.25">
      <c r="A141" s="4" t="s">
        <v>30</v>
      </c>
      <c r="B141" t="s">
        <v>44</v>
      </c>
      <c r="C141" s="3">
        <v>42683</v>
      </c>
      <c r="D141">
        <v>1</v>
      </c>
      <c r="F141">
        <v>50</v>
      </c>
      <c r="J141" s="2" t="s">
        <v>84</v>
      </c>
      <c r="K141" s="2" t="s">
        <v>43</v>
      </c>
      <c r="M141" s="2" t="s">
        <v>59</v>
      </c>
      <c r="N141" s="27">
        <f>IF(ISNUMBER(AVERAGEIFS(Observed!J$2:J$792,Observed!$A$2:$A$792,$A141,Observed!$C$2:$C$792,$C141)),AVERAGEIFS(Observed!J$2:J$792,Observed!$A$2:$A$792,$A141,Observed!$C$2:$C$792,$C141),"")</f>
        <v>2361.5</v>
      </c>
      <c r="O141" s="28">
        <f>IF(ISNUMBER(AVERAGEIFS(Observed!K$2:K$792,Observed!$A$2:$A$792,$A141,Observed!$C$2:$C$792,$C141)),AVERAGEIFS(Observed!K$2:K$792,Observed!$A$2:$A$792,$A141,Observed!$C$2:$C$792,$C141),"")</f>
        <v>236.14999999999998</v>
      </c>
      <c r="P141" s="28" t="str">
        <f>IF(ISNUMBER(AVERAGEIFS(Observed!L$2:L$792,Observed!$A$2:$A$792,$A141,Observed!$C$2:$C$792,$C141)),AVERAGEIFS(Observed!L$2:L$792,Observed!$A$2:$A$792,$A141,Observed!$C$2:$C$792,$C141),"")</f>
        <v/>
      </c>
      <c r="Q141" s="28" t="str">
        <f>IF(ISNUMBER(AVERAGEIFS(Observed!M$2:M$792,Observed!$A$2:$A$792,$A141,Observed!$C$2:$C$792,$C141)),AVERAGEIFS(Observed!M$2:M$792,Observed!$A$2:$A$792,$A141,Observed!$C$2:$C$792,$C141),"")</f>
        <v/>
      </c>
      <c r="R141" s="28" t="str">
        <f>IF(ISNUMBER(AVERAGEIFS(Observed!N$2:N$792,Observed!$A$2:$A$792,$A141,Observed!$C$2:$C$792,$C141)),AVERAGEIFS(Observed!N$2:N$792,Observed!$A$2:$A$792,$A141,Observed!$C$2:$C$792,$C141),"")</f>
        <v/>
      </c>
      <c r="S141" s="29" t="str">
        <f>IF(ISNUMBER(AVERAGEIFS(Observed!O$2:O$792,Observed!$A$2:$A$792,$A141,Observed!$C$2:$C$792,$C141)),AVERAGEIFS(Observed!O$2:O$792,Observed!$A$2:$A$792,$A141,Observed!$C$2:$C$792,$C141),"")</f>
        <v/>
      </c>
      <c r="T141" s="29" t="str">
        <f>IF(ISNUMBER(AVERAGEIFS(Observed!P$2:P$792,Observed!$A$2:$A$792,$A141,Observed!$C$2:$C$792,$C141)),AVERAGEIFS(Observed!P$2:P$792,Observed!$A$2:$A$792,$A141,Observed!$C$2:$C$792,$C141),"")</f>
        <v/>
      </c>
      <c r="U141" s="29" t="str">
        <f>IF(ISNUMBER(AVERAGEIFS(Observed!Q$2:Q$792,Observed!$A$2:$A$792,$A141,Observed!$C$2:$C$792,$C141)),AVERAGEIFS(Observed!Q$2:Q$792,Observed!$A$2:$A$792,$A141,Observed!$C$2:$C$792,$C141),"")</f>
        <v/>
      </c>
      <c r="V141" s="28" t="str">
        <f>IF(ISNUMBER(AVERAGEIFS(Observed!R$2:R$792,Observed!$A$2:$A$792,$A141,Observed!$C$2:$C$792,$C141)),AVERAGEIFS(Observed!R$2:R$792,Observed!$A$2:$A$792,$A141,Observed!$C$2:$C$792,$C141),"")</f>
        <v/>
      </c>
      <c r="W141" s="30" t="str">
        <f>IF(ISNUMBER(AVERAGEIFS(Observed!S$2:S$792,Observed!$A$2:$A$792,$A141,Observed!$C$2:$C$792,$C141)),AVERAGEIFS(Observed!S$2:S$792,Observed!$A$2:$A$792,$A141,Observed!$C$2:$C$792,$C141),"")</f>
        <v/>
      </c>
      <c r="X141" s="30" t="str">
        <f>IF(ISNUMBER(AVERAGEIFS(Observed!T$2:T$792,Observed!$A$2:$A$792,$A141,Observed!$C$2:$C$792,$C141)),AVERAGEIFS(Observed!T$2:T$792,Observed!$A$2:$A$792,$A141,Observed!$C$2:$C$792,$C141),"")</f>
        <v/>
      </c>
      <c r="Y141" s="28" t="str">
        <f>IF(ISNUMBER(AVERAGEIFS(Observed!U$2:U$792,Observed!$A$2:$A$792,$A141,Observed!$C$2:$C$792,$C141)),AVERAGEIFS(Observed!U$2:U$792,Observed!$A$2:$A$792,$A141,Observed!$C$2:$C$792,$C141),"")</f>
        <v/>
      </c>
      <c r="Z141" s="28" t="str">
        <f>IF(ISNUMBER(AVERAGEIFS(Observed!V$2:V$792,Observed!$A$2:$A$792,$A141,Observed!$C$2:$C$792,$C141)),AVERAGEIFS(Observed!V$2:V$792,Observed!$A$2:$A$792,$A141,Observed!$C$2:$C$792,$C141),"")</f>
        <v/>
      </c>
      <c r="AA141" s="28" t="str">
        <f>IF(ISNUMBER(AVERAGEIFS(Observed!W$2:W$792,Observed!$A$2:$A$792,$A141,Observed!$C$2:$C$792,$C141)),AVERAGEIFS(Observed!W$2:W$792,Observed!$A$2:$A$792,$A141,Observed!$C$2:$C$792,$C141),"")</f>
        <v/>
      </c>
      <c r="AB141" s="28">
        <f>IF(ISNUMBER(AVERAGEIFS(Observed!X$2:X$792,Observed!$A$2:$A$792,$A141,Observed!$C$2:$C$792,$C141)),AVERAGEIFS(Observed!X$2:X$792,Observed!$A$2:$A$792,$A141,Observed!$C$2:$C$792,$C141),"")</f>
        <v>19.281928062438965</v>
      </c>
      <c r="AC141" s="28">
        <f>IF(ISNUMBER(AVERAGEIFS(Observed!Y$2:Y$792,Observed!$A$2:$A$792,$A141,Observed!$C$2:$C$792,$C141)),AVERAGEIFS(Observed!Y$2:Y$792,Observed!$A$2:$A$792,$A141,Observed!$C$2:$C$792,$C141),"")</f>
        <v>19.5373379389445</v>
      </c>
      <c r="AD141" s="28">
        <f>IF(ISNUMBER(AVERAGEIFS(Observed!Z$2:Z$792,Observed!$A$2:$A$792,$A141,Observed!$C$2:$C$792,$C141)),AVERAGEIFS(Observed!Z$2:Z$792,Observed!$A$2:$A$792,$A141,Observed!$C$2:$C$792,$C141),"")</f>
        <v>22.241981188456219</v>
      </c>
      <c r="AE141" s="28">
        <f>IF(ISNUMBER(AVERAGEIFS(Observed!AA$2:AA$792,Observed!$A$2:$A$792,$A141,Observed!$C$2:$C$792,$C141)),AVERAGEIFS(Observed!AA$2:AA$792,Observed!$A$2:$A$792,$A141,Observed!$C$2:$C$792,$C141),"")</f>
        <v>90.527201334635421</v>
      </c>
      <c r="AF141" s="28">
        <f>IF(ISNUMBER(AVERAGEIFS(Observed!AB$2:AB$792,Observed!$A$2:$A$792,$A141,Observed!$C$2:$C$792,$C141)),AVERAGEIFS(Observed!AB$2:AB$792,Observed!$A$2:$A$792,$A141,Observed!$C$2:$C$792,$C141),"")</f>
        <v>80.141707102457687</v>
      </c>
      <c r="AG141" s="28">
        <f>IF(ISNUMBER(AVERAGEIFS(Observed!AC$2:AC$792,Observed!$A$2:$A$792,$A141,Observed!$C$2:$C$792,$C141)),AVERAGEIFS(Observed!AC$2:AC$792,Observed!$A$2:$A$792,$A141,Observed!$C$2:$C$792,$C141),"")</f>
        <v>25.98149299621582</v>
      </c>
      <c r="AH141" s="29">
        <f>IF(ISNUMBER(AVERAGEIFS(Observed!AD$2:AD$792,Observed!$A$2:$A$792,$A141,Observed!$C$2:$C$792,$C141)),AVERAGEIFS(Observed!AD$2:AD$792,Observed!$A$2:$A$792,$A141,Observed!$C$2:$C$792,$C141),"")</f>
        <v>4.1600000000000005E-2</v>
      </c>
      <c r="AI141" s="29">
        <f>IF(ISNUMBER(AVERAGEIFS(Observed!AE$2:AE$792,Observed!$A$2:$A$792,$A141,Observed!$C$2:$C$792,$C141)),AVERAGEIFS(Observed!AE$2:AE$792,Observed!$A$2:$A$792,$A141,Observed!$C$2:$C$792,$C141),"")</f>
        <v>4.1600000000000005E-2</v>
      </c>
      <c r="AJ141" s="29" t="str">
        <f>IF(ISNUMBER(AVERAGEIFS(Observed!AF$2:AF$792,Observed!$A$2:$A$792,$A141,Observed!$C$2:$C$792,$C141)),AVERAGEIFS(Observed!AF$2:AF$792,Observed!$A$2:$A$792,$A141,Observed!$C$2:$C$792,$C141),"")</f>
        <v/>
      </c>
      <c r="AK141" s="28">
        <f>IF(ISNUMBER(AVERAGEIFS(Observed!AG$2:AG$792,Observed!$A$2:$A$792,$A141,Observed!$C$2:$C$792,$C141)),AVERAGEIFS(Observed!AG$2:AG$792,Observed!$A$2:$A$792,$A141,Observed!$C$2:$C$792,$C141),"")</f>
        <v>12.822673136393229</v>
      </c>
      <c r="AL141" s="29" t="str">
        <f>IF(ISNUMBER(AVERAGEIFS(Observed!AH$2:AH$792,Observed!$A$2:$A$792,$A141,Observed!$C$2:$C$792,$C141)),AVERAGEIFS(Observed!AH$2:AH$792,Observed!$A$2:$A$792,$A141,Observed!$C$2:$C$792,$C141),"")</f>
        <v/>
      </c>
      <c r="AM141" s="28" t="str">
        <f>IF(ISNUMBER(AVERAGEIFS(Observed!AI$2:AI$792,Observed!$A$2:$A$792,$A141,Observed!$C$2:$C$792,$C141)),AVERAGEIFS(Observed!AI$2:AI$792,Observed!$A$2:$A$792,$A141,Observed!$C$2:$C$792,$C141),"")</f>
        <v/>
      </c>
      <c r="AN141" s="28" t="str">
        <f>IF(ISNUMBER(AVERAGEIFS(Observed!AJ$2:AJ$792,Observed!$A$2:$A$792,$A141,Observed!$C$2:$C$792,$C141)),AVERAGEIFS(Observed!AJ$2:AJ$792,Observed!$A$2:$A$792,$A141,Observed!$C$2:$C$792,$C141),"")</f>
        <v/>
      </c>
      <c r="AO141" s="28" t="str">
        <f>IF(ISNUMBER(AVERAGEIFS(Observed!AK$2:AK$792,Observed!$A$2:$A$792,$A141,Observed!$C$2:$C$792,$C141)),AVERAGEIFS(Observed!AK$2:AK$792,Observed!$A$2:$A$792,$A141,Observed!$C$2:$C$792,$C141),"")</f>
        <v/>
      </c>
      <c r="AP141" s="29" t="str">
        <f>IF(ISNUMBER(AVERAGEIFS(Observed!AL$2:AL$792,Observed!$A$2:$A$792,$A141,Observed!$C$2:$C$792,$C141)),AVERAGEIFS(Observed!AL$2:AL$792,Observed!$A$2:$A$792,$A141,Observed!$C$2:$C$792,$C141),"")</f>
        <v/>
      </c>
      <c r="AQ141" s="28" t="str">
        <f>IF(ISNUMBER(AVERAGEIFS(Observed!AM$2:AM$792,Observed!$A$2:$A$792,$A141,Observed!$C$2:$C$792,$C141)),AVERAGEIFS(Observed!AM$2:AM$792,Observed!$A$2:$A$792,$A141,Observed!$C$2:$C$792,$C141),"")</f>
        <v/>
      </c>
      <c r="AR141" s="28" t="str">
        <f>IF(ISNUMBER(AVERAGEIFS(Observed!AN$2:AN$792,Observed!$A$2:$A$792,$A141,Observed!$C$2:$C$792,$C141)),AVERAGEIFS(Observed!AN$2:AN$792,Observed!$A$2:$A$792,$A141,Observed!$C$2:$C$792,$C141),"")</f>
        <v/>
      </c>
      <c r="AS141" s="2">
        <f>COUNTIFS(Observed!$A$2:$A$792,$A141,Observed!$C$2:$C$792,$C141)</f>
        <v>3</v>
      </c>
      <c r="AT141" s="2">
        <f t="shared" si="4"/>
        <v>10</v>
      </c>
    </row>
    <row r="142" spans="1:46" x14ac:dyDescent="0.25">
      <c r="A142" s="4" t="s">
        <v>28</v>
      </c>
      <c r="B142" t="s">
        <v>44</v>
      </c>
      <c r="C142" s="3">
        <v>42683</v>
      </c>
      <c r="D142">
        <v>1</v>
      </c>
      <c r="F142">
        <v>100</v>
      </c>
      <c r="J142" s="2" t="s">
        <v>84</v>
      </c>
      <c r="K142" s="2" t="s">
        <v>43</v>
      </c>
      <c r="M142" s="2" t="s">
        <v>59</v>
      </c>
      <c r="N142" s="27">
        <f>IF(ISNUMBER(AVERAGEIFS(Observed!J$2:J$792,Observed!$A$2:$A$792,$A142,Observed!$C$2:$C$792,$C142)),AVERAGEIFS(Observed!J$2:J$792,Observed!$A$2:$A$792,$A142,Observed!$C$2:$C$792,$C142),"")</f>
        <v>2134.8333333333335</v>
      </c>
      <c r="O142" s="28">
        <f>IF(ISNUMBER(AVERAGEIFS(Observed!K$2:K$792,Observed!$A$2:$A$792,$A142,Observed!$C$2:$C$792,$C142)),AVERAGEIFS(Observed!K$2:K$792,Observed!$A$2:$A$792,$A142,Observed!$C$2:$C$792,$C142),"")</f>
        <v>213.48333333333335</v>
      </c>
      <c r="P142" s="28" t="str">
        <f>IF(ISNUMBER(AVERAGEIFS(Observed!L$2:L$792,Observed!$A$2:$A$792,$A142,Observed!$C$2:$C$792,$C142)),AVERAGEIFS(Observed!L$2:L$792,Observed!$A$2:$A$792,$A142,Observed!$C$2:$C$792,$C142),"")</f>
        <v/>
      </c>
      <c r="Q142" s="28" t="str">
        <f>IF(ISNUMBER(AVERAGEIFS(Observed!M$2:M$792,Observed!$A$2:$A$792,$A142,Observed!$C$2:$C$792,$C142)),AVERAGEIFS(Observed!M$2:M$792,Observed!$A$2:$A$792,$A142,Observed!$C$2:$C$792,$C142),"")</f>
        <v/>
      </c>
      <c r="R142" s="28" t="str">
        <f>IF(ISNUMBER(AVERAGEIFS(Observed!N$2:N$792,Observed!$A$2:$A$792,$A142,Observed!$C$2:$C$792,$C142)),AVERAGEIFS(Observed!N$2:N$792,Observed!$A$2:$A$792,$A142,Observed!$C$2:$C$792,$C142),"")</f>
        <v/>
      </c>
      <c r="S142" s="29" t="str">
        <f>IF(ISNUMBER(AVERAGEIFS(Observed!O$2:O$792,Observed!$A$2:$A$792,$A142,Observed!$C$2:$C$792,$C142)),AVERAGEIFS(Observed!O$2:O$792,Observed!$A$2:$A$792,$A142,Observed!$C$2:$C$792,$C142),"")</f>
        <v/>
      </c>
      <c r="T142" s="29" t="str">
        <f>IF(ISNUMBER(AVERAGEIFS(Observed!P$2:P$792,Observed!$A$2:$A$792,$A142,Observed!$C$2:$C$792,$C142)),AVERAGEIFS(Observed!P$2:P$792,Observed!$A$2:$A$792,$A142,Observed!$C$2:$C$792,$C142),"")</f>
        <v/>
      </c>
      <c r="U142" s="29" t="str">
        <f>IF(ISNUMBER(AVERAGEIFS(Observed!Q$2:Q$792,Observed!$A$2:$A$792,$A142,Observed!$C$2:$C$792,$C142)),AVERAGEIFS(Observed!Q$2:Q$792,Observed!$A$2:$A$792,$A142,Observed!$C$2:$C$792,$C142),"")</f>
        <v/>
      </c>
      <c r="V142" s="28" t="str">
        <f>IF(ISNUMBER(AVERAGEIFS(Observed!R$2:R$792,Observed!$A$2:$A$792,$A142,Observed!$C$2:$C$792,$C142)),AVERAGEIFS(Observed!R$2:R$792,Observed!$A$2:$A$792,$A142,Observed!$C$2:$C$792,$C142),"")</f>
        <v/>
      </c>
      <c r="W142" s="30" t="str">
        <f>IF(ISNUMBER(AVERAGEIFS(Observed!S$2:S$792,Observed!$A$2:$A$792,$A142,Observed!$C$2:$C$792,$C142)),AVERAGEIFS(Observed!S$2:S$792,Observed!$A$2:$A$792,$A142,Observed!$C$2:$C$792,$C142),"")</f>
        <v/>
      </c>
      <c r="X142" s="30" t="str">
        <f>IF(ISNUMBER(AVERAGEIFS(Observed!T$2:T$792,Observed!$A$2:$A$792,$A142,Observed!$C$2:$C$792,$C142)),AVERAGEIFS(Observed!T$2:T$792,Observed!$A$2:$A$792,$A142,Observed!$C$2:$C$792,$C142),"")</f>
        <v/>
      </c>
      <c r="Y142" s="28" t="str">
        <f>IF(ISNUMBER(AVERAGEIFS(Observed!U$2:U$792,Observed!$A$2:$A$792,$A142,Observed!$C$2:$C$792,$C142)),AVERAGEIFS(Observed!U$2:U$792,Observed!$A$2:$A$792,$A142,Observed!$C$2:$C$792,$C142),"")</f>
        <v/>
      </c>
      <c r="Z142" s="28" t="str">
        <f>IF(ISNUMBER(AVERAGEIFS(Observed!V$2:V$792,Observed!$A$2:$A$792,$A142,Observed!$C$2:$C$792,$C142)),AVERAGEIFS(Observed!V$2:V$792,Observed!$A$2:$A$792,$A142,Observed!$C$2:$C$792,$C142),"")</f>
        <v/>
      </c>
      <c r="AA142" s="28" t="str">
        <f>IF(ISNUMBER(AVERAGEIFS(Observed!W$2:W$792,Observed!$A$2:$A$792,$A142,Observed!$C$2:$C$792,$C142)),AVERAGEIFS(Observed!W$2:W$792,Observed!$A$2:$A$792,$A142,Observed!$C$2:$C$792,$C142),"")</f>
        <v/>
      </c>
      <c r="AB142" s="28">
        <f>IF(ISNUMBER(AVERAGEIFS(Observed!X$2:X$792,Observed!$A$2:$A$792,$A142,Observed!$C$2:$C$792,$C142)),AVERAGEIFS(Observed!X$2:X$792,Observed!$A$2:$A$792,$A142,Observed!$C$2:$C$792,$C142),"")</f>
        <v>18.331766446431477</v>
      </c>
      <c r="AC142" s="28">
        <f>IF(ISNUMBER(AVERAGEIFS(Observed!Y$2:Y$792,Observed!$A$2:$A$792,$A142,Observed!$C$2:$C$792,$C142)),AVERAGEIFS(Observed!Y$2:Y$792,Observed!$A$2:$A$792,$A142,Observed!$C$2:$C$792,$C142),"")</f>
        <v>19.496249198913574</v>
      </c>
      <c r="AD142" s="28">
        <f>IF(ISNUMBER(AVERAGEIFS(Observed!Z$2:Z$792,Observed!$A$2:$A$792,$A142,Observed!$C$2:$C$792,$C142)),AVERAGEIFS(Observed!Z$2:Z$792,Observed!$A$2:$A$792,$A142,Observed!$C$2:$C$792,$C142),"")</f>
        <v>20.807796478271484</v>
      </c>
      <c r="AE142" s="28">
        <f>IF(ISNUMBER(AVERAGEIFS(Observed!AA$2:AA$792,Observed!$A$2:$A$792,$A142,Observed!$C$2:$C$792,$C142)),AVERAGEIFS(Observed!AA$2:AA$792,Observed!$A$2:$A$792,$A142,Observed!$C$2:$C$792,$C142),"")</f>
        <v>90.337413787841797</v>
      </c>
      <c r="AF142" s="28">
        <f>IF(ISNUMBER(AVERAGEIFS(Observed!AB$2:AB$792,Observed!$A$2:$A$792,$A142,Observed!$C$2:$C$792,$C142)),AVERAGEIFS(Observed!AB$2:AB$792,Observed!$A$2:$A$792,$A142,Observed!$C$2:$C$792,$C142),"")</f>
        <v>81.226634979248047</v>
      </c>
      <c r="AG142" s="28">
        <f>IF(ISNUMBER(AVERAGEIFS(Observed!AC$2:AC$792,Observed!$A$2:$A$792,$A142,Observed!$C$2:$C$792,$C142)),AVERAGEIFS(Observed!AC$2:AC$792,Observed!$A$2:$A$792,$A142,Observed!$C$2:$C$792,$C142),"")</f>
        <v>26.697448094685871</v>
      </c>
      <c r="AH142" s="29">
        <f>IF(ISNUMBER(AVERAGEIFS(Observed!AD$2:AD$792,Observed!$A$2:$A$792,$A142,Observed!$C$2:$C$792,$C142)),AVERAGEIFS(Observed!AD$2:AD$792,Observed!$A$2:$A$792,$A142,Observed!$C$2:$C$792,$C142),"")</f>
        <v>4.2733333333333325E-2</v>
      </c>
      <c r="AI142" s="29">
        <f>IF(ISNUMBER(AVERAGEIFS(Observed!AE$2:AE$792,Observed!$A$2:$A$792,$A142,Observed!$C$2:$C$792,$C142)),AVERAGEIFS(Observed!AE$2:AE$792,Observed!$A$2:$A$792,$A142,Observed!$C$2:$C$792,$C142),"")</f>
        <v>4.2733333333333325E-2</v>
      </c>
      <c r="AJ142" s="29" t="str">
        <f>IF(ISNUMBER(AVERAGEIFS(Observed!AF$2:AF$792,Observed!$A$2:$A$792,$A142,Observed!$C$2:$C$792,$C142)),AVERAGEIFS(Observed!AF$2:AF$792,Observed!$A$2:$A$792,$A142,Observed!$C$2:$C$792,$C142),"")</f>
        <v/>
      </c>
      <c r="AK142" s="28">
        <f>IF(ISNUMBER(AVERAGEIFS(Observed!AG$2:AG$792,Observed!$A$2:$A$792,$A142,Observed!$C$2:$C$792,$C142)),AVERAGEIFS(Observed!AG$2:AG$792,Observed!$A$2:$A$792,$A142,Observed!$C$2:$C$792,$C142),"")</f>
        <v>12.996261596679688</v>
      </c>
      <c r="AL142" s="29" t="str">
        <f>IF(ISNUMBER(AVERAGEIFS(Observed!AH$2:AH$792,Observed!$A$2:$A$792,$A142,Observed!$C$2:$C$792,$C142)),AVERAGEIFS(Observed!AH$2:AH$792,Observed!$A$2:$A$792,$A142,Observed!$C$2:$C$792,$C142),"")</f>
        <v/>
      </c>
      <c r="AM142" s="28" t="str">
        <f>IF(ISNUMBER(AVERAGEIFS(Observed!AI$2:AI$792,Observed!$A$2:$A$792,$A142,Observed!$C$2:$C$792,$C142)),AVERAGEIFS(Observed!AI$2:AI$792,Observed!$A$2:$A$792,$A142,Observed!$C$2:$C$792,$C142),"")</f>
        <v/>
      </c>
      <c r="AN142" s="28" t="str">
        <f>IF(ISNUMBER(AVERAGEIFS(Observed!AJ$2:AJ$792,Observed!$A$2:$A$792,$A142,Observed!$C$2:$C$792,$C142)),AVERAGEIFS(Observed!AJ$2:AJ$792,Observed!$A$2:$A$792,$A142,Observed!$C$2:$C$792,$C142),"")</f>
        <v/>
      </c>
      <c r="AO142" s="28" t="str">
        <f>IF(ISNUMBER(AVERAGEIFS(Observed!AK$2:AK$792,Observed!$A$2:$A$792,$A142,Observed!$C$2:$C$792,$C142)),AVERAGEIFS(Observed!AK$2:AK$792,Observed!$A$2:$A$792,$A142,Observed!$C$2:$C$792,$C142),"")</f>
        <v/>
      </c>
      <c r="AP142" s="29" t="str">
        <f>IF(ISNUMBER(AVERAGEIFS(Observed!AL$2:AL$792,Observed!$A$2:$A$792,$A142,Observed!$C$2:$C$792,$C142)),AVERAGEIFS(Observed!AL$2:AL$792,Observed!$A$2:$A$792,$A142,Observed!$C$2:$C$792,$C142),"")</f>
        <v/>
      </c>
      <c r="AQ142" s="28" t="str">
        <f>IF(ISNUMBER(AVERAGEIFS(Observed!AM$2:AM$792,Observed!$A$2:$A$792,$A142,Observed!$C$2:$C$792,$C142)),AVERAGEIFS(Observed!AM$2:AM$792,Observed!$A$2:$A$792,$A142,Observed!$C$2:$C$792,$C142),"")</f>
        <v/>
      </c>
      <c r="AR142" s="28" t="str">
        <f>IF(ISNUMBER(AVERAGEIFS(Observed!AN$2:AN$792,Observed!$A$2:$A$792,$A142,Observed!$C$2:$C$792,$C142)),AVERAGEIFS(Observed!AN$2:AN$792,Observed!$A$2:$A$792,$A142,Observed!$C$2:$C$792,$C142),"")</f>
        <v/>
      </c>
      <c r="AS142" s="2">
        <f>COUNTIFS(Observed!$A$2:$A$792,$A142,Observed!$C$2:$C$792,$C142)</f>
        <v>3</v>
      </c>
      <c r="AT142" s="2">
        <f t="shared" si="4"/>
        <v>10</v>
      </c>
    </row>
    <row r="143" spans="1:46" x14ac:dyDescent="0.25">
      <c r="A143" s="4" t="s">
        <v>25</v>
      </c>
      <c r="B143" t="s">
        <v>44</v>
      </c>
      <c r="C143" s="3">
        <v>42683</v>
      </c>
      <c r="D143">
        <v>1</v>
      </c>
      <c r="F143">
        <v>200</v>
      </c>
      <c r="J143" s="2" t="s">
        <v>84</v>
      </c>
      <c r="K143" s="2" t="s">
        <v>43</v>
      </c>
      <c r="M143" s="2" t="s">
        <v>59</v>
      </c>
      <c r="N143" s="27">
        <f>IF(ISNUMBER(AVERAGEIFS(Observed!J$2:J$792,Observed!$A$2:$A$792,$A143,Observed!$C$2:$C$792,$C143)),AVERAGEIFS(Observed!J$2:J$792,Observed!$A$2:$A$792,$A143,Observed!$C$2:$C$792,$C143),"")</f>
        <v>2387.5</v>
      </c>
      <c r="O143" s="28">
        <f>IF(ISNUMBER(AVERAGEIFS(Observed!K$2:K$792,Observed!$A$2:$A$792,$A143,Observed!$C$2:$C$792,$C143)),AVERAGEIFS(Observed!K$2:K$792,Observed!$A$2:$A$792,$A143,Observed!$C$2:$C$792,$C143),"")</f>
        <v>238.75</v>
      </c>
      <c r="P143" s="28" t="str">
        <f>IF(ISNUMBER(AVERAGEIFS(Observed!L$2:L$792,Observed!$A$2:$A$792,$A143,Observed!$C$2:$C$792,$C143)),AVERAGEIFS(Observed!L$2:L$792,Observed!$A$2:$A$792,$A143,Observed!$C$2:$C$792,$C143),"")</f>
        <v/>
      </c>
      <c r="Q143" s="28" t="str">
        <f>IF(ISNUMBER(AVERAGEIFS(Observed!M$2:M$792,Observed!$A$2:$A$792,$A143,Observed!$C$2:$C$792,$C143)),AVERAGEIFS(Observed!M$2:M$792,Observed!$A$2:$A$792,$A143,Observed!$C$2:$C$792,$C143),"")</f>
        <v/>
      </c>
      <c r="R143" s="28" t="str">
        <f>IF(ISNUMBER(AVERAGEIFS(Observed!N$2:N$792,Observed!$A$2:$A$792,$A143,Observed!$C$2:$C$792,$C143)),AVERAGEIFS(Observed!N$2:N$792,Observed!$A$2:$A$792,$A143,Observed!$C$2:$C$792,$C143),"")</f>
        <v/>
      </c>
      <c r="S143" s="29" t="str">
        <f>IF(ISNUMBER(AVERAGEIFS(Observed!O$2:O$792,Observed!$A$2:$A$792,$A143,Observed!$C$2:$C$792,$C143)),AVERAGEIFS(Observed!O$2:O$792,Observed!$A$2:$A$792,$A143,Observed!$C$2:$C$792,$C143),"")</f>
        <v/>
      </c>
      <c r="T143" s="29" t="str">
        <f>IF(ISNUMBER(AVERAGEIFS(Observed!P$2:P$792,Observed!$A$2:$A$792,$A143,Observed!$C$2:$C$792,$C143)),AVERAGEIFS(Observed!P$2:P$792,Observed!$A$2:$A$792,$A143,Observed!$C$2:$C$792,$C143),"")</f>
        <v/>
      </c>
      <c r="U143" s="29" t="str">
        <f>IF(ISNUMBER(AVERAGEIFS(Observed!Q$2:Q$792,Observed!$A$2:$A$792,$A143,Observed!$C$2:$C$792,$C143)),AVERAGEIFS(Observed!Q$2:Q$792,Observed!$A$2:$A$792,$A143,Observed!$C$2:$C$792,$C143),"")</f>
        <v/>
      </c>
      <c r="V143" s="28" t="str">
        <f>IF(ISNUMBER(AVERAGEIFS(Observed!R$2:R$792,Observed!$A$2:$A$792,$A143,Observed!$C$2:$C$792,$C143)),AVERAGEIFS(Observed!R$2:R$792,Observed!$A$2:$A$792,$A143,Observed!$C$2:$C$792,$C143),"")</f>
        <v/>
      </c>
      <c r="W143" s="30" t="str">
        <f>IF(ISNUMBER(AVERAGEIFS(Observed!S$2:S$792,Observed!$A$2:$A$792,$A143,Observed!$C$2:$C$792,$C143)),AVERAGEIFS(Observed!S$2:S$792,Observed!$A$2:$A$792,$A143,Observed!$C$2:$C$792,$C143),"")</f>
        <v/>
      </c>
      <c r="X143" s="30" t="str">
        <f>IF(ISNUMBER(AVERAGEIFS(Observed!T$2:T$792,Observed!$A$2:$A$792,$A143,Observed!$C$2:$C$792,$C143)),AVERAGEIFS(Observed!T$2:T$792,Observed!$A$2:$A$792,$A143,Observed!$C$2:$C$792,$C143),"")</f>
        <v/>
      </c>
      <c r="Y143" s="28" t="str">
        <f>IF(ISNUMBER(AVERAGEIFS(Observed!U$2:U$792,Observed!$A$2:$A$792,$A143,Observed!$C$2:$C$792,$C143)),AVERAGEIFS(Observed!U$2:U$792,Observed!$A$2:$A$792,$A143,Observed!$C$2:$C$792,$C143),"")</f>
        <v/>
      </c>
      <c r="Z143" s="28" t="str">
        <f>IF(ISNUMBER(AVERAGEIFS(Observed!V$2:V$792,Observed!$A$2:$A$792,$A143,Observed!$C$2:$C$792,$C143)),AVERAGEIFS(Observed!V$2:V$792,Observed!$A$2:$A$792,$A143,Observed!$C$2:$C$792,$C143),"")</f>
        <v/>
      </c>
      <c r="AA143" s="28" t="str">
        <f>IF(ISNUMBER(AVERAGEIFS(Observed!W$2:W$792,Observed!$A$2:$A$792,$A143,Observed!$C$2:$C$792,$C143)),AVERAGEIFS(Observed!W$2:W$792,Observed!$A$2:$A$792,$A143,Observed!$C$2:$C$792,$C143),"")</f>
        <v/>
      </c>
      <c r="AB143" s="28">
        <f>IF(ISNUMBER(AVERAGEIFS(Observed!X$2:X$792,Observed!$A$2:$A$792,$A143,Observed!$C$2:$C$792,$C143)),AVERAGEIFS(Observed!X$2:X$792,Observed!$A$2:$A$792,$A143,Observed!$C$2:$C$792,$C143),"")</f>
        <v>18.190780003865559</v>
      </c>
      <c r="AC143" s="28">
        <f>IF(ISNUMBER(AVERAGEIFS(Observed!Y$2:Y$792,Observed!$A$2:$A$792,$A143,Observed!$C$2:$C$792,$C143)),AVERAGEIFS(Observed!Y$2:Y$792,Observed!$A$2:$A$792,$A143,Observed!$C$2:$C$792,$C143),"")</f>
        <v>19.054904301961262</v>
      </c>
      <c r="AD143" s="28">
        <f>IF(ISNUMBER(AVERAGEIFS(Observed!Z$2:Z$792,Observed!$A$2:$A$792,$A143,Observed!$C$2:$C$792,$C143)),AVERAGEIFS(Observed!Z$2:Z$792,Observed!$A$2:$A$792,$A143,Observed!$C$2:$C$792,$C143),"")</f>
        <v>21.032588322957356</v>
      </c>
      <c r="AE143" s="28">
        <f>IF(ISNUMBER(AVERAGEIFS(Observed!AA$2:AA$792,Observed!$A$2:$A$792,$A143,Observed!$C$2:$C$792,$C143)),AVERAGEIFS(Observed!AA$2:AA$792,Observed!$A$2:$A$792,$A143,Observed!$C$2:$C$792,$C143),"")</f>
        <v>90.279116312662765</v>
      </c>
      <c r="AF143" s="28">
        <f>IF(ISNUMBER(AVERAGEIFS(Observed!AB$2:AB$792,Observed!$A$2:$A$792,$A143,Observed!$C$2:$C$792,$C143)),AVERAGEIFS(Observed!AB$2:AB$792,Observed!$A$2:$A$792,$A143,Observed!$C$2:$C$792,$C143),"")</f>
        <v>81.063073476155594</v>
      </c>
      <c r="AG143" s="28">
        <f>IF(ISNUMBER(AVERAGEIFS(Observed!AC$2:AC$792,Observed!$A$2:$A$792,$A143,Observed!$C$2:$C$792,$C143)),AVERAGEIFS(Observed!AC$2:AC$792,Observed!$A$2:$A$792,$A143,Observed!$C$2:$C$792,$C143),"")</f>
        <v>26.802577018737793</v>
      </c>
      <c r="AH143" s="29">
        <f>IF(ISNUMBER(AVERAGEIFS(Observed!AD$2:AD$792,Observed!$A$2:$A$792,$A143,Observed!$C$2:$C$792,$C143)),AVERAGEIFS(Observed!AD$2:AD$792,Observed!$A$2:$A$792,$A143,Observed!$C$2:$C$792,$C143),"")</f>
        <v>4.2900000000000001E-2</v>
      </c>
      <c r="AI143" s="29">
        <f>IF(ISNUMBER(AVERAGEIFS(Observed!AE$2:AE$792,Observed!$A$2:$A$792,$A143,Observed!$C$2:$C$792,$C143)),AVERAGEIFS(Observed!AE$2:AE$792,Observed!$A$2:$A$792,$A143,Observed!$C$2:$C$792,$C143),"")</f>
        <v>4.2900000000000001E-2</v>
      </c>
      <c r="AJ143" s="29" t="str">
        <f>IF(ISNUMBER(AVERAGEIFS(Observed!AF$2:AF$792,Observed!$A$2:$A$792,$A143,Observed!$C$2:$C$792,$C143)),AVERAGEIFS(Observed!AF$2:AF$792,Observed!$A$2:$A$792,$A143,Observed!$C$2:$C$792,$C143),"")</f>
        <v/>
      </c>
      <c r="AK143" s="28">
        <f>IF(ISNUMBER(AVERAGEIFS(Observed!AG$2:AG$792,Observed!$A$2:$A$792,$A143,Observed!$C$2:$C$792,$C143)),AVERAGEIFS(Observed!AG$2:AG$792,Observed!$A$2:$A$792,$A143,Observed!$C$2:$C$792,$C143),"")</f>
        <v>12.970091756184898</v>
      </c>
      <c r="AL143" s="29" t="str">
        <f>IF(ISNUMBER(AVERAGEIFS(Observed!AH$2:AH$792,Observed!$A$2:$A$792,$A143,Observed!$C$2:$C$792,$C143)),AVERAGEIFS(Observed!AH$2:AH$792,Observed!$A$2:$A$792,$A143,Observed!$C$2:$C$792,$C143),"")</f>
        <v/>
      </c>
      <c r="AM143" s="28" t="str">
        <f>IF(ISNUMBER(AVERAGEIFS(Observed!AI$2:AI$792,Observed!$A$2:$A$792,$A143,Observed!$C$2:$C$792,$C143)),AVERAGEIFS(Observed!AI$2:AI$792,Observed!$A$2:$A$792,$A143,Observed!$C$2:$C$792,$C143),"")</f>
        <v/>
      </c>
      <c r="AN143" s="28" t="str">
        <f>IF(ISNUMBER(AVERAGEIFS(Observed!AJ$2:AJ$792,Observed!$A$2:$A$792,$A143,Observed!$C$2:$C$792,$C143)),AVERAGEIFS(Observed!AJ$2:AJ$792,Observed!$A$2:$A$792,$A143,Observed!$C$2:$C$792,$C143),"")</f>
        <v/>
      </c>
      <c r="AO143" s="28" t="str">
        <f>IF(ISNUMBER(AVERAGEIFS(Observed!AK$2:AK$792,Observed!$A$2:$A$792,$A143,Observed!$C$2:$C$792,$C143)),AVERAGEIFS(Observed!AK$2:AK$792,Observed!$A$2:$A$792,$A143,Observed!$C$2:$C$792,$C143),"")</f>
        <v/>
      </c>
      <c r="AP143" s="29" t="str">
        <f>IF(ISNUMBER(AVERAGEIFS(Observed!AL$2:AL$792,Observed!$A$2:$A$792,$A143,Observed!$C$2:$C$792,$C143)),AVERAGEIFS(Observed!AL$2:AL$792,Observed!$A$2:$A$792,$A143,Observed!$C$2:$C$792,$C143),"")</f>
        <v/>
      </c>
      <c r="AQ143" s="28" t="str">
        <f>IF(ISNUMBER(AVERAGEIFS(Observed!AM$2:AM$792,Observed!$A$2:$A$792,$A143,Observed!$C$2:$C$792,$C143)),AVERAGEIFS(Observed!AM$2:AM$792,Observed!$A$2:$A$792,$A143,Observed!$C$2:$C$792,$C143),"")</f>
        <v/>
      </c>
      <c r="AR143" s="28" t="str">
        <f>IF(ISNUMBER(AVERAGEIFS(Observed!AN$2:AN$792,Observed!$A$2:$A$792,$A143,Observed!$C$2:$C$792,$C143)),AVERAGEIFS(Observed!AN$2:AN$792,Observed!$A$2:$A$792,$A143,Observed!$C$2:$C$792,$C143),"")</f>
        <v/>
      </c>
      <c r="AS143" s="2">
        <f>COUNTIFS(Observed!$A$2:$A$792,$A143,Observed!$C$2:$C$792,$C143)</f>
        <v>3</v>
      </c>
      <c r="AT143" s="2">
        <f t="shared" si="4"/>
        <v>10</v>
      </c>
    </row>
    <row r="144" spans="1:46" x14ac:dyDescent="0.25">
      <c r="A144" s="4" t="s">
        <v>29</v>
      </c>
      <c r="B144" t="s">
        <v>44</v>
      </c>
      <c r="C144" s="3">
        <v>42683</v>
      </c>
      <c r="D144">
        <v>1</v>
      </c>
      <c r="F144">
        <v>350</v>
      </c>
      <c r="J144" s="2" t="s">
        <v>84</v>
      </c>
      <c r="K144" s="2" t="s">
        <v>43</v>
      </c>
      <c r="M144" s="2" t="s">
        <v>59</v>
      </c>
      <c r="N144" s="27">
        <f>IF(ISNUMBER(AVERAGEIFS(Observed!J$2:J$792,Observed!$A$2:$A$792,$A144,Observed!$C$2:$C$792,$C144)),AVERAGEIFS(Observed!J$2:J$792,Observed!$A$2:$A$792,$A144,Observed!$C$2:$C$792,$C144),"")</f>
        <v>2327.3333333333335</v>
      </c>
      <c r="O144" s="28">
        <f>IF(ISNUMBER(AVERAGEIFS(Observed!K$2:K$792,Observed!$A$2:$A$792,$A144,Observed!$C$2:$C$792,$C144)),AVERAGEIFS(Observed!K$2:K$792,Observed!$A$2:$A$792,$A144,Observed!$C$2:$C$792,$C144),"")</f>
        <v>232.73333333333335</v>
      </c>
      <c r="P144" s="28" t="str">
        <f>IF(ISNUMBER(AVERAGEIFS(Observed!L$2:L$792,Observed!$A$2:$A$792,$A144,Observed!$C$2:$C$792,$C144)),AVERAGEIFS(Observed!L$2:L$792,Observed!$A$2:$A$792,$A144,Observed!$C$2:$C$792,$C144),"")</f>
        <v/>
      </c>
      <c r="Q144" s="28" t="str">
        <f>IF(ISNUMBER(AVERAGEIFS(Observed!M$2:M$792,Observed!$A$2:$A$792,$A144,Observed!$C$2:$C$792,$C144)),AVERAGEIFS(Observed!M$2:M$792,Observed!$A$2:$A$792,$A144,Observed!$C$2:$C$792,$C144),"")</f>
        <v/>
      </c>
      <c r="R144" s="28" t="str">
        <f>IF(ISNUMBER(AVERAGEIFS(Observed!N$2:N$792,Observed!$A$2:$A$792,$A144,Observed!$C$2:$C$792,$C144)),AVERAGEIFS(Observed!N$2:N$792,Observed!$A$2:$A$792,$A144,Observed!$C$2:$C$792,$C144),"")</f>
        <v/>
      </c>
      <c r="S144" s="29" t="str">
        <f>IF(ISNUMBER(AVERAGEIFS(Observed!O$2:O$792,Observed!$A$2:$A$792,$A144,Observed!$C$2:$C$792,$C144)),AVERAGEIFS(Observed!O$2:O$792,Observed!$A$2:$A$792,$A144,Observed!$C$2:$C$792,$C144),"")</f>
        <v/>
      </c>
      <c r="T144" s="29" t="str">
        <f>IF(ISNUMBER(AVERAGEIFS(Observed!P$2:P$792,Observed!$A$2:$A$792,$A144,Observed!$C$2:$C$792,$C144)),AVERAGEIFS(Observed!P$2:P$792,Observed!$A$2:$A$792,$A144,Observed!$C$2:$C$792,$C144),"")</f>
        <v/>
      </c>
      <c r="U144" s="29" t="str">
        <f>IF(ISNUMBER(AVERAGEIFS(Observed!Q$2:Q$792,Observed!$A$2:$A$792,$A144,Observed!$C$2:$C$792,$C144)),AVERAGEIFS(Observed!Q$2:Q$792,Observed!$A$2:$A$792,$A144,Observed!$C$2:$C$792,$C144),"")</f>
        <v/>
      </c>
      <c r="V144" s="28" t="str">
        <f>IF(ISNUMBER(AVERAGEIFS(Observed!R$2:R$792,Observed!$A$2:$A$792,$A144,Observed!$C$2:$C$792,$C144)),AVERAGEIFS(Observed!R$2:R$792,Observed!$A$2:$A$792,$A144,Observed!$C$2:$C$792,$C144),"")</f>
        <v/>
      </c>
      <c r="W144" s="30" t="str">
        <f>IF(ISNUMBER(AVERAGEIFS(Observed!S$2:S$792,Observed!$A$2:$A$792,$A144,Observed!$C$2:$C$792,$C144)),AVERAGEIFS(Observed!S$2:S$792,Observed!$A$2:$A$792,$A144,Observed!$C$2:$C$792,$C144),"")</f>
        <v/>
      </c>
      <c r="X144" s="30" t="str">
        <f>IF(ISNUMBER(AVERAGEIFS(Observed!T$2:T$792,Observed!$A$2:$A$792,$A144,Observed!$C$2:$C$792,$C144)),AVERAGEIFS(Observed!T$2:T$792,Observed!$A$2:$A$792,$A144,Observed!$C$2:$C$792,$C144),"")</f>
        <v/>
      </c>
      <c r="Y144" s="28" t="str">
        <f>IF(ISNUMBER(AVERAGEIFS(Observed!U$2:U$792,Observed!$A$2:$A$792,$A144,Observed!$C$2:$C$792,$C144)),AVERAGEIFS(Observed!U$2:U$792,Observed!$A$2:$A$792,$A144,Observed!$C$2:$C$792,$C144),"")</f>
        <v/>
      </c>
      <c r="Z144" s="28" t="str">
        <f>IF(ISNUMBER(AVERAGEIFS(Observed!V$2:V$792,Observed!$A$2:$A$792,$A144,Observed!$C$2:$C$792,$C144)),AVERAGEIFS(Observed!V$2:V$792,Observed!$A$2:$A$792,$A144,Observed!$C$2:$C$792,$C144),"")</f>
        <v/>
      </c>
      <c r="AA144" s="28" t="str">
        <f>IF(ISNUMBER(AVERAGEIFS(Observed!W$2:W$792,Observed!$A$2:$A$792,$A144,Observed!$C$2:$C$792,$C144)),AVERAGEIFS(Observed!W$2:W$792,Observed!$A$2:$A$792,$A144,Observed!$C$2:$C$792,$C144),"")</f>
        <v/>
      </c>
      <c r="AB144" s="28">
        <f>IF(ISNUMBER(AVERAGEIFS(Observed!X$2:X$792,Observed!$A$2:$A$792,$A144,Observed!$C$2:$C$792,$C144)),AVERAGEIFS(Observed!X$2:X$792,Observed!$A$2:$A$792,$A144,Observed!$C$2:$C$792,$C144),"")</f>
        <v>18.281470616658527</v>
      </c>
      <c r="AC144" s="28">
        <f>IF(ISNUMBER(AVERAGEIFS(Observed!Y$2:Y$792,Observed!$A$2:$A$792,$A144,Observed!$C$2:$C$792,$C144)),AVERAGEIFS(Observed!Y$2:Y$792,Observed!$A$2:$A$792,$A144,Observed!$C$2:$C$792,$C144),"")</f>
        <v>19.665753523508709</v>
      </c>
      <c r="AD144" s="28">
        <f>IF(ISNUMBER(AVERAGEIFS(Observed!Z$2:Z$792,Observed!$A$2:$A$792,$A144,Observed!$C$2:$C$792,$C144)),AVERAGEIFS(Observed!Z$2:Z$792,Observed!$A$2:$A$792,$A144,Observed!$C$2:$C$792,$C144),"")</f>
        <v>21.677979469299316</v>
      </c>
      <c r="AE144" s="28">
        <f>IF(ISNUMBER(AVERAGEIFS(Observed!AA$2:AA$792,Observed!$A$2:$A$792,$A144,Observed!$C$2:$C$792,$C144)),AVERAGEIFS(Observed!AA$2:AA$792,Observed!$A$2:$A$792,$A144,Observed!$C$2:$C$792,$C144),"")</f>
        <v>90.336125691731766</v>
      </c>
      <c r="AF144" s="28">
        <f>IF(ISNUMBER(AVERAGEIFS(Observed!AB$2:AB$792,Observed!$A$2:$A$792,$A144,Observed!$C$2:$C$792,$C144)),AVERAGEIFS(Observed!AB$2:AB$792,Observed!$A$2:$A$792,$A144,Observed!$C$2:$C$792,$C144),"")</f>
        <v>80.944798787434891</v>
      </c>
      <c r="AG144" s="28">
        <f>IF(ISNUMBER(AVERAGEIFS(Observed!AC$2:AC$792,Observed!$A$2:$A$792,$A144,Observed!$C$2:$C$792,$C144)),AVERAGEIFS(Observed!AC$2:AC$792,Observed!$A$2:$A$792,$A144,Observed!$C$2:$C$792,$C144),"")</f>
        <v>26.880186716715496</v>
      </c>
      <c r="AH144" s="29">
        <f>IF(ISNUMBER(AVERAGEIFS(Observed!AD$2:AD$792,Observed!$A$2:$A$792,$A144,Observed!$C$2:$C$792,$C144)),AVERAGEIFS(Observed!AD$2:AD$792,Observed!$A$2:$A$792,$A144,Observed!$C$2:$C$792,$C144),"")</f>
        <v>4.3000000000000003E-2</v>
      </c>
      <c r="AI144" s="29">
        <f>IF(ISNUMBER(AVERAGEIFS(Observed!AE$2:AE$792,Observed!$A$2:$A$792,$A144,Observed!$C$2:$C$792,$C144)),AVERAGEIFS(Observed!AE$2:AE$792,Observed!$A$2:$A$792,$A144,Observed!$C$2:$C$792,$C144),"")</f>
        <v>4.3000000000000003E-2</v>
      </c>
      <c r="AJ144" s="29" t="str">
        <f>IF(ISNUMBER(AVERAGEIFS(Observed!AF$2:AF$792,Observed!$A$2:$A$792,$A144,Observed!$C$2:$C$792,$C144)),AVERAGEIFS(Observed!AF$2:AF$792,Observed!$A$2:$A$792,$A144,Observed!$C$2:$C$792,$C144),"")</f>
        <v/>
      </c>
      <c r="AK144" s="28">
        <f>IF(ISNUMBER(AVERAGEIFS(Observed!AG$2:AG$792,Observed!$A$2:$A$792,$A144,Observed!$C$2:$C$792,$C144)),AVERAGEIFS(Observed!AG$2:AG$792,Observed!$A$2:$A$792,$A144,Observed!$C$2:$C$792,$C144),"")</f>
        <v>12.951167805989584</v>
      </c>
      <c r="AL144" s="29" t="str">
        <f>IF(ISNUMBER(AVERAGEIFS(Observed!AH$2:AH$792,Observed!$A$2:$A$792,$A144,Observed!$C$2:$C$792,$C144)),AVERAGEIFS(Observed!AH$2:AH$792,Observed!$A$2:$A$792,$A144,Observed!$C$2:$C$792,$C144),"")</f>
        <v/>
      </c>
      <c r="AM144" s="28" t="str">
        <f>IF(ISNUMBER(AVERAGEIFS(Observed!AI$2:AI$792,Observed!$A$2:$A$792,$A144,Observed!$C$2:$C$792,$C144)),AVERAGEIFS(Observed!AI$2:AI$792,Observed!$A$2:$A$792,$A144,Observed!$C$2:$C$792,$C144),"")</f>
        <v/>
      </c>
      <c r="AN144" s="28" t="str">
        <f>IF(ISNUMBER(AVERAGEIFS(Observed!AJ$2:AJ$792,Observed!$A$2:$A$792,$A144,Observed!$C$2:$C$792,$C144)),AVERAGEIFS(Observed!AJ$2:AJ$792,Observed!$A$2:$A$792,$A144,Observed!$C$2:$C$792,$C144),"")</f>
        <v/>
      </c>
      <c r="AO144" s="28" t="str">
        <f>IF(ISNUMBER(AVERAGEIFS(Observed!AK$2:AK$792,Observed!$A$2:$A$792,$A144,Observed!$C$2:$C$792,$C144)),AVERAGEIFS(Observed!AK$2:AK$792,Observed!$A$2:$A$792,$A144,Observed!$C$2:$C$792,$C144),"")</f>
        <v/>
      </c>
      <c r="AP144" s="29" t="str">
        <f>IF(ISNUMBER(AVERAGEIFS(Observed!AL$2:AL$792,Observed!$A$2:$A$792,$A144,Observed!$C$2:$C$792,$C144)),AVERAGEIFS(Observed!AL$2:AL$792,Observed!$A$2:$A$792,$A144,Observed!$C$2:$C$792,$C144),"")</f>
        <v/>
      </c>
      <c r="AQ144" s="28" t="str">
        <f>IF(ISNUMBER(AVERAGEIFS(Observed!AM$2:AM$792,Observed!$A$2:$A$792,$A144,Observed!$C$2:$C$792,$C144)),AVERAGEIFS(Observed!AM$2:AM$792,Observed!$A$2:$A$792,$A144,Observed!$C$2:$C$792,$C144),"")</f>
        <v/>
      </c>
      <c r="AR144" s="28" t="str">
        <f>IF(ISNUMBER(AVERAGEIFS(Observed!AN$2:AN$792,Observed!$A$2:$A$792,$A144,Observed!$C$2:$C$792,$C144)),AVERAGEIFS(Observed!AN$2:AN$792,Observed!$A$2:$A$792,$A144,Observed!$C$2:$C$792,$C144),"")</f>
        <v/>
      </c>
      <c r="AS144" s="2">
        <f>COUNTIFS(Observed!$A$2:$A$792,$A144,Observed!$C$2:$C$792,$C144)</f>
        <v>3</v>
      </c>
      <c r="AT144" s="2">
        <f t="shared" si="4"/>
        <v>10</v>
      </c>
    </row>
    <row r="145" spans="1:46" x14ac:dyDescent="0.25">
      <c r="A145" s="4" t="s">
        <v>26</v>
      </c>
      <c r="B145" t="s">
        <v>44</v>
      </c>
      <c r="C145" s="3">
        <v>42683</v>
      </c>
      <c r="D145">
        <v>1</v>
      </c>
      <c r="F145">
        <v>500</v>
      </c>
      <c r="J145" s="2" t="s">
        <v>84</v>
      </c>
      <c r="K145" s="2" t="s">
        <v>43</v>
      </c>
      <c r="M145" s="2" t="s">
        <v>59</v>
      </c>
      <c r="N145" s="27">
        <f>IF(ISNUMBER(AVERAGEIFS(Observed!J$2:J$792,Observed!$A$2:$A$792,$A145,Observed!$C$2:$C$792,$C145)),AVERAGEIFS(Observed!J$2:J$792,Observed!$A$2:$A$792,$A145,Observed!$C$2:$C$792,$C145),"")</f>
        <v>2421.6666666666665</v>
      </c>
      <c r="O145" s="28">
        <f>IF(ISNUMBER(AVERAGEIFS(Observed!K$2:K$792,Observed!$A$2:$A$792,$A145,Observed!$C$2:$C$792,$C145)),AVERAGEIFS(Observed!K$2:K$792,Observed!$A$2:$A$792,$A145,Observed!$C$2:$C$792,$C145),"")</f>
        <v>242.16666666666666</v>
      </c>
      <c r="P145" s="28" t="str">
        <f>IF(ISNUMBER(AVERAGEIFS(Observed!L$2:L$792,Observed!$A$2:$A$792,$A145,Observed!$C$2:$C$792,$C145)),AVERAGEIFS(Observed!L$2:L$792,Observed!$A$2:$A$792,$A145,Observed!$C$2:$C$792,$C145),"")</f>
        <v/>
      </c>
      <c r="Q145" s="28" t="str">
        <f>IF(ISNUMBER(AVERAGEIFS(Observed!M$2:M$792,Observed!$A$2:$A$792,$A145,Observed!$C$2:$C$792,$C145)),AVERAGEIFS(Observed!M$2:M$792,Observed!$A$2:$A$792,$A145,Observed!$C$2:$C$792,$C145),"")</f>
        <v/>
      </c>
      <c r="R145" s="28" t="str">
        <f>IF(ISNUMBER(AVERAGEIFS(Observed!N$2:N$792,Observed!$A$2:$A$792,$A145,Observed!$C$2:$C$792,$C145)),AVERAGEIFS(Observed!N$2:N$792,Observed!$A$2:$A$792,$A145,Observed!$C$2:$C$792,$C145),"")</f>
        <v/>
      </c>
      <c r="S145" s="29" t="str">
        <f>IF(ISNUMBER(AVERAGEIFS(Observed!O$2:O$792,Observed!$A$2:$A$792,$A145,Observed!$C$2:$C$792,$C145)),AVERAGEIFS(Observed!O$2:O$792,Observed!$A$2:$A$792,$A145,Observed!$C$2:$C$792,$C145),"")</f>
        <v/>
      </c>
      <c r="T145" s="29" t="str">
        <f>IF(ISNUMBER(AVERAGEIFS(Observed!P$2:P$792,Observed!$A$2:$A$792,$A145,Observed!$C$2:$C$792,$C145)),AVERAGEIFS(Observed!P$2:P$792,Observed!$A$2:$A$792,$A145,Observed!$C$2:$C$792,$C145),"")</f>
        <v/>
      </c>
      <c r="U145" s="29" t="str">
        <f>IF(ISNUMBER(AVERAGEIFS(Observed!Q$2:Q$792,Observed!$A$2:$A$792,$A145,Observed!$C$2:$C$792,$C145)),AVERAGEIFS(Observed!Q$2:Q$792,Observed!$A$2:$A$792,$A145,Observed!$C$2:$C$792,$C145),"")</f>
        <v/>
      </c>
      <c r="V145" s="28" t="str">
        <f>IF(ISNUMBER(AVERAGEIFS(Observed!R$2:R$792,Observed!$A$2:$A$792,$A145,Observed!$C$2:$C$792,$C145)),AVERAGEIFS(Observed!R$2:R$792,Observed!$A$2:$A$792,$A145,Observed!$C$2:$C$792,$C145),"")</f>
        <v/>
      </c>
      <c r="W145" s="30" t="str">
        <f>IF(ISNUMBER(AVERAGEIFS(Observed!S$2:S$792,Observed!$A$2:$A$792,$A145,Observed!$C$2:$C$792,$C145)),AVERAGEIFS(Observed!S$2:S$792,Observed!$A$2:$A$792,$A145,Observed!$C$2:$C$792,$C145),"")</f>
        <v/>
      </c>
      <c r="X145" s="30" t="str">
        <f>IF(ISNUMBER(AVERAGEIFS(Observed!T$2:T$792,Observed!$A$2:$A$792,$A145,Observed!$C$2:$C$792,$C145)),AVERAGEIFS(Observed!T$2:T$792,Observed!$A$2:$A$792,$A145,Observed!$C$2:$C$792,$C145),"")</f>
        <v/>
      </c>
      <c r="Y145" s="28" t="str">
        <f>IF(ISNUMBER(AVERAGEIFS(Observed!U$2:U$792,Observed!$A$2:$A$792,$A145,Observed!$C$2:$C$792,$C145)),AVERAGEIFS(Observed!U$2:U$792,Observed!$A$2:$A$792,$A145,Observed!$C$2:$C$792,$C145),"")</f>
        <v/>
      </c>
      <c r="Z145" s="28" t="str">
        <f>IF(ISNUMBER(AVERAGEIFS(Observed!V$2:V$792,Observed!$A$2:$A$792,$A145,Observed!$C$2:$C$792,$C145)),AVERAGEIFS(Observed!V$2:V$792,Observed!$A$2:$A$792,$A145,Observed!$C$2:$C$792,$C145),"")</f>
        <v/>
      </c>
      <c r="AA145" s="28" t="str">
        <f>IF(ISNUMBER(AVERAGEIFS(Observed!W$2:W$792,Observed!$A$2:$A$792,$A145,Observed!$C$2:$C$792,$C145)),AVERAGEIFS(Observed!W$2:W$792,Observed!$A$2:$A$792,$A145,Observed!$C$2:$C$792,$C145),"")</f>
        <v/>
      </c>
      <c r="AB145" s="28">
        <f>IF(ISNUMBER(AVERAGEIFS(Observed!X$2:X$792,Observed!$A$2:$A$792,$A145,Observed!$C$2:$C$792,$C145)),AVERAGEIFS(Observed!X$2:X$792,Observed!$A$2:$A$792,$A145,Observed!$C$2:$C$792,$C145),"")</f>
        <v>18.031910578409832</v>
      </c>
      <c r="AC145" s="28">
        <f>IF(ISNUMBER(AVERAGEIFS(Observed!Y$2:Y$792,Observed!$A$2:$A$792,$A145,Observed!$C$2:$C$792,$C145)),AVERAGEIFS(Observed!Y$2:Y$792,Observed!$A$2:$A$792,$A145,Observed!$C$2:$C$792,$C145),"")</f>
        <v>19.221249580383301</v>
      </c>
      <c r="AD145" s="28">
        <f>IF(ISNUMBER(AVERAGEIFS(Observed!Z$2:Z$792,Observed!$A$2:$A$792,$A145,Observed!$C$2:$C$792,$C145)),AVERAGEIFS(Observed!Z$2:Z$792,Observed!$A$2:$A$792,$A145,Observed!$C$2:$C$792,$C145),"")</f>
        <v>20.974923133850098</v>
      </c>
      <c r="AE145" s="28">
        <f>IF(ISNUMBER(AVERAGEIFS(Observed!AA$2:AA$792,Observed!$A$2:$A$792,$A145,Observed!$C$2:$C$792,$C145)),AVERAGEIFS(Observed!AA$2:AA$792,Observed!$A$2:$A$792,$A145,Observed!$C$2:$C$792,$C145),"")</f>
        <v>90.218514760335282</v>
      </c>
      <c r="AF145" s="28">
        <f>IF(ISNUMBER(AVERAGEIFS(Observed!AB$2:AB$792,Observed!$A$2:$A$792,$A145,Observed!$C$2:$C$792,$C145)),AVERAGEIFS(Observed!AB$2:AB$792,Observed!$A$2:$A$792,$A145,Observed!$C$2:$C$792,$C145),"")</f>
        <v>80.300515492757157</v>
      </c>
      <c r="AG145" s="28">
        <f>IF(ISNUMBER(AVERAGEIFS(Observed!AC$2:AC$792,Observed!$A$2:$A$792,$A145,Observed!$C$2:$C$792,$C145)),AVERAGEIFS(Observed!AC$2:AC$792,Observed!$A$2:$A$792,$A145,Observed!$C$2:$C$792,$C145),"")</f>
        <v>26.83568000793457</v>
      </c>
      <c r="AH145" s="29">
        <f>IF(ISNUMBER(AVERAGEIFS(Observed!AD$2:AD$792,Observed!$A$2:$A$792,$A145,Observed!$C$2:$C$792,$C145)),AVERAGEIFS(Observed!AD$2:AD$792,Observed!$A$2:$A$792,$A145,Observed!$C$2:$C$792,$C145),"")</f>
        <v>4.293333333333333E-2</v>
      </c>
      <c r="AI145" s="29">
        <f>IF(ISNUMBER(AVERAGEIFS(Observed!AE$2:AE$792,Observed!$A$2:$A$792,$A145,Observed!$C$2:$C$792,$C145)),AVERAGEIFS(Observed!AE$2:AE$792,Observed!$A$2:$A$792,$A145,Observed!$C$2:$C$792,$C145),"")</f>
        <v>4.293333333333333E-2</v>
      </c>
      <c r="AJ145" s="29" t="str">
        <f>IF(ISNUMBER(AVERAGEIFS(Observed!AF$2:AF$792,Observed!$A$2:$A$792,$A145,Observed!$C$2:$C$792,$C145)),AVERAGEIFS(Observed!AF$2:AF$792,Observed!$A$2:$A$792,$A145,Observed!$C$2:$C$792,$C145),"")</f>
        <v/>
      </c>
      <c r="AK145" s="28">
        <f>IF(ISNUMBER(AVERAGEIFS(Observed!AG$2:AG$792,Observed!$A$2:$A$792,$A145,Observed!$C$2:$C$792,$C145)),AVERAGEIFS(Observed!AG$2:AG$792,Observed!$A$2:$A$792,$A145,Observed!$C$2:$C$792,$C145),"")</f>
        <v>12.848082478841144</v>
      </c>
      <c r="AL145" s="29" t="str">
        <f>IF(ISNUMBER(AVERAGEIFS(Observed!AH$2:AH$792,Observed!$A$2:$A$792,$A145,Observed!$C$2:$C$792,$C145)),AVERAGEIFS(Observed!AH$2:AH$792,Observed!$A$2:$A$792,$A145,Observed!$C$2:$C$792,$C145),"")</f>
        <v/>
      </c>
      <c r="AM145" s="28" t="str">
        <f>IF(ISNUMBER(AVERAGEIFS(Observed!AI$2:AI$792,Observed!$A$2:$A$792,$A145,Observed!$C$2:$C$792,$C145)),AVERAGEIFS(Observed!AI$2:AI$792,Observed!$A$2:$A$792,$A145,Observed!$C$2:$C$792,$C145),"")</f>
        <v/>
      </c>
      <c r="AN145" s="28" t="str">
        <f>IF(ISNUMBER(AVERAGEIFS(Observed!AJ$2:AJ$792,Observed!$A$2:$A$792,$A145,Observed!$C$2:$C$792,$C145)),AVERAGEIFS(Observed!AJ$2:AJ$792,Observed!$A$2:$A$792,$A145,Observed!$C$2:$C$792,$C145),"")</f>
        <v/>
      </c>
      <c r="AO145" s="28" t="str">
        <f>IF(ISNUMBER(AVERAGEIFS(Observed!AK$2:AK$792,Observed!$A$2:$A$792,$A145,Observed!$C$2:$C$792,$C145)),AVERAGEIFS(Observed!AK$2:AK$792,Observed!$A$2:$A$792,$A145,Observed!$C$2:$C$792,$C145),"")</f>
        <v/>
      </c>
      <c r="AP145" s="29" t="str">
        <f>IF(ISNUMBER(AVERAGEIFS(Observed!AL$2:AL$792,Observed!$A$2:$A$792,$A145,Observed!$C$2:$C$792,$C145)),AVERAGEIFS(Observed!AL$2:AL$792,Observed!$A$2:$A$792,$A145,Observed!$C$2:$C$792,$C145),"")</f>
        <v/>
      </c>
      <c r="AQ145" s="28" t="str">
        <f>IF(ISNUMBER(AVERAGEIFS(Observed!AM$2:AM$792,Observed!$A$2:$A$792,$A145,Observed!$C$2:$C$792,$C145)),AVERAGEIFS(Observed!AM$2:AM$792,Observed!$A$2:$A$792,$A145,Observed!$C$2:$C$792,$C145),"")</f>
        <v/>
      </c>
      <c r="AR145" s="28" t="str">
        <f>IF(ISNUMBER(AVERAGEIFS(Observed!AN$2:AN$792,Observed!$A$2:$A$792,$A145,Observed!$C$2:$C$792,$C145)),AVERAGEIFS(Observed!AN$2:AN$792,Observed!$A$2:$A$792,$A145,Observed!$C$2:$C$792,$C145),"")</f>
        <v/>
      </c>
      <c r="AS145" s="2">
        <f>COUNTIFS(Observed!$A$2:$A$792,$A145,Observed!$C$2:$C$792,$C145)</f>
        <v>3</v>
      </c>
      <c r="AT145" s="2">
        <f t="shared" ref="AT145:AT157" si="5">COUNT(O145:AR145)</f>
        <v>10</v>
      </c>
    </row>
    <row r="146" spans="1:46" x14ac:dyDescent="0.25">
      <c r="A146" s="4" t="s">
        <v>27</v>
      </c>
      <c r="B146" t="s">
        <v>44</v>
      </c>
      <c r="C146" s="3">
        <v>42684</v>
      </c>
      <c r="D146">
        <v>1</v>
      </c>
      <c r="F146">
        <v>0</v>
      </c>
      <c r="J146" s="2" t="s">
        <v>84</v>
      </c>
      <c r="K146" s="2" t="s">
        <v>43</v>
      </c>
      <c r="L146">
        <v>3.2</v>
      </c>
      <c r="M146" s="2" t="s">
        <v>22</v>
      </c>
      <c r="N146" s="27" t="str">
        <f>IF(ISNUMBER(AVERAGEIFS(Observed!J$2:J$792,Observed!$A$2:$A$792,$A146,Observed!$C$2:$C$792,$C146)),AVERAGEIFS(Observed!J$2:J$792,Observed!$A$2:$A$792,$A146,Observed!$C$2:$C$792,$C146),"")</f>
        <v/>
      </c>
      <c r="O146" s="28" t="str">
        <f>IF(ISNUMBER(AVERAGEIFS(Observed!K$2:K$792,Observed!$A$2:$A$792,$A146,Observed!$C$2:$C$792,$C146)),AVERAGEIFS(Observed!K$2:K$792,Observed!$A$2:$A$792,$A146,Observed!$C$2:$C$792,$C146),"")</f>
        <v/>
      </c>
      <c r="P146" s="28">
        <f>IF(ISNUMBER(AVERAGEIFS(Observed!L$2:L$792,Observed!$A$2:$A$792,$A146,Observed!$C$2:$C$792,$C146)),AVERAGEIFS(Observed!L$2:L$792,Observed!$A$2:$A$792,$A146,Observed!$C$2:$C$792,$C146),"")</f>
        <v>145.19499999999999</v>
      </c>
      <c r="Q146" s="28">
        <f>IF(ISNUMBER(AVERAGEIFS(Observed!M$2:M$792,Observed!$A$2:$A$792,$A146,Observed!$C$2:$C$792,$C146)),AVERAGEIFS(Observed!M$2:M$792,Observed!$A$2:$A$792,$A146,Observed!$C$2:$C$792,$C146),"")</f>
        <v>145.19499999999999</v>
      </c>
      <c r="R146" s="28">
        <f>IF(ISNUMBER(AVERAGEIFS(Observed!N$2:N$792,Observed!$A$2:$A$792,$A146,Observed!$C$2:$C$792,$C146)),AVERAGEIFS(Observed!N$2:N$792,Observed!$A$2:$A$792,$A146,Observed!$C$2:$C$792,$C146),"")</f>
        <v>210.755</v>
      </c>
      <c r="S146" s="29" t="str">
        <f>IF(ISNUMBER(AVERAGEIFS(Observed!O$2:O$792,Observed!$A$2:$A$792,$A146,Observed!$C$2:$C$792,$C146)),AVERAGEIFS(Observed!O$2:O$792,Observed!$A$2:$A$792,$A146,Observed!$C$2:$C$792,$C146),"")</f>
        <v/>
      </c>
      <c r="T146" s="29" t="str">
        <f>IF(ISNUMBER(AVERAGEIFS(Observed!P$2:P$792,Observed!$A$2:$A$792,$A146,Observed!$C$2:$C$792,$C146)),AVERAGEIFS(Observed!P$2:P$792,Observed!$A$2:$A$792,$A146,Observed!$C$2:$C$792,$C146),"")</f>
        <v/>
      </c>
      <c r="U146" s="29" t="str">
        <f>IF(ISNUMBER(AVERAGEIFS(Observed!Q$2:Q$792,Observed!$A$2:$A$792,$A146,Observed!$C$2:$C$792,$C146)),AVERAGEIFS(Observed!Q$2:Q$792,Observed!$A$2:$A$792,$A146,Observed!$C$2:$C$792,$C146),"")</f>
        <v/>
      </c>
      <c r="V146" s="28" t="str">
        <f>IF(ISNUMBER(AVERAGEIFS(Observed!R$2:R$792,Observed!$A$2:$A$792,$A146,Observed!$C$2:$C$792,$C146)),AVERAGEIFS(Observed!R$2:R$792,Observed!$A$2:$A$792,$A146,Observed!$C$2:$C$792,$C146),"")</f>
        <v/>
      </c>
      <c r="W146" s="30" t="str">
        <f>IF(ISNUMBER(AVERAGEIFS(Observed!S$2:S$792,Observed!$A$2:$A$792,$A146,Observed!$C$2:$C$792,$C146)),AVERAGEIFS(Observed!S$2:S$792,Observed!$A$2:$A$792,$A146,Observed!$C$2:$C$792,$C146),"")</f>
        <v/>
      </c>
      <c r="X146" s="30" t="str">
        <f>IF(ISNUMBER(AVERAGEIFS(Observed!T$2:T$792,Observed!$A$2:$A$792,$A146,Observed!$C$2:$C$792,$C146)),AVERAGEIFS(Observed!T$2:T$792,Observed!$A$2:$A$792,$A146,Observed!$C$2:$C$792,$C146),"")</f>
        <v/>
      </c>
      <c r="Y146" s="28" t="str">
        <f>IF(ISNUMBER(AVERAGEIFS(Observed!U$2:U$792,Observed!$A$2:$A$792,$A146,Observed!$C$2:$C$792,$C146)),AVERAGEIFS(Observed!U$2:U$792,Observed!$A$2:$A$792,$A146,Observed!$C$2:$C$792,$C146),"")</f>
        <v/>
      </c>
      <c r="Z146" s="28" t="str">
        <f>IF(ISNUMBER(AVERAGEIFS(Observed!V$2:V$792,Observed!$A$2:$A$792,$A146,Observed!$C$2:$C$792,$C146)),AVERAGEIFS(Observed!V$2:V$792,Observed!$A$2:$A$792,$A146,Observed!$C$2:$C$792,$C146),"")</f>
        <v/>
      </c>
      <c r="AA146" s="28" t="str">
        <f>IF(ISNUMBER(AVERAGEIFS(Observed!W$2:W$792,Observed!$A$2:$A$792,$A146,Observed!$C$2:$C$792,$C146)),AVERAGEIFS(Observed!W$2:W$792,Observed!$A$2:$A$792,$A146,Observed!$C$2:$C$792,$C146),"")</f>
        <v/>
      </c>
      <c r="AB146" s="28">
        <f>IF(ISNUMBER(AVERAGEIFS(Observed!X$2:X$792,Observed!$A$2:$A$792,$A146,Observed!$C$2:$C$792,$C146)),AVERAGEIFS(Observed!X$2:X$792,Observed!$A$2:$A$792,$A146,Observed!$C$2:$C$792,$C146),"")</f>
        <v>18.214850187301636</v>
      </c>
      <c r="AC146" s="28">
        <f>IF(ISNUMBER(AVERAGEIFS(Observed!Y$2:Y$792,Observed!$A$2:$A$792,$A146,Observed!$C$2:$C$792,$C146)),AVERAGEIFS(Observed!Y$2:Y$792,Observed!$A$2:$A$792,$A146,Observed!$C$2:$C$792,$C146),"")</f>
        <v>15.874047040939331</v>
      </c>
      <c r="AD146" s="28">
        <f>IF(ISNUMBER(AVERAGEIFS(Observed!Z$2:Z$792,Observed!$A$2:$A$792,$A146,Observed!$C$2:$C$792,$C146)),AVERAGEIFS(Observed!Z$2:Z$792,Observed!$A$2:$A$792,$A146,Observed!$C$2:$C$792,$C146),"")</f>
        <v>22.950228214263916</v>
      </c>
      <c r="AE146" s="28">
        <f>IF(ISNUMBER(AVERAGEIFS(Observed!AA$2:AA$792,Observed!$A$2:$A$792,$A146,Observed!$C$2:$C$792,$C146)),AVERAGEIFS(Observed!AA$2:AA$792,Observed!$A$2:$A$792,$A146,Observed!$C$2:$C$792,$C146),"")</f>
        <v>90.504243850708008</v>
      </c>
      <c r="AF146" s="28">
        <f>IF(ISNUMBER(AVERAGEIFS(Observed!AB$2:AB$792,Observed!$A$2:$A$792,$A146,Observed!$C$2:$C$792,$C146)),AVERAGEIFS(Observed!AB$2:AB$792,Observed!$A$2:$A$792,$A146,Observed!$C$2:$C$792,$C146),"")</f>
        <v>78.936123847961426</v>
      </c>
      <c r="AG146" s="28">
        <f>IF(ISNUMBER(AVERAGEIFS(Observed!AC$2:AC$792,Observed!$A$2:$A$792,$A146,Observed!$C$2:$C$792,$C146)),AVERAGEIFS(Observed!AC$2:AC$792,Observed!$A$2:$A$792,$A146,Observed!$C$2:$C$792,$C146),"")</f>
        <v>25.946066379547119</v>
      </c>
      <c r="AH146" s="29">
        <f>IF(ISNUMBER(AVERAGEIFS(Observed!AD$2:AD$792,Observed!$A$2:$A$792,$A146,Observed!$C$2:$C$792,$C146)),AVERAGEIFS(Observed!AD$2:AD$792,Observed!$A$2:$A$792,$A146,Observed!$C$2:$C$792,$C146),"")</f>
        <v>4.1499999999999995E-2</v>
      </c>
      <c r="AI146" s="29">
        <f>IF(ISNUMBER(AVERAGEIFS(Observed!AE$2:AE$792,Observed!$A$2:$A$792,$A146,Observed!$C$2:$C$792,$C146)),AVERAGEIFS(Observed!AE$2:AE$792,Observed!$A$2:$A$792,$A146,Observed!$C$2:$C$792,$C146),"")</f>
        <v>4.1499999999999995E-2</v>
      </c>
      <c r="AJ146" s="29" t="str">
        <f>IF(ISNUMBER(AVERAGEIFS(Observed!AF$2:AF$792,Observed!$A$2:$A$792,$A146,Observed!$C$2:$C$792,$C146)),AVERAGEIFS(Observed!AF$2:AF$792,Observed!$A$2:$A$792,$A146,Observed!$C$2:$C$792,$C146),"")</f>
        <v/>
      </c>
      <c r="AK146" s="28">
        <f>IF(ISNUMBER(AVERAGEIFS(Observed!AG$2:AG$792,Observed!$A$2:$A$792,$A146,Observed!$C$2:$C$792,$C146)),AVERAGEIFS(Observed!AG$2:AG$792,Observed!$A$2:$A$792,$A146,Observed!$C$2:$C$792,$C146),"")</f>
        <v>12.629779815673828</v>
      </c>
      <c r="AL146" s="29" t="str">
        <f>IF(ISNUMBER(AVERAGEIFS(Observed!AH$2:AH$792,Observed!$A$2:$A$792,$A146,Observed!$C$2:$C$792,$C146)),AVERAGEIFS(Observed!AH$2:AH$792,Observed!$A$2:$A$792,$A146,Observed!$C$2:$C$792,$C146),"")</f>
        <v/>
      </c>
      <c r="AM146" s="28" t="str">
        <f>IF(ISNUMBER(AVERAGEIFS(Observed!AI$2:AI$792,Observed!$A$2:$A$792,$A146,Observed!$C$2:$C$792,$C146)),AVERAGEIFS(Observed!AI$2:AI$792,Observed!$A$2:$A$792,$A146,Observed!$C$2:$C$792,$C146),"")</f>
        <v/>
      </c>
      <c r="AN146" s="28" t="str">
        <f>IF(ISNUMBER(AVERAGEIFS(Observed!AJ$2:AJ$792,Observed!$A$2:$A$792,$A146,Observed!$C$2:$C$792,$C146)),AVERAGEIFS(Observed!AJ$2:AJ$792,Observed!$A$2:$A$792,$A146,Observed!$C$2:$C$792,$C146),"")</f>
        <v/>
      </c>
      <c r="AO146" s="28" t="str">
        <f>IF(ISNUMBER(AVERAGEIFS(Observed!AK$2:AK$792,Observed!$A$2:$A$792,$A146,Observed!$C$2:$C$792,$C146)),AVERAGEIFS(Observed!AK$2:AK$792,Observed!$A$2:$A$792,$A146,Observed!$C$2:$C$792,$C146),"")</f>
        <v/>
      </c>
      <c r="AP146" s="29" t="str">
        <f>IF(ISNUMBER(AVERAGEIFS(Observed!AL$2:AL$792,Observed!$A$2:$A$792,$A146,Observed!$C$2:$C$792,$C146)),AVERAGEIFS(Observed!AL$2:AL$792,Observed!$A$2:$A$792,$A146,Observed!$C$2:$C$792,$C146),"")</f>
        <v/>
      </c>
      <c r="AQ146" s="28">
        <f>IF(ISNUMBER(AVERAGEIFS(Observed!AM$2:AM$792,Observed!$A$2:$A$792,$A146,Observed!$C$2:$C$792,$C146)),AVERAGEIFS(Observed!AM$2:AM$792,Observed!$A$2:$A$792,$A146,Observed!$C$2:$C$792,$C146),"")</f>
        <v>6.0024999999999995</v>
      </c>
      <c r="AR146" s="28">
        <f>IF(ISNUMBER(AVERAGEIFS(Observed!AN$2:AN$792,Observed!$A$2:$A$792,$A146,Observed!$C$2:$C$792,$C146)),AVERAGEIFS(Observed!AN$2:AN$792,Observed!$A$2:$A$792,$A146,Observed!$C$2:$C$792,$C146),"")</f>
        <v>9.3324999999999996</v>
      </c>
      <c r="AS146" s="2">
        <f>COUNTIFS(Observed!$A$2:$A$792,$A146,Observed!$C$2:$C$792,$C146)</f>
        <v>4</v>
      </c>
      <c r="AT146" s="2">
        <f t="shared" si="5"/>
        <v>14</v>
      </c>
    </row>
    <row r="147" spans="1:46" x14ac:dyDescent="0.25">
      <c r="A147" s="4" t="s">
        <v>30</v>
      </c>
      <c r="B147" t="s">
        <v>44</v>
      </c>
      <c r="C147" s="3">
        <v>42684</v>
      </c>
      <c r="D147">
        <v>1</v>
      </c>
      <c r="F147">
        <v>50</v>
      </c>
      <c r="J147" s="2" t="s">
        <v>84</v>
      </c>
      <c r="K147" s="2" t="s">
        <v>43</v>
      </c>
      <c r="L147">
        <v>3.2</v>
      </c>
      <c r="M147" s="2" t="s">
        <v>22</v>
      </c>
      <c r="N147" s="27" t="str">
        <f>IF(ISNUMBER(AVERAGEIFS(Observed!J$2:J$792,Observed!$A$2:$A$792,$A147,Observed!$C$2:$C$792,$C147)),AVERAGEIFS(Observed!J$2:J$792,Observed!$A$2:$A$792,$A147,Observed!$C$2:$C$792,$C147),"")</f>
        <v/>
      </c>
      <c r="O147" s="28" t="str">
        <f>IF(ISNUMBER(AVERAGEIFS(Observed!K$2:K$792,Observed!$A$2:$A$792,$A147,Observed!$C$2:$C$792,$C147)),AVERAGEIFS(Observed!K$2:K$792,Observed!$A$2:$A$792,$A147,Observed!$C$2:$C$792,$C147),"")</f>
        <v/>
      </c>
      <c r="P147" s="28">
        <f>IF(ISNUMBER(AVERAGEIFS(Observed!L$2:L$792,Observed!$A$2:$A$792,$A147,Observed!$C$2:$C$792,$C147)),AVERAGEIFS(Observed!L$2:L$792,Observed!$A$2:$A$792,$A147,Observed!$C$2:$C$792,$C147),"")</f>
        <v>135.69499999999999</v>
      </c>
      <c r="Q147" s="28">
        <f>IF(ISNUMBER(AVERAGEIFS(Observed!M$2:M$792,Observed!$A$2:$A$792,$A147,Observed!$C$2:$C$792,$C147)),AVERAGEIFS(Observed!M$2:M$792,Observed!$A$2:$A$792,$A147,Observed!$C$2:$C$792,$C147),"")</f>
        <v>135.69499999999999</v>
      </c>
      <c r="R147" s="28">
        <f>IF(ISNUMBER(AVERAGEIFS(Observed!N$2:N$792,Observed!$A$2:$A$792,$A147,Observed!$C$2:$C$792,$C147)),AVERAGEIFS(Observed!N$2:N$792,Observed!$A$2:$A$792,$A147,Observed!$C$2:$C$792,$C147),"")</f>
        <v>216.30500000000001</v>
      </c>
      <c r="S147" s="29" t="str">
        <f>IF(ISNUMBER(AVERAGEIFS(Observed!O$2:O$792,Observed!$A$2:$A$792,$A147,Observed!$C$2:$C$792,$C147)),AVERAGEIFS(Observed!O$2:O$792,Observed!$A$2:$A$792,$A147,Observed!$C$2:$C$792,$C147),"")</f>
        <v/>
      </c>
      <c r="T147" s="29" t="str">
        <f>IF(ISNUMBER(AVERAGEIFS(Observed!P$2:P$792,Observed!$A$2:$A$792,$A147,Observed!$C$2:$C$792,$C147)),AVERAGEIFS(Observed!P$2:P$792,Observed!$A$2:$A$792,$A147,Observed!$C$2:$C$792,$C147),"")</f>
        <v/>
      </c>
      <c r="U147" s="29" t="str">
        <f>IF(ISNUMBER(AVERAGEIFS(Observed!Q$2:Q$792,Observed!$A$2:$A$792,$A147,Observed!$C$2:$C$792,$C147)),AVERAGEIFS(Observed!Q$2:Q$792,Observed!$A$2:$A$792,$A147,Observed!$C$2:$C$792,$C147),"")</f>
        <v/>
      </c>
      <c r="V147" s="28" t="str">
        <f>IF(ISNUMBER(AVERAGEIFS(Observed!R$2:R$792,Observed!$A$2:$A$792,$A147,Observed!$C$2:$C$792,$C147)),AVERAGEIFS(Observed!R$2:R$792,Observed!$A$2:$A$792,$A147,Observed!$C$2:$C$792,$C147),"")</f>
        <v/>
      </c>
      <c r="W147" s="30" t="str">
        <f>IF(ISNUMBER(AVERAGEIFS(Observed!S$2:S$792,Observed!$A$2:$A$792,$A147,Observed!$C$2:$C$792,$C147)),AVERAGEIFS(Observed!S$2:S$792,Observed!$A$2:$A$792,$A147,Observed!$C$2:$C$792,$C147),"")</f>
        <v/>
      </c>
      <c r="X147" s="30" t="str">
        <f>IF(ISNUMBER(AVERAGEIFS(Observed!T$2:T$792,Observed!$A$2:$A$792,$A147,Observed!$C$2:$C$792,$C147)),AVERAGEIFS(Observed!T$2:T$792,Observed!$A$2:$A$792,$A147,Observed!$C$2:$C$792,$C147),"")</f>
        <v/>
      </c>
      <c r="Y147" s="28" t="str">
        <f>IF(ISNUMBER(AVERAGEIFS(Observed!U$2:U$792,Observed!$A$2:$A$792,$A147,Observed!$C$2:$C$792,$C147)),AVERAGEIFS(Observed!U$2:U$792,Observed!$A$2:$A$792,$A147,Observed!$C$2:$C$792,$C147),"")</f>
        <v/>
      </c>
      <c r="Z147" s="28" t="str">
        <f>IF(ISNUMBER(AVERAGEIFS(Observed!V$2:V$792,Observed!$A$2:$A$792,$A147,Observed!$C$2:$C$792,$C147)),AVERAGEIFS(Observed!V$2:V$792,Observed!$A$2:$A$792,$A147,Observed!$C$2:$C$792,$C147),"")</f>
        <v/>
      </c>
      <c r="AA147" s="28" t="str">
        <f>IF(ISNUMBER(AVERAGEIFS(Observed!W$2:W$792,Observed!$A$2:$A$792,$A147,Observed!$C$2:$C$792,$C147)),AVERAGEIFS(Observed!W$2:W$792,Observed!$A$2:$A$792,$A147,Observed!$C$2:$C$792,$C147),"")</f>
        <v/>
      </c>
      <c r="AB147" s="28">
        <f>IF(ISNUMBER(AVERAGEIFS(Observed!X$2:X$792,Observed!$A$2:$A$792,$A147,Observed!$C$2:$C$792,$C147)),AVERAGEIFS(Observed!X$2:X$792,Observed!$A$2:$A$792,$A147,Observed!$C$2:$C$792,$C147),"")</f>
        <v>18.026636600494385</v>
      </c>
      <c r="AC147" s="28">
        <f>IF(ISNUMBER(AVERAGEIFS(Observed!Y$2:Y$792,Observed!$A$2:$A$792,$A147,Observed!$C$2:$C$792,$C147)),AVERAGEIFS(Observed!Y$2:Y$792,Observed!$A$2:$A$792,$A147,Observed!$C$2:$C$792,$C147),"")</f>
        <v>16.185875773429871</v>
      </c>
      <c r="AD147" s="28">
        <f>IF(ISNUMBER(AVERAGEIFS(Observed!Z$2:Z$792,Observed!$A$2:$A$792,$A147,Observed!$C$2:$C$792,$C147)),AVERAGEIFS(Observed!Z$2:Z$792,Observed!$A$2:$A$792,$A147,Observed!$C$2:$C$792,$C147),"")</f>
        <v>22.462956428527832</v>
      </c>
      <c r="AE147" s="28">
        <f>IF(ISNUMBER(AVERAGEIFS(Observed!AA$2:AA$792,Observed!$A$2:$A$792,$A147,Observed!$C$2:$C$792,$C147)),AVERAGEIFS(Observed!AA$2:AA$792,Observed!$A$2:$A$792,$A147,Observed!$C$2:$C$792,$C147),"")</f>
        <v>90.484704971313477</v>
      </c>
      <c r="AF147" s="28">
        <f>IF(ISNUMBER(AVERAGEIFS(Observed!AB$2:AB$792,Observed!$A$2:$A$792,$A147,Observed!$C$2:$C$792,$C147)),AVERAGEIFS(Observed!AB$2:AB$792,Observed!$A$2:$A$792,$A147,Observed!$C$2:$C$792,$C147),"")</f>
        <v>78.969949722290039</v>
      </c>
      <c r="AG147" s="28">
        <f>IF(ISNUMBER(AVERAGEIFS(Observed!AC$2:AC$792,Observed!$A$2:$A$792,$A147,Observed!$C$2:$C$792,$C147)),AVERAGEIFS(Observed!AC$2:AC$792,Observed!$A$2:$A$792,$A147,Observed!$C$2:$C$792,$C147),"")</f>
        <v>25.328719854354858</v>
      </c>
      <c r="AH147" s="29">
        <f>IF(ISNUMBER(AVERAGEIFS(Observed!AD$2:AD$792,Observed!$A$2:$A$792,$A147,Observed!$C$2:$C$792,$C147)),AVERAGEIFS(Observed!AD$2:AD$792,Observed!$A$2:$A$792,$A147,Observed!$C$2:$C$792,$C147),"")</f>
        <v>4.0500000000000001E-2</v>
      </c>
      <c r="AI147" s="29">
        <f>IF(ISNUMBER(AVERAGEIFS(Observed!AE$2:AE$792,Observed!$A$2:$A$792,$A147,Observed!$C$2:$C$792,$C147)),AVERAGEIFS(Observed!AE$2:AE$792,Observed!$A$2:$A$792,$A147,Observed!$C$2:$C$792,$C147),"")</f>
        <v>4.0500000000000001E-2</v>
      </c>
      <c r="AJ147" s="29" t="str">
        <f>IF(ISNUMBER(AVERAGEIFS(Observed!AF$2:AF$792,Observed!$A$2:$A$792,$A147,Observed!$C$2:$C$792,$C147)),AVERAGEIFS(Observed!AF$2:AF$792,Observed!$A$2:$A$792,$A147,Observed!$C$2:$C$792,$C147),"")</f>
        <v/>
      </c>
      <c r="AK147" s="28">
        <f>IF(ISNUMBER(AVERAGEIFS(Observed!AG$2:AG$792,Observed!$A$2:$A$792,$A147,Observed!$C$2:$C$792,$C147)),AVERAGEIFS(Observed!AG$2:AG$792,Observed!$A$2:$A$792,$A147,Observed!$C$2:$C$792,$C147),"")</f>
        <v>12.635191955566405</v>
      </c>
      <c r="AL147" s="29" t="str">
        <f>IF(ISNUMBER(AVERAGEIFS(Observed!AH$2:AH$792,Observed!$A$2:$A$792,$A147,Observed!$C$2:$C$792,$C147)),AVERAGEIFS(Observed!AH$2:AH$792,Observed!$A$2:$A$792,$A147,Observed!$C$2:$C$792,$C147),"")</f>
        <v/>
      </c>
      <c r="AM147" s="28" t="str">
        <f>IF(ISNUMBER(AVERAGEIFS(Observed!AI$2:AI$792,Observed!$A$2:$A$792,$A147,Observed!$C$2:$C$792,$C147)),AVERAGEIFS(Observed!AI$2:AI$792,Observed!$A$2:$A$792,$A147,Observed!$C$2:$C$792,$C147),"")</f>
        <v/>
      </c>
      <c r="AN147" s="28" t="str">
        <f>IF(ISNUMBER(AVERAGEIFS(Observed!AJ$2:AJ$792,Observed!$A$2:$A$792,$A147,Observed!$C$2:$C$792,$C147)),AVERAGEIFS(Observed!AJ$2:AJ$792,Observed!$A$2:$A$792,$A147,Observed!$C$2:$C$792,$C147),"")</f>
        <v/>
      </c>
      <c r="AO147" s="28" t="str">
        <f>IF(ISNUMBER(AVERAGEIFS(Observed!AK$2:AK$792,Observed!$A$2:$A$792,$A147,Observed!$C$2:$C$792,$C147)),AVERAGEIFS(Observed!AK$2:AK$792,Observed!$A$2:$A$792,$A147,Observed!$C$2:$C$792,$C147),"")</f>
        <v/>
      </c>
      <c r="AP147" s="29" t="str">
        <f>IF(ISNUMBER(AVERAGEIFS(Observed!AL$2:AL$792,Observed!$A$2:$A$792,$A147,Observed!$C$2:$C$792,$C147)),AVERAGEIFS(Observed!AL$2:AL$792,Observed!$A$2:$A$792,$A147,Observed!$C$2:$C$792,$C147),"")</f>
        <v/>
      </c>
      <c r="AQ147" s="28">
        <f>IF(ISNUMBER(AVERAGEIFS(Observed!AM$2:AM$792,Observed!$A$2:$A$792,$A147,Observed!$C$2:$C$792,$C147)),AVERAGEIFS(Observed!AM$2:AM$792,Observed!$A$2:$A$792,$A147,Observed!$C$2:$C$792,$C147),"")</f>
        <v>5.5037500000000001</v>
      </c>
      <c r="AR147" s="28">
        <f>IF(ISNUMBER(AVERAGEIFS(Observed!AN$2:AN$792,Observed!$A$2:$A$792,$A147,Observed!$C$2:$C$792,$C147)),AVERAGEIFS(Observed!AN$2:AN$792,Observed!$A$2:$A$792,$A147,Observed!$C$2:$C$792,$C147),"")</f>
        <v>9.282</v>
      </c>
      <c r="AS147" s="2">
        <f>COUNTIFS(Observed!$A$2:$A$792,$A147,Observed!$C$2:$C$792,$C147)</f>
        <v>4</v>
      </c>
      <c r="AT147" s="2">
        <f t="shared" si="5"/>
        <v>14</v>
      </c>
    </row>
    <row r="148" spans="1:46" x14ac:dyDescent="0.25">
      <c r="A148" s="4" t="s">
        <v>28</v>
      </c>
      <c r="B148" t="s">
        <v>44</v>
      </c>
      <c r="C148" s="3">
        <v>42684</v>
      </c>
      <c r="D148">
        <v>1</v>
      </c>
      <c r="F148">
        <v>100</v>
      </c>
      <c r="J148" s="2" t="s">
        <v>84</v>
      </c>
      <c r="K148" s="2" t="s">
        <v>43</v>
      </c>
      <c r="L148">
        <v>3.2</v>
      </c>
      <c r="M148" s="2" t="s">
        <v>22</v>
      </c>
      <c r="N148" s="27" t="str">
        <f>IF(ISNUMBER(AVERAGEIFS(Observed!J$2:J$792,Observed!$A$2:$A$792,$A148,Observed!$C$2:$C$792,$C148)),AVERAGEIFS(Observed!J$2:J$792,Observed!$A$2:$A$792,$A148,Observed!$C$2:$C$792,$C148),"")</f>
        <v/>
      </c>
      <c r="O148" s="28" t="str">
        <f>IF(ISNUMBER(AVERAGEIFS(Observed!K$2:K$792,Observed!$A$2:$A$792,$A148,Observed!$C$2:$C$792,$C148)),AVERAGEIFS(Observed!K$2:K$792,Observed!$A$2:$A$792,$A148,Observed!$C$2:$C$792,$C148),"")</f>
        <v/>
      </c>
      <c r="P148" s="28">
        <f>IF(ISNUMBER(AVERAGEIFS(Observed!L$2:L$792,Observed!$A$2:$A$792,$A148,Observed!$C$2:$C$792,$C148)),AVERAGEIFS(Observed!L$2:L$792,Observed!$A$2:$A$792,$A148,Observed!$C$2:$C$792,$C148),"")</f>
        <v>153.41999999999999</v>
      </c>
      <c r="Q148" s="28">
        <f>IF(ISNUMBER(AVERAGEIFS(Observed!M$2:M$792,Observed!$A$2:$A$792,$A148,Observed!$C$2:$C$792,$C148)),AVERAGEIFS(Observed!M$2:M$792,Observed!$A$2:$A$792,$A148,Observed!$C$2:$C$792,$C148),"")</f>
        <v>153.41999999999999</v>
      </c>
      <c r="R148" s="28">
        <f>IF(ISNUMBER(AVERAGEIFS(Observed!N$2:N$792,Observed!$A$2:$A$792,$A148,Observed!$C$2:$C$792,$C148)),AVERAGEIFS(Observed!N$2:N$792,Observed!$A$2:$A$792,$A148,Observed!$C$2:$C$792,$C148),"")</f>
        <v>235.66750000000002</v>
      </c>
      <c r="S148" s="29" t="str">
        <f>IF(ISNUMBER(AVERAGEIFS(Observed!O$2:O$792,Observed!$A$2:$A$792,$A148,Observed!$C$2:$C$792,$C148)),AVERAGEIFS(Observed!O$2:O$792,Observed!$A$2:$A$792,$A148,Observed!$C$2:$C$792,$C148),"")</f>
        <v/>
      </c>
      <c r="T148" s="29" t="str">
        <f>IF(ISNUMBER(AVERAGEIFS(Observed!P$2:P$792,Observed!$A$2:$A$792,$A148,Observed!$C$2:$C$792,$C148)),AVERAGEIFS(Observed!P$2:P$792,Observed!$A$2:$A$792,$A148,Observed!$C$2:$C$792,$C148),"")</f>
        <v/>
      </c>
      <c r="U148" s="29" t="str">
        <f>IF(ISNUMBER(AVERAGEIFS(Observed!Q$2:Q$792,Observed!$A$2:$A$792,$A148,Observed!$C$2:$C$792,$C148)),AVERAGEIFS(Observed!Q$2:Q$792,Observed!$A$2:$A$792,$A148,Observed!$C$2:$C$792,$C148),"")</f>
        <v/>
      </c>
      <c r="V148" s="28" t="str">
        <f>IF(ISNUMBER(AVERAGEIFS(Observed!R$2:R$792,Observed!$A$2:$A$792,$A148,Observed!$C$2:$C$792,$C148)),AVERAGEIFS(Observed!R$2:R$792,Observed!$A$2:$A$792,$A148,Observed!$C$2:$C$792,$C148),"")</f>
        <v/>
      </c>
      <c r="W148" s="30" t="str">
        <f>IF(ISNUMBER(AVERAGEIFS(Observed!S$2:S$792,Observed!$A$2:$A$792,$A148,Observed!$C$2:$C$792,$C148)),AVERAGEIFS(Observed!S$2:S$792,Observed!$A$2:$A$792,$A148,Observed!$C$2:$C$792,$C148),"")</f>
        <v/>
      </c>
      <c r="X148" s="30" t="str">
        <f>IF(ISNUMBER(AVERAGEIFS(Observed!T$2:T$792,Observed!$A$2:$A$792,$A148,Observed!$C$2:$C$792,$C148)),AVERAGEIFS(Observed!T$2:T$792,Observed!$A$2:$A$792,$A148,Observed!$C$2:$C$792,$C148),"")</f>
        <v/>
      </c>
      <c r="Y148" s="28" t="str">
        <f>IF(ISNUMBER(AVERAGEIFS(Observed!U$2:U$792,Observed!$A$2:$A$792,$A148,Observed!$C$2:$C$792,$C148)),AVERAGEIFS(Observed!U$2:U$792,Observed!$A$2:$A$792,$A148,Observed!$C$2:$C$792,$C148),"")</f>
        <v/>
      </c>
      <c r="Z148" s="28" t="str">
        <f>IF(ISNUMBER(AVERAGEIFS(Observed!V$2:V$792,Observed!$A$2:$A$792,$A148,Observed!$C$2:$C$792,$C148)),AVERAGEIFS(Observed!V$2:V$792,Observed!$A$2:$A$792,$A148,Observed!$C$2:$C$792,$C148),"")</f>
        <v/>
      </c>
      <c r="AA148" s="28" t="str">
        <f>IF(ISNUMBER(AVERAGEIFS(Observed!W$2:W$792,Observed!$A$2:$A$792,$A148,Observed!$C$2:$C$792,$C148)),AVERAGEIFS(Observed!W$2:W$792,Observed!$A$2:$A$792,$A148,Observed!$C$2:$C$792,$C148),"")</f>
        <v/>
      </c>
      <c r="AB148" s="28">
        <f>IF(ISNUMBER(AVERAGEIFS(Observed!X$2:X$792,Observed!$A$2:$A$792,$A148,Observed!$C$2:$C$792,$C148)),AVERAGEIFS(Observed!X$2:X$792,Observed!$A$2:$A$792,$A148,Observed!$C$2:$C$792,$C148),"")</f>
        <v>18.782324314117432</v>
      </c>
      <c r="AC148" s="28">
        <f>IF(ISNUMBER(AVERAGEIFS(Observed!Y$2:Y$792,Observed!$A$2:$A$792,$A148,Observed!$C$2:$C$792,$C148)),AVERAGEIFS(Observed!Y$2:Y$792,Observed!$A$2:$A$792,$A148,Observed!$C$2:$C$792,$C148),"")</f>
        <v>16.014625191688538</v>
      </c>
      <c r="AD148" s="28">
        <f>IF(ISNUMBER(AVERAGEIFS(Observed!Z$2:Z$792,Observed!$A$2:$A$792,$A148,Observed!$C$2:$C$792,$C148)),AVERAGEIFS(Observed!Z$2:Z$792,Observed!$A$2:$A$792,$A148,Observed!$C$2:$C$792,$C148),"")</f>
        <v>23.505338191986084</v>
      </c>
      <c r="AE148" s="28">
        <f>IF(ISNUMBER(AVERAGEIFS(Observed!AA$2:AA$792,Observed!$A$2:$A$792,$A148,Observed!$C$2:$C$792,$C148)),AVERAGEIFS(Observed!AA$2:AA$792,Observed!$A$2:$A$792,$A148,Observed!$C$2:$C$792,$C148),"")</f>
        <v>90.751749992370605</v>
      </c>
      <c r="AF148" s="28">
        <f>IF(ISNUMBER(AVERAGEIFS(Observed!AB$2:AB$792,Observed!$A$2:$A$792,$A148,Observed!$C$2:$C$792,$C148)),AVERAGEIFS(Observed!AB$2:AB$792,Observed!$A$2:$A$792,$A148,Observed!$C$2:$C$792,$C148),"")</f>
        <v>78.55572509765625</v>
      </c>
      <c r="AG148" s="28">
        <f>IF(ISNUMBER(AVERAGEIFS(Observed!AC$2:AC$792,Observed!$A$2:$A$792,$A148,Observed!$C$2:$C$792,$C148)),AVERAGEIFS(Observed!AC$2:AC$792,Observed!$A$2:$A$792,$A148,Observed!$C$2:$C$792,$C148),"")</f>
        <v>25.650620222091675</v>
      </c>
      <c r="AH148" s="29">
        <f>IF(ISNUMBER(AVERAGEIFS(Observed!AD$2:AD$792,Observed!$A$2:$A$792,$A148,Observed!$C$2:$C$792,$C148)),AVERAGEIFS(Observed!AD$2:AD$792,Observed!$A$2:$A$792,$A148,Observed!$C$2:$C$792,$C148),"")</f>
        <v>4.1049999999999996E-2</v>
      </c>
      <c r="AI148" s="29">
        <f>IF(ISNUMBER(AVERAGEIFS(Observed!AE$2:AE$792,Observed!$A$2:$A$792,$A148,Observed!$C$2:$C$792,$C148)),AVERAGEIFS(Observed!AE$2:AE$792,Observed!$A$2:$A$792,$A148,Observed!$C$2:$C$792,$C148),"")</f>
        <v>4.1049999999999996E-2</v>
      </c>
      <c r="AJ148" s="29" t="str">
        <f>IF(ISNUMBER(AVERAGEIFS(Observed!AF$2:AF$792,Observed!$A$2:$A$792,$A148,Observed!$C$2:$C$792,$C148)),AVERAGEIFS(Observed!AF$2:AF$792,Observed!$A$2:$A$792,$A148,Observed!$C$2:$C$792,$C148),"")</f>
        <v/>
      </c>
      <c r="AK148" s="28">
        <f>IF(ISNUMBER(AVERAGEIFS(Observed!AG$2:AG$792,Observed!$A$2:$A$792,$A148,Observed!$C$2:$C$792,$C148)),AVERAGEIFS(Observed!AG$2:AG$792,Observed!$A$2:$A$792,$A148,Observed!$C$2:$C$792,$C148),"")</f>
        <v>12.568916015625</v>
      </c>
      <c r="AL148" s="29" t="str">
        <f>IF(ISNUMBER(AVERAGEIFS(Observed!AH$2:AH$792,Observed!$A$2:$A$792,$A148,Observed!$C$2:$C$792,$C148)),AVERAGEIFS(Observed!AH$2:AH$792,Observed!$A$2:$A$792,$A148,Observed!$C$2:$C$792,$C148),"")</f>
        <v/>
      </c>
      <c r="AM148" s="28" t="str">
        <f>IF(ISNUMBER(AVERAGEIFS(Observed!AI$2:AI$792,Observed!$A$2:$A$792,$A148,Observed!$C$2:$C$792,$C148)),AVERAGEIFS(Observed!AI$2:AI$792,Observed!$A$2:$A$792,$A148,Observed!$C$2:$C$792,$C148),"")</f>
        <v/>
      </c>
      <c r="AN148" s="28" t="str">
        <f>IF(ISNUMBER(AVERAGEIFS(Observed!AJ$2:AJ$792,Observed!$A$2:$A$792,$A148,Observed!$C$2:$C$792,$C148)),AVERAGEIFS(Observed!AJ$2:AJ$792,Observed!$A$2:$A$792,$A148,Observed!$C$2:$C$792,$C148),"")</f>
        <v/>
      </c>
      <c r="AO148" s="28" t="str">
        <f>IF(ISNUMBER(AVERAGEIFS(Observed!AK$2:AK$792,Observed!$A$2:$A$792,$A148,Observed!$C$2:$C$792,$C148)),AVERAGEIFS(Observed!AK$2:AK$792,Observed!$A$2:$A$792,$A148,Observed!$C$2:$C$792,$C148),"")</f>
        <v/>
      </c>
      <c r="AP148" s="29" t="str">
        <f>IF(ISNUMBER(AVERAGEIFS(Observed!AL$2:AL$792,Observed!$A$2:$A$792,$A148,Observed!$C$2:$C$792,$C148)),AVERAGEIFS(Observed!AL$2:AL$792,Observed!$A$2:$A$792,$A148,Observed!$C$2:$C$792,$C148),"")</f>
        <v/>
      </c>
      <c r="AQ148" s="28">
        <f>IF(ISNUMBER(AVERAGEIFS(Observed!AM$2:AM$792,Observed!$A$2:$A$792,$A148,Observed!$C$2:$C$792,$C148)),AVERAGEIFS(Observed!AM$2:AM$792,Observed!$A$2:$A$792,$A148,Observed!$C$2:$C$792,$C148),"")</f>
        <v>6.2955000000000005</v>
      </c>
      <c r="AR148" s="28">
        <f>IF(ISNUMBER(AVERAGEIFS(Observed!AN$2:AN$792,Observed!$A$2:$A$792,$A148,Observed!$C$2:$C$792,$C148)),AVERAGEIFS(Observed!AN$2:AN$792,Observed!$A$2:$A$792,$A148,Observed!$C$2:$C$792,$C148),"")</f>
        <v>10.347999999999999</v>
      </c>
      <c r="AS148" s="2">
        <f>COUNTIFS(Observed!$A$2:$A$792,$A148,Observed!$C$2:$C$792,$C148)</f>
        <v>4</v>
      </c>
      <c r="AT148" s="2">
        <f t="shared" si="5"/>
        <v>14</v>
      </c>
    </row>
    <row r="149" spans="1:46" x14ac:dyDescent="0.25">
      <c r="A149" s="4" t="s">
        <v>25</v>
      </c>
      <c r="B149" t="s">
        <v>44</v>
      </c>
      <c r="C149" s="3">
        <v>42684</v>
      </c>
      <c r="D149">
        <v>1</v>
      </c>
      <c r="F149">
        <v>200</v>
      </c>
      <c r="J149" s="2" t="s">
        <v>84</v>
      </c>
      <c r="K149" s="2" t="s">
        <v>43</v>
      </c>
      <c r="L149">
        <v>3.2</v>
      </c>
      <c r="M149" s="2" t="s">
        <v>22</v>
      </c>
      <c r="N149" s="27" t="str">
        <f>IF(ISNUMBER(AVERAGEIFS(Observed!J$2:J$792,Observed!$A$2:$A$792,$A149,Observed!$C$2:$C$792,$C149)),AVERAGEIFS(Observed!J$2:J$792,Observed!$A$2:$A$792,$A149,Observed!$C$2:$C$792,$C149),"")</f>
        <v/>
      </c>
      <c r="O149" s="28" t="str">
        <f>IF(ISNUMBER(AVERAGEIFS(Observed!K$2:K$792,Observed!$A$2:$A$792,$A149,Observed!$C$2:$C$792,$C149)),AVERAGEIFS(Observed!K$2:K$792,Observed!$A$2:$A$792,$A149,Observed!$C$2:$C$792,$C149),"")</f>
        <v/>
      </c>
      <c r="P149" s="28">
        <f>IF(ISNUMBER(AVERAGEIFS(Observed!L$2:L$792,Observed!$A$2:$A$792,$A149,Observed!$C$2:$C$792,$C149)),AVERAGEIFS(Observed!L$2:L$792,Observed!$A$2:$A$792,$A149,Observed!$C$2:$C$792,$C149),"")</f>
        <v>153.23250000000002</v>
      </c>
      <c r="Q149" s="28">
        <f>IF(ISNUMBER(AVERAGEIFS(Observed!M$2:M$792,Observed!$A$2:$A$792,$A149,Observed!$C$2:$C$792,$C149)),AVERAGEIFS(Observed!M$2:M$792,Observed!$A$2:$A$792,$A149,Observed!$C$2:$C$792,$C149),"")</f>
        <v>153.23250000000002</v>
      </c>
      <c r="R149" s="28">
        <f>IF(ISNUMBER(AVERAGEIFS(Observed!N$2:N$792,Observed!$A$2:$A$792,$A149,Observed!$C$2:$C$792,$C149)),AVERAGEIFS(Observed!N$2:N$792,Observed!$A$2:$A$792,$A149,Observed!$C$2:$C$792,$C149),"")</f>
        <v>216.8425</v>
      </c>
      <c r="S149" s="29" t="str">
        <f>IF(ISNUMBER(AVERAGEIFS(Observed!O$2:O$792,Observed!$A$2:$A$792,$A149,Observed!$C$2:$C$792,$C149)),AVERAGEIFS(Observed!O$2:O$792,Observed!$A$2:$A$792,$A149,Observed!$C$2:$C$792,$C149),"")</f>
        <v/>
      </c>
      <c r="T149" s="29" t="str">
        <f>IF(ISNUMBER(AVERAGEIFS(Observed!P$2:P$792,Observed!$A$2:$A$792,$A149,Observed!$C$2:$C$792,$C149)),AVERAGEIFS(Observed!P$2:P$792,Observed!$A$2:$A$792,$A149,Observed!$C$2:$C$792,$C149),"")</f>
        <v/>
      </c>
      <c r="U149" s="29" t="str">
        <f>IF(ISNUMBER(AVERAGEIFS(Observed!Q$2:Q$792,Observed!$A$2:$A$792,$A149,Observed!$C$2:$C$792,$C149)),AVERAGEIFS(Observed!Q$2:Q$792,Observed!$A$2:$A$792,$A149,Observed!$C$2:$C$792,$C149),"")</f>
        <v/>
      </c>
      <c r="V149" s="28" t="str">
        <f>IF(ISNUMBER(AVERAGEIFS(Observed!R$2:R$792,Observed!$A$2:$A$792,$A149,Observed!$C$2:$C$792,$C149)),AVERAGEIFS(Observed!R$2:R$792,Observed!$A$2:$A$792,$A149,Observed!$C$2:$C$792,$C149),"")</f>
        <v/>
      </c>
      <c r="W149" s="30" t="str">
        <f>IF(ISNUMBER(AVERAGEIFS(Observed!S$2:S$792,Observed!$A$2:$A$792,$A149,Observed!$C$2:$C$792,$C149)),AVERAGEIFS(Observed!S$2:S$792,Observed!$A$2:$A$792,$A149,Observed!$C$2:$C$792,$C149),"")</f>
        <v/>
      </c>
      <c r="X149" s="30" t="str">
        <f>IF(ISNUMBER(AVERAGEIFS(Observed!T$2:T$792,Observed!$A$2:$A$792,$A149,Observed!$C$2:$C$792,$C149)),AVERAGEIFS(Observed!T$2:T$792,Observed!$A$2:$A$792,$A149,Observed!$C$2:$C$792,$C149),"")</f>
        <v/>
      </c>
      <c r="Y149" s="28" t="str">
        <f>IF(ISNUMBER(AVERAGEIFS(Observed!U$2:U$792,Observed!$A$2:$A$792,$A149,Observed!$C$2:$C$792,$C149)),AVERAGEIFS(Observed!U$2:U$792,Observed!$A$2:$A$792,$A149,Observed!$C$2:$C$792,$C149),"")</f>
        <v/>
      </c>
      <c r="Z149" s="28" t="str">
        <f>IF(ISNUMBER(AVERAGEIFS(Observed!V$2:V$792,Observed!$A$2:$A$792,$A149,Observed!$C$2:$C$792,$C149)),AVERAGEIFS(Observed!V$2:V$792,Observed!$A$2:$A$792,$A149,Observed!$C$2:$C$792,$C149),"")</f>
        <v/>
      </c>
      <c r="AA149" s="28" t="str">
        <f>IF(ISNUMBER(AVERAGEIFS(Observed!W$2:W$792,Observed!$A$2:$A$792,$A149,Observed!$C$2:$C$792,$C149)),AVERAGEIFS(Observed!W$2:W$792,Observed!$A$2:$A$792,$A149,Observed!$C$2:$C$792,$C149),"")</f>
        <v/>
      </c>
      <c r="AB149" s="28">
        <f>IF(ISNUMBER(AVERAGEIFS(Observed!X$2:X$792,Observed!$A$2:$A$792,$A149,Observed!$C$2:$C$792,$C149)),AVERAGEIFS(Observed!X$2:X$792,Observed!$A$2:$A$792,$A149,Observed!$C$2:$C$792,$C149),"")</f>
        <v>17.882930040359497</v>
      </c>
      <c r="AC149" s="28">
        <f>IF(ISNUMBER(AVERAGEIFS(Observed!Y$2:Y$792,Observed!$A$2:$A$792,$A149,Observed!$C$2:$C$792,$C149)),AVERAGEIFS(Observed!Y$2:Y$792,Observed!$A$2:$A$792,$A149,Observed!$C$2:$C$792,$C149),"")</f>
        <v>15.672878861427307</v>
      </c>
      <c r="AD149" s="28">
        <f>IF(ISNUMBER(AVERAGEIFS(Observed!Z$2:Z$792,Observed!$A$2:$A$792,$A149,Observed!$C$2:$C$792,$C149)),AVERAGEIFS(Observed!Z$2:Z$792,Observed!$A$2:$A$792,$A149,Observed!$C$2:$C$792,$C149),"")</f>
        <v>22.868260383605957</v>
      </c>
      <c r="AE149" s="28">
        <f>IF(ISNUMBER(AVERAGEIFS(Observed!AA$2:AA$792,Observed!$A$2:$A$792,$A149,Observed!$C$2:$C$792,$C149)),AVERAGEIFS(Observed!AA$2:AA$792,Observed!$A$2:$A$792,$A149,Observed!$C$2:$C$792,$C149),"")</f>
        <v>90.34853458404541</v>
      </c>
      <c r="AF149" s="28">
        <f>IF(ISNUMBER(AVERAGEIFS(Observed!AB$2:AB$792,Observed!$A$2:$A$792,$A149,Observed!$C$2:$C$792,$C149)),AVERAGEIFS(Observed!AB$2:AB$792,Observed!$A$2:$A$792,$A149,Observed!$C$2:$C$792,$C149),"")</f>
        <v>79.028949737548828</v>
      </c>
      <c r="AG149" s="28">
        <f>IF(ISNUMBER(AVERAGEIFS(Observed!AC$2:AC$792,Observed!$A$2:$A$792,$A149,Observed!$C$2:$C$792,$C149)),AVERAGEIFS(Observed!AC$2:AC$792,Observed!$A$2:$A$792,$A149,Observed!$C$2:$C$792,$C149),"")</f>
        <v>26.550340414047241</v>
      </c>
      <c r="AH149" s="29">
        <f>IF(ISNUMBER(AVERAGEIFS(Observed!AD$2:AD$792,Observed!$A$2:$A$792,$A149,Observed!$C$2:$C$792,$C149)),AVERAGEIFS(Observed!AD$2:AD$792,Observed!$A$2:$A$792,$A149,Observed!$C$2:$C$792,$C149),"")</f>
        <v>4.2500000000000003E-2</v>
      </c>
      <c r="AI149" s="29">
        <f>IF(ISNUMBER(AVERAGEIFS(Observed!AE$2:AE$792,Observed!$A$2:$A$792,$A149,Observed!$C$2:$C$792,$C149)),AVERAGEIFS(Observed!AE$2:AE$792,Observed!$A$2:$A$792,$A149,Observed!$C$2:$C$792,$C149),"")</f>
        <v>4.2500000000000003E-2</v>
      </c>
      <c r="AJ149" s="29" t="str">
        <f>IF(ISNUMBER(AVERAGEIFS(Observed!AF$2:AF$792,Observed!$A$2:$A$792,$A149,Observed!$C$2:$C$792,$C149)),AVERAGEIFS(Observed!AF$2:AF$792,Observed!$A$2:$A$792,$A149,Observed!$C$2:$C$792,$C149),"")</f>
        <v/>
      </c>
      <c r="AK149" s="28">
        <f>IF(ISNUMBER(AVERAGEIFS(Observed!AG$2:AG$792,Observed!$A$2:$A$792,$A149,Observed!$C$2:$C$792,$C149)),AVERAGEIFS(Observed!AG$2:AG$792,Observed!$A$2:$A$792,$A149,Observed!$C$2:$C$792,$C149),"")</f>
        <v>12.644631958007814</v>
      </c>
      <c r="AL149" s="29" t="str">
        <f>IF(ISNUMBER(AVERAGEIFS(Observed!AH$2:AH$792,Observed!$A$2:$A$792,$A149,Observed!$C$2:$C$792,$C149)),AVERAGEIFS(Observed!AH$2:AH$792,Observed!$A$2:$A$792,$A149,Observed!$C$2:$C$792,$C149),"")</f>
        <v/>
      </c>
      <c r="AM149" s="28" t="str">
        <f>IF(ISNUMBER(AVERAGEIFS(Observed!AI$2:AI$792,Observed!$A$2:$A$792,$A149,Observed!$C$2:$C$792,$C149)),AVERAGEIFS(Observed!AI$2:AI$792,Observed!$A$2:$A$792,$A149,Observed!$C$2:$C$792,$C149),"")</f>
        <v/>
      </c>
      <c r="AN149" s="28" t="str">
        <f>IF(ISNUMBER(AVERAGEIFS(Observed!AJ$2:AJ$792,Observed!$A$2:$A$792,$A149,Observed!$C$2:$C$792,$C149)),AVERAGEIFS(Observed!AJ$2:AJ$792,Observed!$A$2:$A$792,$A149,Observed!$C$2:$C$792,$C149),"")</f>
        <v/>
      </c>
      <c r="AO149" s="28" t="str">
        <f>IF(ISNUMBER(AVERAGEIFS(Observed!AK$2:AK$792,Observed!$A$2:$A$792,$A149,Observed!$C$2:$C$792,$C149)),AVERAGEIFS(Observed!AK$2:AK$792,Observed!$A$2:$A$792,$A149,Observed!$C$2:$C$792,$C149),"")</f>
        <v/>
      </c>
      <c r="AP149" s="29" t="str">
        <f>IF(ISNUMBER(AVERAGEIFS(Observed!AL$2:AL$792,Observed!$A$2:$A$792,$A149,Observed!$C$2:$C$792,$C149)),AVERAGEIFS(Observed!AL$2:AL$792,Observed!$A$2:$A$792,$A149,Observed!$C$2:$C$792,$C149),"")</f>
        <v/>
      </c>
      <c r="AQ149" s="28">
        <f>IF(ISNUMBER(AVERAGEIFS(Observed!AM$2:AM$792,Observed!$A$2:$A$792,$A149,Observed!$C$2:$C$792,$C149)),AVERAGEIFS(Observed!AM$2:AM$792,Observed!$A$2:$A$792,$A149,Observed!$C$2:$C$792,$C149),"")</f>
        <v>6.5187500000000007</v>
      </c>
      <c r="AR149" s="28">
        <f>IF(ISNUMBER(AVERAGEIFS(Observed!AN$2:AN$792,Observed!$A$2:$A$792,$A149,Observed!$C$2:$C$792,$C149)),AVERAGEIFS(Observed!AN$2:AN$792,Observed!$A$2:$A$792,$A149,Observed!$C$2:$C$792,$C149),"")</f>
        <v>9.7420000000000009</v>
      </c>
      <c r="AS149" s="2">
        <f>COUNTIFS(Observed!$A$2:$A$792,$A149,Observed!$C$2:$C$792,$C149)</f>
        <v>4</v>
      </c>
      <c r="AT149" s="2">
        <f t="shared" si="5"/>
        <v>14</v>
      </c>
    </row>
    <row r="150" spans="1:46" x14ac:dyDescent="0.25">
      <c r="A150" s="4" t="s">
        <v>29</v>
      </c>
      <c r="B150" t="s">
        <v>44</v>
      </c>
      <c r="C150" s="3">
        <v>42684</v>
      </c>
      <c r="D150">
        <v>1</v>
      </c>
      <c r="F150">
        <v>350</v>
      </c>
      <c r="J150" s="2" t="s">
        <v>84</v>
      </c>
      <c r="K150" s="2" t="s">
        <v>43</v>
      </c>
      <c r="L150">
        <v>3.2</v>
      </c>
      <c r="M150" s="2" t="s">
        <v>22</v>
      </c>
      <c r="N150" s="27" t="str">
        <f>IF(ISNUMBER(AVERAGEIFS(Observed!J$2:J$792,Observed!$A$2:$A$792,$A150,Observed!$C$2:$C$792,$C150)),AVERAGEIFS(Observed!J$2:J$792,Observed!$A$2:$A$792,$A150,Observed!$C$2:$C$792,$C150),"")</f>
        <v/>
      </c>
      <c r="O150" s="28" t="str">
        <f>IF(ISNUMBER(AVERAGEIFS(Observed!K$2:K$792,Observed!$A$2:$A$792,$A150,Observed!$C$2:$C$792,$C150)),AVERAGEIFS(Observed!K$2:K$792,Observed!$A$2:$A$792,$A150,Observed!$C$2:$C$792,$C150),"")</f>
        <v/>
      </c>
      <c r="P150" s="28">
        <f>IF(ISNUMBER(AVERAGEIFS(Observed!L$2:L$792,Observed!$A$2:$A$792,$A150,Observed!$C$2:$C$792,$C150)),AVERAGEIFS(Observed!L$2:L$792,Observed!$A$2:$A$792,$A150,Observed!$C$2:$C$792,$C150),"")</f>
        <v>136.54499999999999</v>
      </c>
      <c r="Q150" s="28">
        <f>IF(ISNUMBER(AVERAGEIFS(Observed!M$2:M$792,Observed!$A$2:$A$792,$A150,Observed!$C$2:$C$792,$C150)),AVERAGEIFS(Observed!M$2:M$792,Observed!$A$2:$A$792,$A150,Observed!$C$2:$C$792,$C150),"")</f>
        <v>136.54499999999999</v>
      </c>
      <c r="R150" s="28">
        <f>IF(ISNUMBER(AVERAGEIFS(Observed!N$2:N$792,Observed!$A$2:$A$792,$A150,Observed!$C$2:$C$792,$C150)),AVERAGEIFS(Observed!N$2:N$792,Observed!$A$2:$A$792,$A150,Observed!$C$2:$C$792,$C150),"")</f>
        <v>202.57499999999999</v>
      </c>
      <c r="S150" s="29" t="str">
        <f>IF(ISNUMBER(AVERAGEIFS(Observed!O$2:O$792,Observed!$A$2:$A$792,$A150,Observed!$C$2:$C$792,$C150)),AVERAGEIFS(Observed!O$2:O$792,Observed!$A$2:$A$792,$A150,Observed!$C$2:$C$792,$C150),"")</f>
        <v/>
      </c>
      <c r="T150" s="29" t="str">
        <f>IF(ISNUMBER(AVERAGEIFS(Observed!P$2:P$792,Observed!$A$2:$A$792,$A150,Observed!$C$2:$C$792,$C150)),AVERAGEIFS(Observed!P$2:P$792,Observed!$A$2:$A$792,$A150,Observed!$C$2:$C$792,$C150),"")</f>
        <v/>
      </c>
      <c r="U150" s="29" t="str">
        <f>IF(ISNUMBER(AVERAGEIFS(Observed!Q$2:Q$792,Observed!$A$2:$A$792,$A150,Observed!$C$2:$C$792,$C150)),AVERAGEIFS(Observed!Q$2:Q$792,Observed!$A$2:$A$792,$A150,Observed!$C$2:$C$792,$C150),"")</f>
        <v/>
      </c>
      <c r="V150" s="28" t="str">
        <f>IF(ISNUMBER(AVERAGEIFS(Observed!R$2:R$792,Observed!$A$2:$A$792,$A150,Observed!$C$2:$C$792,$C150)),AVERAGEIFS(Observed!R$2:R$792,Observed!$A$2:$A$792,$A150,Observed!$C$2:$C$792,$C150),"")</f>
        <v/>
      </c>
      <c r="W150" s="30" t="str">
        <f>IF(ISNUMBER(AVERAGEIFS(Observed!S$2:S$792,Observed!$A$2:$A$792,$A150,Observed!$C$2:$C$792,$C150)),AVERAGEIFS(Observed!S$2:S$792,Observed!$A$2:$A$792,$A150,Observed!$C$2:$C$792,$C150),"")</f>
        <v/>
      </c>
      <c r="X150" s="30" t="str">
        <f>IF(ISNUMBER(AVERAGEIFS(Observed!T$2:T$792,Observed!$A$2:$A$792,$A150,Observed!$C$2:$C$792,$C150)),AVERAGEIFS(Observed!T$2:T$792,Observed!$A$2:$A$792,$A150,Observed!$C$2:$C$792,$C150),"")</f>
        <v/>
      </c>
      <c r="Y150" s="28" t="str">
        <f>IF(ISNUMBER(AVERAGEIFS(Observed!U$2:U$792,Observed!$A$2:$A$792,$A150,Observed!$C$2:$C$792,$C150)),AVERAGEIFS(Observed!U$2:U$792,Observed!$A$2:$A$792,$A150,Observed!$C$2:$C$792,$C150),"")</f>
        <v/>
      </c>
      <c r="Z150" s="28" t="str">
        <f>IF(ISNUMBER(AVERAGEIFS(Observed!V$2:V$792,Observed!$A$2:$A$792,$A150,Observed!$C$2:$C$792,$C150)),AVERAGEIFS(Observed!V$2:V$792,Observed!$A$2:$A$792,$A150,Observed!$C$2:$C$792,$C150),"")</f>
        <v/>
      </c>
      <c r="AA150" s="28" t="str">
        <f>IF(ISNUMBER(AVERAGEIFS(Observed!W$2:W$792,Observed!$A$2:$A$792,$A150,Observed!$C$2:$C$792,$C150)),AVERAGEIFS(Observed!W$2:W$792,Observed!$A$2:$A$792,$A150,Observed!$C$2:$C$792,$C150),"")</f>
        <v/>
      </c>
      <c r="AB150" s="28">
        <f>IF(ISNUMBER(AVERAGEIFS(Observed!X$2:X$792,Observed!$A$2:$A$792,$A150,Observed!$C$2:$C$792,$C150)),AVERAGEIFS(Observed!X$2:X$792,Observed!$A$2:$A$792,$A150,Observed!$C$2:$C$792,$C150),"")</f>
        <v>17.724163055419922</v>
      </c>
      <c r="AC150" s="28">
        <f>IF(ISNUMBER(AVERAGEIFS(Observed!Y$2:Y$792,Observed!$A$2:$A$792,$A150,Observed!$C$2:$C$792,$C150)),AVERAGEIFS(Observed!Y$2:Y$792,Observed!$A$2:$A$792,$A150,Observed!$C$2:$C$792,$C150),"")</f>
        <v>15.982307910919189</v>
      </c>
      <c r="AD150" s="28">
        <f>IF(ISNUMBER(AVERAGEIFS(Observed!Z$2:Z$792,Observed!$A$2:$A$792,$A150,Observed!$C$2:$C$792,$C150)),AVERAGEIFS(Observed!Z$2:Z$792,Observed!$A$2:$A$792,$A150,Observed!$C$2:$C$792,$C150),"")</f>
        <v>21.976035118103027</v>
      </c>
      <c r="AE150" s="28">
        <f>IF(ISNUMBER(AVERAGEIFS(Observed!AA$2:AA$792,Observed!$A$2:$A$792,$A150,Observed!$C$2:$C$792,$C150)),AVERAGEIFS(Observed!AA$2:AA$792,Observed!$A$2:$A$792,$A150,Observed!$C$2:$C$792,$C150),"")</f>
        <v>90.230944633483887</v>
      </c>
      <c r="AF150" s="28">
        <f>IF(ISNUMBER(AVERAGEIFS(Observed!AB$2:AB$792,Observed!$A$2:$A$792,$A150,Observed!$C$2:$C$792,$C150)),AVERAGEIFS(Observed!AB$2:AB$792,Observed!$A$2:$A$792,$A150,Observed!$C$2:$C$792,$C150),"")</f>
        <v>78.78114128112793</v>
      </c>
      <c r="AG150" s="28">
        <f>IF(ISNUMBER(AVERAGEIFS(Observed!AC$2:AC$792,Observed!$A$2:$A$792,$A150,Observed!$C$2:$C$792,$C150)),AVERAGEIFS(Observed!AC$2:AC$792,Observed!$A$2:$A$792,$A150,Observed!$C$2:$C$792,$C150),"")</f>
        <v>26.532188892364502</v>
      </c>
      <c r="AH150" s="29">
        <f>IF(ISNUMBER(AVERAGEIFS(Observed!AD$2:AD$792,Observed!$A$2:$A$792,$A150,Observed!$C$2:$C$792,$C150)),AVERAGEIFS(Observed!AD$2:AD$792,Observed!$A$2:$A$792,$A150,Observed!$C$2:$C$792,$C150),"")</f>
        <v>4.2450000000000002E-2</v>
      </c>
      <c r="AI150" s="29">
        <f>IF(ISNUMBER(AVERAGEIFS(Observed!AE$2:AE$792,Observed!$A$2:$A$792,$A150,Observed!$C$2:$C$792,$C150)),AVERAGEIFS(Observed!AE$2:AE$792,Observed!$A$2:$A$792,$A150,Observed!$C$2:$C$792,$C150),"")</f>
        <v>4.2450000000000002E-2</v>
      </c>
      <c r="AJ150" s="29" t="str">
        <f>IF(ISNUMBER(AVERAGEIFS(Observed!AF$2:AF$792,Observed!$A$2:$A$792,$A150,Observed!$C$2:$C$792,$C150)),AVERAGEIFS(Observed!AF$2:AF$792,Observed!$A$2:$A$792,$A150,Observed!$C$2:$C$792,$C150),"")</f>
        <v/>
      </c>
      <c r="AK150" s="28">
        <f>IF(ISNUMBER(AVERAGEIFS(Observed!AG$2:AG$792,Observed!$A$2:$A$792,$A150,Observed!$C$2:$C$792,$C150)),AVERAGEIFS(Observed!AG$2:AG$792,Observed!$A$2:$A$792,$A150,Observed!$C$2:$C$792,$C150),"")</f>
        <v>12.604982604980469</v>
      </c>
      <c r="AL150" s="29" t="str">
        <f>IF(ISNUMBER(AVERAGEIFS(Observed!AH$2:AH$792,Observed!$A$2:$A$792,$A150,Observed!$C$2:$C$792,$C150)),AVERAGEIFS(Observed!AH$2:AH$792,Observed!$A$2:$A$792,$A150,Observed!$C$2:$C$792,$C150),"")</f>
        <v/>
      </c>
      <c r="AM150" s="28" t="str">
        <f>IF(ISNUMBER(AVERAGEIFS(Observed!AI$2:AI$792,Observed!$A$2:$A$792,$A150,Observed!$C$2:$C$792,$C150)),AVERAGEIFS(Observed!AI$2:AI$792,Observed!$A$2:$A$792,$A150,Observed!$C$2:$C$792,$C150),"")</f>
        <v/>
      </c>
      <c r="AN150" s="28" t="str">
        <f>IF(ISNUMBER(AVERAGEIFS(Observed!AJ$2:AJ$792,Observed!$A$2:$A$792,$A150,Observed!$C$2:$C$792,$C150)),AVERAGEIFS(Observed!AJ$2:AJ$792,Observed!$A$2:$A$792,$A150,Observed!$C$2:$C$792,$C150),"")</f>
        <v/>
      </c>
      <c r="AO150" s="28" t="str">
        <f>IF(ISNUMBER(AVERAGEIFS(Observed!AK$2:AK$792,Observed!$A$2:$A$792,$A150,Observed!$C$2:$C$792,$C150)),AVERAGEIFS(Observed!AK$2:AK$792,Observed!$A$2:$A$792,$A150,Observed!$C$2:$C$792,$C150),"")</f>
        <v/>
      </c>
      <c r="AP150" s="29" t="str">
        <f>IF(ISNUMBER(AVERAGEIFS(Observed!AL$2:AL$792,Observed!$A$2:$A$792,$A150,Observed!$C$2:$C$792,$C150)),AVERAGEIFS(Observed!AL$2:AL$792,Observed!$A$2:$A$792,$A150,Observed!$C$2:$C$792,$C150),"")</f>
        <v/>
      </c>
      <c r="AQ150" s="28">
        <f>IF(ISNUMBER(AVERAGEIFS(Observed!AM$2:AM$792,Observed!$A$2:$A$792,$A150,Observed!$C$2:$C$792,$C150)),AVERAGEIFS(Observed!AM$2:AM$792,Observed!$A$2:$A$792,$A150,Observed!$C$2:$C$792,$C150),"")</f>
        <v>5.8045</v>
      </c>
      <c r="AR150" s="28">
        <f>IF(ISNUMBER(AVERAGEIFS(Observed!AN$2:AN$792,Observed!$A$2:$A$792,$A150,Observed!$C$2:$C$792,$C150)),AVERAGEIFS(Observed!AN$2:AN$792,Observed!$A$2:$A$792,$A150,Observed!$C$2:$C$792,$C150),"")</f>
        <v>9.1142500000000002</v>
      </c>
      <c r="AS150" s="2">
        <f>COUNTIFS(Observed!$A$2:$A$792,$A150,Observed!$C$2:$C$792,$C150)</f>
        <v>4</v>
      </c>
      <c r="AT150" s="2">
        <f t="shared" si="5"/>
        <v>14</v>
      </c>
    </row>
    <row r="151" spans="1:46" x14ac:dyDescent="0.25">
      <c r="A151" s="4" t="s">
        <v>26</v>
      </c>
      <c r="B151" t="s">
        <v>44</v>
      </c>
      <c r="C151" s="3">
        <v>42684</v>
      </c>
      <c r="D151">
        <v>1</v>
      </c>
      <c r="F151">
        <v>500</v>
      </c>
      <c r="J151" s="2" t="s">
        <v>84</v>
      </c>
      <c r="K151" s="2" t="s">
        <v>43</v>
      </c>
      <c r="L151">
        <v>3.2</v>
      </c>
      <c r="M151" s="2" t="s">
        <v>22</v>
      </c>
      <c r="N151" s="27" t="str">
        <f>IF(ISNUMBER(AVERAGEIFS(Observed!J$2:J$792,Observed!$A$2:$A$792,$A151,Observed!$C$2:$C$792,$C151)),AVERAGEIFS(Observed!J$2:J$792,Observed!$A$2:$A$792,$A151,Observed!$C$2:$C$792,$C151),"")</f>
        <v/>
      </c>
      <c r="O151" s="28" t="str">
        <f>IF(ISNUMBER(AVERAGEIFS(Observed!K$2:K$792,Observed!$A$2:$A$792,$A151,Observed!$C$2:$C$792,$C151)),AVERAGEIFS(Observed!K$2:K$792,Observed!$A$2:$A$792,$A151,Observed!$C$2:$C$792,$C151),"")</f>
        <v/>
      </c>
      <c r="P151" s="28">
        <f>IF(ISNUMBER(AVERAGEIFS(Observed!L$2:L$792,Observed!$A$2:$A$792,$A151,Observed!$C$2:$C$792,$C151)),AVERAGEIFS(Observed!L$2:L$792,Observed!$A$2:$A$792,$A151,Observed!$C$2:$C$792,$C151),"")</f>
        <v>141.70749999999998</v>
      </c>
      <c r="Q151" s="28">
        <f>IF(ISNUMBER(AVERAGEIFS(Observed!M$2:M$792,Observed!$A$2:$A$792,$A151,Observed!$C$2:$C$792,$C151)),AVERAGEIFS(Observed!M$2:M$792,Observed!$A$2:$A$792,$A151,Observed!$C$2:$C$792,$C151),"")</f>
        <v>141.70749999999998</v>
      </c>
      <c r="R151" s="28">
        <f>IF(ISNUMBER(AVERAGEIFS(Observed!N$2:N$792,Observed!$A$2:$A$792,$A151,Observed!$C$2:$C$792,$C151)),AVERAGEIFS(Observed!N$2:N$792,Observed!$A$2:$A$792,$A151,Observed!$C$2:$C$792,$C151),"")</f>
        <v>230.65249999999997</v>
      </c>
      <c r="S151" s="29" t="str">
        <f>IF(ISNUMBER(AVERAGEIFS(Observed!O$2:O$792,Observed!$A$2:$A$792,$A151,Observed!$C$2:$C$792,$C151)),AVERAGEIFS(Observed!O$2:O$792,Observed!$A$2:$A$792,$A151,Observed!$C$2:$C$792,$C151),"")</f>
        <v/>
      </c>
      <c r="T151" s="29" t="str">
        <f>IF(ISNUMBER(AVERAGEIFS(Observed!P$2:P$792,Observed!$A$2:$A$792,$A151,Observed!$C$2:$C$792,$C151)),AVERAGEIFS(Observed!P$2:P$792,Observed!$A$2:$A$792,$A151,Observed!$C$2:$C$792,$C151),"")</f>
        <v/>
      </c>
      <c r="U151" s="29" t="str">
        <f>IF(ISNUMBER(AVERAGEIFS(Observed!Q$2:Q$792,Observed!$A$2:$A$792,$A151,Observed!$C$2:$C$792,$C151)),AVERAGEIFS(Observed!Q$2:Q$792,Observed!$A$2:$A$792,$A151,Observed!$C$2:$C$792,$C151),"")</f>
        <v/>
      </c>
      <c r="V151" s="28" t="str">
        <f>IF(ISNUMBER(AVERAGEIFS(Observed!R$2:R$792,Observed!$A$2:$A$792,$A151,Observed!$C$2:$C$792,$C151)),AVERAGEIFS(Observed!R$2:R$792,Observed!$A$2:$A$792,$A151,Observed!$C$2:$C$792,$C151),"")</f>
        <v/>
      </c>
      <c r="W151" s="30" t="str">
        <f>IF(ISNUMBER(AVERAGEIFS(Observed!S$2:S$792,Observed!$A$2:$A$792,$A151,Observed!$C$2:$C$792,$C151)),AVERAGEIFS(Observed!S$2:S$792,Observed!$A$2:$A$792,$A151,Observed!$C$2:$C$792,$C151),"")</f>
        <v/>
      </c>
      <c r="X151" s="30" t="str">
        <f>IF(ISNUMBER(AVERAGEIFS(Observed!T$2:T$792,Observed!$A$2:$A$792,$A151,Observed!$C$2:$C$792,$C151)),AVERAGEIFS(Observed!T$2:T$792,Observed!$A$2:$A$792,$A151,Observed!$C$2:$C$792,$C151),"")</f>
        <v/>
      </c>
      <c r="Y151" s="28" t="str">
        <f>IF(ISNUMBER(AVERAGEIFS(Observed!U$2:U$792,Observed!$A$2:$A$792,$A151,Observed!$C$2:$C$792,$C151)),AVERAGEIFS(Observed!U$2:U$792,Observed!$A$2:$A$792,$A151,Observed!$C$2:$C$792,$C151),"")</f>
        <v/>
      </c>
      <c r="Z151" s="28" t="str">
        <f>IF(ISNUMBER(AVERAGEIFS(Observed!V$2:V$792,Observed!$A$2:$A$792,$A151,Observed!$C$2:$C$792,$C151)),AVERAGEIFS(Observed!V$2:V$792,Observed!$A$2:$A$792,$A151,Observed!$C$2:$C$792,$C151),"")</f>
        <v/>
      </c>
      <c r="AA151" s="28" t="str">
        <f>IF(ISNUMBER(AVERAGEIFS(Observed!W$2:W$792,Observed!$A$2:$A$792,$A151,Observed!$C$2:$C$792,$C151)),AVERAGEIFS(Observed!W$2:W$792,Observed!$A$2:$A$792,$A151,Observed!$C$2:$C$792,$C151),"")</f>
        <v/>
      </c>
      <c r="AB151" s="28">
        <f>IF(ISNUMBER(AVERAGEIFS(Observed!X$2:X$792,Observed!$A$2:$A$792,$A151,Observed!$C$2:$C$792,$C151)),AVERAGEIFS(Observed!X$2:X$792,Observed!$A$2:$A$792,$A151,Observed!$C$2:$C$792,$C151),"")</f>
        <v>17.355013847351074</v>
      </c>
      <c r="AC151" s="28">
        <f>IF(ISNUMBER(AVERAGEIFS(Observed!Y$2:Y$792,Observed!$A$2:$A$792,$A151,Observed!$C$2:$C$792,$C151)),AVERAGEIFS(Observed!Y$2:Y$792,Observed!$A$2:$A$792,$A151,Observed!$C$2:$C$792,$C151),"")</f>
        <v>16.352203488349915</v>
      </c>
      <c r="AD151" s="28">
        <f>IF(ISNUMBER(AVERAGEIFS(Observed!Z$2:Z$792,Observed!$A$2:$A$792,$A151,Observed!$C$2:$C$792,$C151)),AVERAGEIFS(Observed!Z$2:Z$792,Observed!$A$2:$A$792,$A151,Observed!$C$2:$C$792,$C151),"")</f>
        <v>22.333679437637329</v>
      </c>
      <c r="AE151" s="28">
        <f>IF(ISNUMBER(AVERAGEIFS(Observed!AA$2:AA$792,Observed!$A$2:$A$792,$A151,Observed!$C$2:$C$792,$C151)),AVERAGEIFS(Observed!AA$2:AA$792,Observed!$A$2:$A$792,$A151,Observed!$C$2:$C$792,$C151),"")</f>
        <v>90.682802200317383</v>
      </c>
      <c r="AF151" s="28">
        <f>IF(ISNUMBER(AVERAGEIFS(Observed!AB$2:AB$792,Observed!$A$2:$A$792,$A151,Observed!$C$2:$C$792,$C151)),AVERAGEIFS(Observed!AB$2:AB$792,Observed!$A$2:$A$792,$A151,Observed!$C$2:$C$792,$C151),"")</f>
        <v>79.946982383728027</v>
      </c>
      <c r="AG151" s="28">
        <f>IF(ISNUMBER(AVERAGEIFS(Observed!AC$2:AC$792,Observed!$A$2:$A$792,$A151,Observed!$C$2:$C$792,$C151)),AVERAGEIFS(Observed!AC$2:AC$792,Observed!$A$2:$A$792,$A151,Observed!$C$2:$C$792,$C151),"")</f>
        <v>27.086410284042358</v>
      </c>
      <c r="AH151" s="29">
        <f>IF(ISNUMBER(AVERAGEIFS(Observed!AD$2:AD$792,Observed!$A$2:$A$792,$A151,Observed!$C$2:$C$792,$C151)),AVERAGEIFS(Observed!AD$2:AD$792,Observed!$A$2:$A$792,$A151,Observed!$C$2:$C$792,$C151),"")</f>
        <v>4.3325000000000002E-2</v>
      </c>
      <c r="AI151" s="29">
        <f>IF(ISNUMBER(AVERAGEIFS(Observed!AE$2:AE$792,Observed!$A$2:$A$792,$A151,Observed!$C$2:$C$792,$C151)),AVERAGEIFS(Observed!AE$2:AE$792,Observed!$A$2:$A$792,$A151,Observed!$C$2:$C$792,$C151),"")</f>
        <v>4.3325000000000002E-2</v>
      </c>
      <c r="AJ151" s="29" t="str">
        <f>IF(ISNUMBER(AVERAGEIFS(Observed!AF$2:AF$792,Observed!$A$2:$A$792,$A151,Observed!$C$2:$C$792,$C151)),AVERAGEIFS(Observed!AF$2:AF$792,Observed!$A$2:$A$792,$A151,Observed!$C$2:$C$792,$C151),"")</f>
        <v/>
      </c>
      <c r="AK151" s="28">
        <f>IF(ISNUMBER(AVERAGEIFS(Observed!AG$2:AG$792,Observed!$A$2:$A$792,$A151,Observed!$C$2:$C$792,$C151)),AVERAGEIFS(Observed!AG$2:AG$792,Observed!$A$2:$A$792,$A151,Observed!$C$2:$C$792,$C151),"")</f>
        <v>12.791517181396486</v>
      </c>
      <c r="AL151" s="29" t="str">
        <f>IF(ISNUMBER(AVERAGEIFS(Observed!AH$2:AH$792,Observed!$A$2:$A$792,$A151,Observed!$C$2:$C$792,$C151)),AVERAGEIFS(Observed!AH$2:AH$792,Observed!$A$2:$A$792,$A151,Observed!$C$2:$C$792,$C151),"")</f>
        <v/>
      </c>
      <c r="AM151" s="28" t="str">
        <f>IF(ISNUMBER(AVERAGEIFS(Observed!AI$2:AI$792,Observed!$A$2:$A$792,$A151,Observed!$C$2:$C$792,$C151)),AVERAGEIFS(Observed!AI$2:AI$792,Observed!$A$2:$A$792,$A151,Observed!$C$2:$C$792,$C151),"")</f>
        <v/>
      </c>
      <c r="AN151" s="28" t="str">
        <f>IF(ISNUMBER(AVERAGEIFS(Observed!AJ$2:AJ$792,Observed!$A$2:$A$792,$A151,Observed!$C$2:$C$792,$C151)),AVERAGEIFS(Observed!AJ$2:AJ$792,Observed!$A$2:$A$792,$A151,Observed!$C$2:$C$792,$C151),"")</f>
        <v/>
      </c>
      <c r="AO151" s="28" t="str">
        <f>IF(ISNUMBER(AVERAGEIFS(Observed!AK$2:AK$792,Observed!$A$2:$A$792,$A151,Observed!$C$2:$C$792,$C151)),AVERAGEIFS(Observed!AK$2:AK$792,Observed!$A$2:$A$792,$A151,Observed!$C$2:$C$792,$C151),"")</f>
        <v/>
      </c>
      <c r="AP151" s="29" t="str">
        <f>IF(ISNUMBER(AVERAGEIFS(Observed!AL$2:AL$792,Observed!$A$2:$A$792,$A151,Observed!$C$2:$C$792,$C151)),AVERAGEIFS(Observed!AL$2:AL$792,Observed!$A$2:$A$792,$A151,Observed!$C$2:$C$792,$C151),"")</f>
        <v/>
      </c>
      <c r="AQ151" s="28">
        <f>IF(ISNUMBER(AVERAGEIFS(Observed!AM$2:AM$792,Observed!$A$2:$A$792,$A151,Observed!$C$2:$C$792,$C151)),AVERAGEIFS(Observed!AM$2:AM$792,Observed!$A$2:$A$792,$A151,Observed!$C$2:$C$792,$C151),"")</f>
        <v>6.1232500000000005</v>
      </c>
      <c r="AR151" s="28">
        <f>IF(ISNUMBER(AVERAGEIFS(Observed!AN$2:AN$792,Observed!$A$2:$A$792,$A151,Observed!$C$2:$C$792,$C151)),AVERAGEIFS(Observed!AN$2:AN$792,Observed!$A$2:$A$792,$A151,Observed!$C$2:$C$792,$C151),"")</f>
        <v>10.493749999999999</v>
      </c>
      <c r="AS151" s="2">
        <f>COUNTIFS(Observed!$A$2:$A$792,$A151,Observed!$C$2:$C$792,$C151)</f>
        <v>4</v>
      </c>
      <c r="AT151" s="2">
        <f t="shared" si="5"/>
        <v>14</v>
      </c>
    </row>
    <row r="152" spans="1:46" x14ac:dyDescent="0.25">
      <c r="A152" s="4" t="s">
        <v>27</v>
      </c>
      <c r="B152" t="s">
        <v>44</v>
      </c>
      <c r="C152" s="3">
        <v>42720</v>
      </c>
      <c r="D152">
        <v>1</v>
      </c>
      <c r="F152">
        <v>0</v>
      </c>
      <c r="J152" s="2" t="s">
        <v>84</v>
      </c>
      <c r="K152" s="2" t="s">
        <v>23</v>
      </c>
      <c r="L152">
        <v>3.3</v>
      </c>
      <c r="M152" s="2" t="s">
        <v>22</v>
      </c>
      <c r="N152" s="27" t="str">
        <f>IF(ISNUMBER(AVERAGEIFS(Observed!J$2:J$792,Observed!$A$2:$A$792,$A152,Observed!$C$2:$C$792,$C152)),AVERAGEIFS(Observed!J$2:J$792,Observed!$A$2:$A$792,$A152,Observed!$C$2:$C$792,$C152),"")</f>
        <v/>
      </c>
      <c r="O152" s="28" t="str">
        <f>IF(ISNUMBER(AVERAGEIFS(Observed!K$2:K$792,Observed!$A$2:$A$792,$A152,Observed!$C$2:$C$792,$C152)),AVERAGEIFS(Observed!K$2:K$792,Observed!$A$2:$A$792,$A152,Observed!$C$2:$C$792,$C152),"")</f>
        <v/>
      </c>
      <c r="P152" s="28">
        <f>IF(ISNUMBER(AVERAGEIFS(Observed!L$2:L$792,Observed!$A$2:$A$792,$A152,Observed!$C$2:$C$792,$C152)),AVERAGEIFS(Observed!L$2:L$792,Observed!$A$2:$A$792,$A152,Observed!$C$2:$C$792,$C152),"")</f>
        <v>159.8075</v>
      </c>
      <c r="Q152" s="28">
        <f>IF(ISNUMBER(AVERAGEIFS(Observed!M$2:M$792,Observed!$A$2:$A$792,$A152,Observed!$C$2:$C$792,$C152)),AVERAGEIFS(Observed!M$2:M$792,Observed!$A$2:$A$792,$A152,Observed!$C$2:$C$792,$C152),"")</f>
        <v>159.8075</v>
      </c>
      <c r="R152" s="28">
        <f>IF(ISNUMBER(AVERAGEIFS(Observed!N$2:N$792,Observed!$A$2:$A$792,$A152,Observed!$C$2:$C$792,$C152)),AVERAGEIFS(Observed!N$2:N$792,Observed!$A$2:$A$792,$A152,Observed!$C$2:$C$792,$C152),"")</f>
        <v>370.5625</v>
      </c>
      <c r="S152" s="29" t="str">
        <f>IF(ISNUMBER(AVERAGEIFS(Observed!O$2:O$792,Observed!$A$2:$A$792,$A152,Observed!$C$2:$C$792,$C152)),AVERAGEIFS(Observed!O$2:O$792,Observed!$A$2:$A$792,$A152,Observed!$C$2:$C$792,$C152),"")</f>
        <v/>
      </c>
      <c r="T152" s="29" t="str">
        <f>IF(ISNUMBER(AVERAGEIFS(Observed!P$2:P$792,Observed!$A$2:$A$792,$A152,Observed!$C$2:$C$792,$C152)),AVERAGEIFS(Observed!P$2:P$792,Observed!$A$2:$A$792,$A152,Observed!$C$2:$C$792,$C152),"")</f>
        <v/>
      </c>
      <c r="U152" s="29" t="str">
        <f>IF(ISNUMBER(AVERAGEIFS(Observed!Q$2:Q$792,Observed!$A$2:$A$792,$A152,Observed!$C$2:$C$792,$C152)),AVERAGEIFS(Observed!Q$2:Q$792,Observed!$A$2:$A$792,$A152,Observed!$C$2:$C$792,$C152),"")</f>
        <v/>
      </c>
      <c r="V152" s="28" t="str">
        <f>IF(ISNUMBER(AVERAGEIFS(Observed!R$2:R$792,Observed!$A$2:$A$792,$A152,Observed!$C$2:$C$792,$C152)),AVERAGEIFS(Observed!R$2:R$792,Observed!$A$2:$A$792,$A152,Observed!$C$2:$C$792,$C152),"")</f>
        <v/>
      </c>
      <c r="W152" s="30" t="str">
        <f>IF(ISNUMBER(AVERAGEIFS(Observed!S$2:S$792,Observed!$A$2:$A$792,$A152,Observed!$C$2:$C$792,$C152)),AVERAGEIFS(Observed!S$2:S$792,Observed!$A$2:$A$792,$A152,Observed!$C$2:$C$792,$C152),"")</f>
        <v/>
      </c>
      <c r="X152" s="30" t="str">
        <f>IF(ISNUMBER(AVERAGEIFS(Observed!T$2:T$792,Observed!$A$2:$A$792,$A152,Observed!$C$2:$C$792,$C152)),AVERAGEIFS(Observed!T$2:T$792,Observed!$A$2:$A$792,$A152,Observed!$C$2:$C$792,$C152),"")</f>
        <v/>
      </c>
      <c r="Y152" s="28" t="str">
        <f>IF(ISNUMBER(AVERAGEIFS(Observed!U$2:U$792,Observed!$A$2:$A$792,$A152,Observed!$C$2:$C$792,$C152)),AVERAGEIFS(Observed!U$2:U$792,Observed!$A$2:$A$792,$A152,Observed!$C$2:$C$792,$C152),"")</f>
        <v/>
      </c>
      <c r="Z152" s="28" t="str">
        <f>IF(ISNUMBER(AVERAGEIFS(Observed!V$2:V$792,Observed!$A$2:$A$792,$A152,Observed!$C$2:$C$792,$C152)),AVERAGEIFS(Observed!V$2:V$792,Observed!$A$2:$A$792,$A152,Observed!$C$2:$C$792,$C152),"")</f>
        <v/>
      </c>
      <c r="AA152" s="28" t="str">
        <f>IF(ISNUMBER(AVERAGEIFS(Observed!W$2:W$792,Observed!$A$2:$A$792,$A152,Observed!$C$2:$C$792,$C152)),AVERAGEIFS(Observed!W$2:W$792,Observed!$A$2:$A$792,$A152,Observed!$C$2:$C$792,$C152),"")</f>
        <v/>
      </c>
      <c r="AB152" s="28">
        <f>IF(ISNUMBER(AVERAGEIFS(Observed!X$2:X$792,Observed!$A$2:$A$792,$A152,Observed!$C$2:$C$792,$C152)),AVERAGEIFS(Observed!X$2:X$792,Observed!$A$2:$A$792,$A152,Observed!$C$2:$C$792,$C152),"")</f>
        <v>18.337248086929321</v>
      </c>
      <c r="AC152" s="28">
        <f>IF(ISNUMBER(AVERAGEIFS(Observed!Y$2:Y$792,Observed!$A$2:$A$792,$A152,Observed!$C$2:$C$792,$C152)),AVERAGEIFS(Observed!Y$2:Y$792,Observed!$A$2:$A$792,$A152,Observed!$C$2:$C$792,$C152),"")</f>
        <v>16.687641620635986</v>
      </c>
      <c r="AD152" s="28">
        <f>IF(ISNUMBER(AVERAGEIFS(Observed!Z$2:Z$792,Observed!$A$2:$A$792,$A152,Observed!$C$2:$C$792,$C152)),AVERAGEIFS(Observed!Z$2:Z$792,Observed!$A$2:$A$792,$A152,Observed!$C$2:$C$792,$C152),"")</f>
        <v>22.675197601318359</v>
      </c>
      <c r="AE152" s="28">
        <f>IF(ISNUMBER(AVERAGEIFS(Observed!AA$2:AA$792,Observed!$A$2:$A$792,$A152,Observed!$C$2:$C$792,$C152)),AVERAGEIFS(Observed!AA$2:AA$792,Observed!$A$2:$A$792,$A152,Observed!$C$2:$C$792,$C152),"")</f>
        <v>90.496608734130859</v>
      </c>
      <c r="AF152" s="28">
        <f>IF(ISNUMBER(AVERAGEIFS(Observed!AB$2:AB$792,Observed!$A$2:$A$792,$A152,Observed!$C$2:$C$792,$C152)),AVERAGEIFS(Observed!AB$2:AB$792,Observed!$A$2:$A$792,$A152,Observed!$C$2:$C$792,$C152),"")</f>
        <v>78.655591011047363</v>
      </c>
      <c r="AG152" s="28">
        <f>IF(ISNUMBER(AVERAGEIFS(Observed!AC$2:AC$792,Observed!$A$2:$A$792,$A152,Observed!$C$2:$C$792,$C152)),AVERAGEIFS(Observed!AC$2:AC$792,Observed!$A$2:$A$792,$A152,Observed!$C$2:$C$792,$C152),"")</f>
        <v>24.402666807174683</v>
      </c>
      <c r="AH152" s="29">
        <f>IF(ISNUMBER(AVERAGEIFS(Observed!AD$2:AD$792,Observed!$A$2:$A$792,$A152,Observed!$C$2:$C$792,$C152)),AVERAGEIFS(Observed!AD$2:AD$792,Observed!$A$2:$A$792,$A152,Observed!$C$2:$C$792,$C152),"")</f>
        <v>3.9025000000000004E-2</v>
      </c>
      <c r="AI152" s="29">
        <f>IF(ISNUMBER(AVERAGEIFS(Observed!AE$2:AE$792,Observed!$A$2:$A$792,$A152,Observed!$C$2:$C$792,$C152)),AVERAGEIFS(Observed!AE$2:AE$792,Observed!$A$2:$A$792,$A152,Observed!$C$2:$C$792,$C152),"")</f>
        <v>3.9025000000000004E-2</v>
      </c>
      <c r="AJ152" s="29" t="str">
        <f>IF(ISNUMBER(AVERAGEIFS(Observed!AF$2:AF$792,Observed!$A$2:$A$792,$A152,Observed!$C$2:$C$792,$C152)),AVERAGEIFS(Observed!AF$2:AF$792,Observed!$A$2:$A$792,$A152,Observed!$C$2:$C$792,$C152),"")</f>
        <v/>
      </c>
      <c r="AK152" s="28">
        <f>IF(ISNUMBER(AVERAGEIFS(Observed!AG$2:AG$792,Observed!$A$2:$A$792,$A152,Observed!$C$2:$C$792,$C152)),AVERAGEIFS(Observed!AG$2:AG$792,Observed!$A$2:$A$792,$A152,Observed!$C$2:$C$792,$C152),"")</f>
        <v>12.584894561767578</v>
      </c>
      <c r="AL152" s="29" t="str">
        <f>IF(ISNUMBER(AVERAGEIFS(Observed!AH$2:AH$792,Observed!$A$2:$A$792,$A152,Observed!$C$2:$C$792,$C152)),AVERAGEIFS(Observed!AH$2:AH$792,Observed!$A$2:$A$792,$A152,Observed!$C$2:$C$792,$C152),"")</f>
        <v/>
      </c>
      <c r="AM152" s="28" t="str">
        <f>IF(ISNUMBER(AVERAGEIFS(Observed!AI$2:AI$792,Observed!$A$2:$A$792,$A152,Observed!$C$2:$C$792,$C152)),AVERAGEIFS(Observed!AI$2:AI$792,Observed!$A$2:$A$792,$A152,Observed!$C$2:$C$792,$C152),"")</f>
        <v/>
      </c>
      <c r="AN152" s="28" t="str">
        <f>IF(ISNUMBER(AVERAGEIFS(Observed!AJ$2:AJ$792,Observed!$A$2:$A$792,$A152,Observed!$C$2:$C$792,$C152)),AVERAGEIFS(Observed!AJ$2:AJ$792,Observed!$A$2:$A$792,$A152,Observed!$C$2:$C$792,$C152),"")</f>
        <v/>
      </c>
      <c r="AO152" s="28" t="str">
        <f>IF(ISNUMBER(AVERAGEIFS(Observed!AK$2:AK$792,Observed!$A$2:$A$792,$A152,Observed!$C$2:$C$792,$C152)),AVERAGEIFS(Observed!AK$2:AK$792,Observed!$A$2:$A$792,$A152,Observed!$C$2:$C$792,$C152),"")</f>
        <v/>
      </c>
      <c r="AP152" s="29" t="str">
        <f>IF(ISNUMBER(AVERAGEIFS(Observed!AL$2:AL$792,Observed!$A$2:$A$792,$A152,Observed!$C$2:$C$792,$C152)),AVERAGEIFS(Observed!AL$2:AL$792,Observed!$A$2:$A$792,$A152,Observed!$C$2:$C$792,$C152),"")</f>
        <v/>
      </c>
      <c r="AQ152" s="28">
        <f>IF(ISNUMBER(AVERAGEIFS(Observed!AM$2:AM$792,Observed!$A$2:$A$792,$A152,Observed!$C$2:$C$792,$C152)),AVERAGEIFS(Observed!AM$2:AM$792,Observed!$A$2:$A$792,$A152,Observed!$C$2:$C$792,$C152),"")</f>
        <v>6.224499999999999</v>
      </c>
      <c r="AR152" s="28">
        <f>IF(ISNUMBER(AVERAGEIFS(Observed!AN$2:AN$792,Observed!$A$2:$A$792,$A152,Observed!$C$2:$C$792,$C152)),AVERAGEIFS(Observed!AN$2:AN$792,Observed!$A$2:$A$792,$A152,Observed!$C$2:$C$792,$C152),"")</f>
        <v>15.557</v>
      </c>
      <c r="AS152" s="2">
        <f>COUNTIFS(Observed!$A$2:$A$792,$A152,Observed!$C$2:$C$792,$C152)</f>
        <v>4</v>
      </c>
      <c r="AT152" s="2">
        <f t="shared" si="5"/>
        <v>14</v>
      </c>
    </row>
    <row r="153" spans="1:46" x14ac:dyDescent="0.25">
      <c r="A153" s="4" t="s">
        <v>30</v>
      </c>
      <c r="B153" t="s">
        <v>44</v>
      </c>
      <c r="C153" s="3">
        <v>42720</v>
      </c>
      <c r="D153">
        <v>1</v>
      </c>
      <c r="F153">
        <v>50</v>
      </c>
      <c r="J153" s="2" t="s">
        <v>84</v>
      </c>
      <c r="K153" s="2" t="s">
        <v>23</v>
      </c>
      <c r="L153">
        <v>3.3</v>
      </c>
      <c r="M153" s="2" t="s">
        <v>22</v>
      </c>
      <c r="N153" s="27" t="str">
        <f>IF(ISNUMBER(AVERAGEIFS(Observed!J$2:J$792,Observed!$A$2:$A$792,$A153,Observed!$C$2:$C$792,$C153)),AVERAGEIFS(Observed!J$2:J$792,Observed!$A$2:$A$792,$A153,Observed!$C$2:$C$792,$C153),"")</f>
        <v/>
      </c>
      <c r="O153" s="28" t="str">
        <f>IF(ISNUMBER(AVERAGEIFS(Observed!K$2:K$792,Observed!$A$2:$A$792,$A153,Observed!$C$2:$C$792,$C153)),AVERAGEIFS(Observed!K$2:K$792,Observed!$A$2:$A$792,$A153,Observed!$C$2:$C$792,$C153),"")</f>
        <v/>
      </c>
      <c r="P153" s="28">
        <f>IF(ISNUMBER(AVERAGEIFS(Observed!L$2:L$792,Observed!$A$2:$A$792,$A153,Observed!$C$2:$C$792,$C153)),AVERAGEIFS(Observed!L$2:L$792,Observed!$A$2:$A$792,$A153,Observed!$C$2:$C$792,$C153),"")</f>
        <v>125.11250000000001</v>
      </c>
      <c r="Q153" s="28">
        <f>IF(ISNUMBER(AVERAGEIFS(Observed!M$2:M$792,Observed!$A$2:$A$792,$A153,Observed!$C$2:$C$792,$C153)),AVERAGEIFS(Observed!M$2:M$792,Observed!$A$2:$A$792,$A153,Observed!$C$2:$C$792,$C153),"")</f>
        <v>125.11250000000001</v>
      </c>
      <c r="R153" s="28">
        <f>IF(ISNUMBER(AVERAGEIFS(Observed!N$2:N$792,Observed!$A$2:$A$792,$A153,Observed!$C$2:$C$792,$C153)),AVERAGEIFS(Observed!N$2:N$792,Observed!$A$2:$A$792,$A153,Observed!$C$2:$C$792,$C153),"")</f>
        <v>341.41750000000002</v>
      </c>
      <c r="S153" s="29" t="str">
        <f>IF(ISNUMBER(AVERAGEIFS(Observed!O$2:O$792,Observed!$A$2:$A$792,$A153,Observed!$C$2:$C$792,$C153)),AVERAGEIFS(Observed!O$2:O$792,Observed!$A$2:$A$792,$A153,Observed!$C$2:$C$792,$C153),"")</f>
        <v/>
      </c>
      <c r="T153" s="29" t="str">
        <f>IF(ISNUMBER(AVERAGEIFS(Observed!P$2:P$792,Observed!$A$2:$A$792,$A153,Observed!$C$2:$C$792,$C153)),AVERAGEIFS(Observed!P$2:P$792,Observed!$A$2:$A$792,$A153,Observed!$C$2:$C$792,$C153),"")</f>
        <v/>
      </c>
      <c r="U153" s="29" t="str">
        <f>IF(ISNUMBER(AVERAGEIFS(Observed!Q$2:Q$792,Observed!$A$2:$A$792,$A153,Observed!$C$2:$C$792,$C153)),AVERAGEIFS(Observed!Q$2:Q$792,Observed!$A$2:$A$792,$A153,Observed!$C$2:$C$792,$C153),"")</f>
        <v/>
      </c>
      <c r="V153" s="28" t="str">
        <f>IF(ISNUMBER(AVERAGEIFS(Observed!R$2:R$792,Observed!$A$2:$A$792,$A153,Observed!$C$2:$C$792,$C153)),AVERAGEIFS(Observed!R$2:R$792,Observed!$A$2:$A$792,$A153,Observed!$C$2:$C$792,$C153),"")</f>
        <v/>
      </c>
      <c r="W153" s="30" t="str">
        <f>IF(ISNUMBER(AVERAGEIFS(Observed!S$2:S$792,Observed!$A$2:$A$792,$A153,Observed!$C$2:$C$792,$C153)),AVERAGEIFS(Observed!S$2:S$792,Observed!$A$2:$A$792,$A153,Observed!$C$2:$C$792,$C153),"")</f>
        <v/>
      </c>
      <c r="X153" s="30" t="str">
        <f>IF(ISNUMBER(AVERAGEIFS(Observed!T$2:T$792,Observed!$A$2:$A$792,$A153,Observed!$C$2:$C$792,$C153)),AVERAGEIFS(Observed!T$2:T$792,Observed!$A$2:$A$792,$A153,Observed!$C$2:$C$792,$C153),"")</f>
        <v/>
      </c>
      <c r="Y153" s="28" t="str">
        <f>IF(ISNUMBER(AVERAGEIFS(Observed!U$2:U$792,Observed!$A$2:$A$792,$A153,Observed!$C$2:$C$792,$C153)),AVERAGEIFS(Observed!U$2:U$792,Observed!$A$2:$A$792,$A153,Observed!$C$2:$C$792,$C153),"")</f>
        <v/>
      </c>
      <c r="Z153" s="28" t="str">
        <f>IF(ISNUMBER(AVERAGEIFS(Observed!V$2:V$792,Observed!$A$2:$A$792,$A153,Observed!$C$2:$C$792,$C153)),AVERAGEIFS(Observed!V$2:V$792,Observed!$A$2:$A$792,$A153,Observed!$C$2:$C$792,$C153),"")</f>
        <v/>
      </c>
      <c r="AA153" s="28" t="str">
        <f>IF(ISNUMBER(AVERAGEIFS(Observed!W$2:W$792,Observed!$A$2:$A$792,$A153,Observed!$C$2:$C$792,$C153)),AVERAGEIFS(Observed!W$2:W$792,Observed!$A$2:$A$792,$A153,Observed!$C$2:$C$792,$C153),"")</f>
        <v/>
      </c>
      <c r="AB153" s="28">
        <f>IF(ISNUMBER(AVERAGEIFS(Observed!X$2:X$792,Observed!$A$2:$A$792,$A153,Observed!$C$2:$C$792,$C153)),AVERAGEIFS(Observed!X$2:X$792,Observed!$A$2:$A$792,$A153,Observed!$C$2:$C$792,$C153),"")</f>
        <v>19.201677799224854</v>
      </c>
      <c r="AC153" s="28">
        <f>IF(ISNUMBER(AVERAGEIFS(Observed!Y$2:Y$792,Observed!$A$2:$A$792,$A153,Observed!$C$2:$C$792,$C153)),AVERAGEIFS(Observed!Y$2:Y$792,Observed!$A$2:$A$792,$A153,Observed!$C$2:$C$792,$C153),"")</f>
        <v>16.096034049987793</v>
      </c>
      <c r="AD153" s="28">
        <f>IF(ISNUMBER(AVERAGEIFS(Observed!Z$2:Z$792,Observed!$A$2:$A$792,$A153,Observed!$C$2:$C$792,$C153)),AVERAGEIFS(Observed!Z$2:Z$792,Observed!$A$2:$A$792,$A153,Observed!$C$2:$C$792,$C153),"")</f>
        <v>23.371731996536255</v>
      </c>
      <c r="AE153" s="28">
        <f>IF(ISNUMBER(AVERAGEIFS(Observed!AA$2:AA$792,Observed!$A$2:$A$792,$A153,Observed!$C$2:$C$792,$C153)),AVERAGEIFS(Observed!AA$2:AA$792,Observed!$A$2:$A$792,$A153,Observed!$C$2:$C$792,$C153),"")</f>
        <v>90.282971382141113</v>
      </c>
      <c r="AF153" s="28">
        <f>IF(ISNUMBER(AVERAGEIFS(Observed!AB$2:AB$792,Observed!$A$2:$A$792,$A153,Observed!$C$2:$C$792,$C153)),AVERAGEIFS(Observed!AB$2:AB$792,Observed!$A$2:$A$792,$A153,Observed!$C$2:$C$792,$C153),"")</f>
        <v>77.715189933776855</v>
      </c>
      <c r="AG153" s="28">
        <f>IF(ISNUMBER(AVERAGEIFS(Observed!AC$2:AC$792,Observed!$A$2:$A$792,$A153,Observed!$C$2:$C$792,$C153)),AVERAGEIFS(Observed!AC$2:AC$792,Observed!$A$2:$A$792,$A153,Observed!$C$2:$C$792,$C153),"")</f>
        <v>22.454795360565186</v>
      </c>
      <c r="AH153" s="29">
        <f>IF(ISNUMBER(AVERAGEIFS(Observed!AD$2:AD$792,Observed!$A$2:$A$792,$A153,Observed!$C$2:$C$792,$C153)),AVERAGEIFS(Observed!AD$2:AD$792,Observed!$A$2:$A$792,$A153,Observed!$C$2:$C$792,$C153),"")</f>
        <v>3.5924999999999999E-2</v>
      </c>
      <c r="AI153" s="29">
        <f>IF(ISNUMBER(AVERAGEIFS(Observed!AE$2:AE$792,Observed!$A$2:$A$792,$A153,Observed!$C$2:$C$792,$C153)),AVERAGEIFS(Observed!AE$2:AE$792,Observed!$A$2:$A$792,$A153,Observed!$C$2:$C$792,$C153),"")</f>
        <v>3.5924999999999999E-2</v>
      </c>
      <c r="AJ153" s="29" t="str">
        <f>IF(ISNUMBER(AVERAGEIFS(Observed!AF$2:AF$792,Observed!$A$2:$A$792,$A153,Observed!$C$2:$C$792,$C153)),AVERAGEIFS(Observed!AF$2:AF$792,Observed!$A$2:$A$792,$A153,Observed!$C$2:$C$792,$C153),"")</f>
        <v/>
      </c>
      <c r="AK153" s="28">
        <f>IF(ISNUMBER(AVERAGEIFS(Observed!AG$2:AG$792,Observed!$A$2:$A$792,$A153,Observed!$C$2:$C$792,$C153)),AVERAGEIFS(Observed!AG$2:AG$792,Observed!$A$2:$A$792,$A153,Observed!$C$2:$C$792,$C153),"")</f>
        <v>12.434430389404298</v>
      </c>
      <c r="AL153" s="29" t="str">
        <f>IF(ISNUMBER(AVERAGEIFS(Observed!AH$2:AH$792,Observed!$A$2:$A$792,$A153,Observed!$C$2:$C$792,$C153)),AVERAGEIFS(Observed!AH$2:AH$792,Observed!$A$2:$A$792,$A153,Observed!$C$2:$C$792,$C153),"")</f>
        <v/>
      </c>
      <c r="AM153" s="28" t="str">
        <f>IF(ISNUMBER(AVERAGEIFS(Observed!AI$2:AI$792,Observed!$A$2:$A$792,$A153,Observed!$C$2:$C$792,$C153)),AVERAGEIFS(Observed!AI$2:AI$792,Observed!$A$2:$A$792,$A153,Observed!$C$2:$C$792,$C153),"")</f>
        <v/>
      </c>
      <c r="AN153" s="28" t="str">
        <f>IF(ISNUMBER(AVERAGEIFS(Observed!AJ$2:AJ$792,Observed!$A$2:$A$792,$A153,Observed!$C$2:$C$792,$C153)),AVERAGEIFS(Observed!AJ$2:AJ$792,Observed!$A$2:$A$792,$A153,Observed!$C$2:$C$792,$C153),"")</f>
        <v/>
      </c>
      <c r="AO153" s="28" t="str">
        <f>IF(ISNUMBER(AVERAGEIFS(Observed!AK$2:AK$792,Observed!$A$2:$A$792,$A153,Observed!$C$2:$C$792,$C153)),AVERAGEIFS(Observed!AK$2:AK$792,Observed!$A$2:$A$792,$A153,Observed!$C$2:$C$792,$C153),"")</f>
        <v/>
      </c>
      <c r="AP153" s="29" t="str">
        <f>IF(ISNUMBER(AVERAGEIFS(Observed!AL$2:AL$792,Observed!$A$2:$A$792,$A153,Observed!$C$2:$C$792,$C153)),AVERAGEIFS(Observed!AL$2:AL$792,Observed!$A$2:$A$792,$A153,Observed!$C$2:$C$792,$C153),"")</f>
        <v/>
      </c>
      <c r="AQ153" s="28">
        <f>IF(ISNUMBER(AVERAGEIFS(Observed!AM$2:AM$792,Observed!$A$2:$A$792,$A153,Observed!$C$2:$C$792,$C153)),AVERAGEIFS(Observed!AM$2:AM$792,Observed!$A$2:$A$792,$A153,Observed!$C$2:$C$792,$C153),"")</f>
        <v>4.4670000000000005</v>
      </c>
      <c r="AR153" s="28">
        <f>IF(ISNUMBER(AVERAGEIFS(Observed!AN$2:AN$792,Observed!$A$2:$A$792,$A153,Observed!$C$2:$C$792,$C153)),AVERAGEIFS(Observed!AN$2:AN$792,Observed!$A$2:$A$792,$A153,Observed!$C$2:$C$792,$C153),"")</f>
        <v>13.749000000000001</v>
      </c>
      <c r="AS153" s="2">
        <f>COUNTIFS(Observed!$A$2:$A$792,$A153,Observed!$C$2:$C$792,$C153)</f>
        <v>4</v>
      </c>
      <c r="AT153" s="2">
        <f t="shared" si="5"/>
        <v>14</v>
      </c>
    </row>
    <row r="154" spans="1:46" x14ac:dyDescent="0.25">
      <c r="A154" s="4" t="s">
        <v>28</v>
      </c>
      <c r="B154" t="s">
        <v>44</v>
      </c>
      <c r="C154" s="3">
        <v>42720</v>
      </c>
      <c r="D154">
        <v>1</v>
      </c>
      <c r="F154">
        <v>100</v>
      </c>
      <c r="J154" s="2" t="s">
        <v>84</v>
      </c>
      <c r="K154" s="2" t="s">
        <v>23</v>
      </c>
      <c r="L154">
        <v>3.3</v>
      </c>
      <c r="M154" s="2" t="s">
        <v>22</v>
      </c>
      <c r="N154" s="27" t="str">
        <f>IF(ISNUMBER(AVERAGEIFS(Observed!J$2:J$792,Observed!$A$2:$A$792,$A154,Observed!$C$2:$C$792,$C154)),AVERAGEIFS(Observed!J$2:J$792,Observed!$A$2:$A$792,$A154,Observed!$C$2:$C$792,$C154),"")</f>
        <v/>
      </c>
      <c r="O154" s="28" t="str">
        <f>IF(ISNUMBER(AVERAGEIFS(Observed!K$2:K$792,Observed!$A$2:$A$792,$A154,Observed!$C$2:$C$792,$C154)),AVERAGEIFS(Observed!K$2:K$792,Observed!$A$2:$A$792,$A154,Observed!$C$2:$C$792,$C154),"")</f>
        <v/>
      </c>
      <c r="P154" s="28">
        <f>IF(ISNUMBER(AVERAGEIFS(Observed!L$2:L$792,Observed!$A$2:$A$792,$A154,Observed!$C$2:$C$792,$C154)),AVERAGEIFS(Observed!L$2:L$792,Observed!$A$2:$A$792,$A154,Observed!$C$2:$C$792,$C154),"")</f>
        <v>166.9425</v>
      </c>
      <c r="Q154" s="28">
        <f>IF(ISNUMBER(AVERAGEIFS(Observed!M$2:M$792,Observed!$A$2:$A$792,$A154,Observed!$C$2:$C$792,$C154)),AVERAGEIFS(Observed!M$2:M$792,Observed!$A$2:$A$792,$A154,Observed!$C$2:$C$792,$C154),"")</f>
        <v>166.9425</v>
      </c>
      <c r="R154" s="28">
        <f>IF(ISNUMBER(AVERAGEIFS(Observed!N$2:N$792,Observed!$A$2:$A$792,$A154,Observed!$C$2:$C$792,$C154)),AVERAGEIFS(Observed!N$2:N$792,Observed!$A$2:$A$792,$A154,Observed!$C$2:$C$792,$C154),"")</f>
        <v>402.60999999999996</v>
      </c>
      <c r="S154" s="29" t="str">
        <f>IF(ISNUMBER(AVERAGEIFS(Observed!O$2:O$792,Observed!$A$2:$A$792,$A154,Observed!$C$2:$C$792,$C154)),AVERAGEIFS(Observed!O$2:O$792,Observed!$A$2:$A$792,$A154,Observed!$C$2:$C$792,$C154),"")</f>
        <v/>
      </c>
      <c r="T154" s="29" t="str">
        <f>IF(ISNUMBER(AVERAGEIFS(Observed!P$2:P$792,Observed!$A$2:$A$792,$A154,Observed!$C$2:$C$792,$C154)),AVERAGEIFS(Observed!P$2:P$792,Observed!$A$2:$A$792,$A154,Observed!$C$2:$C$792,$C154),"")</f>
        <v/>
      </c>
      <c r="U154" s="29" t="str">
        <f>IF(ISNUMBER(AVERAGEIFS(Observed!Q$2:Q$792,Observed!$A$2:$A$792,$A154,Observed!$C$2:$C$792,$C154)),AVERAGEIFS(Observed!Q$2:Q$792,Observed!$A$2:$A$792,$A154,Observed!$C$2:$C$792,$C154),"")</f>
        <v/>
      </c>
      <c r="V154" s="28" t="str">
        <f>IF(ISNUMBER(AVERAGEIFS(Observed!R$2:R$792,Observed!$A$2:$A$792,$A154,Observed!$C$2:$C$792,$C154)),AVERAGEIFS(Observed!R$2:R$792,Observed!$A$2:$A$792,$A154,Observed!$C$2:$C$792,$C154),"")</f>
        <v/>
      </c>
      <c r="W154" s="30" t="str">
        <f>IF(ISNUMBER(AVERAGEIFS(Observed!S$2:S$792,Observed!$A$2:$A$792,$A154,Observed!$C$2:$C$792,$C154)),AVERAGEIFS(Observed!S$2:S$792,Observed!$A$2:$A$792,$A154,Observed!$C$2:$C$792,$C154),"")</f>
        <v/>
      </c>
      <c r="X154" s="30" t="str">
        <f>IF(ISNUMBER(AVERAGEIFS(Observed!T$2:T$792,Observed!$A$2:$A$792,$A154,Observed!$C$2:$C$792,$C154)),AVERAGEIFS(Observed!T$2:T$792,Observed!$A$2:$A$792,$A154,Observed!$C$2:$C$792,$C154),"")</f>
        <v/>
      </c>
      <c r="Y154" s="28" t="str">
        <f>IF(ISNUMBER(AVERAGEIFS(Observed!U$2:U$792,Observed!$A$2:$A$792,$A154,Observed!$C$2:$C$792,$C154)),AVERAGEIFS(Observed!U$2:U$792,Observed!$A$2:$A$792,$A154,Observed!$C$2:$C$792,$C154),"")</f>
        <v/>
      </c>
      <c r="Z154" s="28" t="str">
        <f>IF(ISNUMBER(AVERAGEIFS(Observed!V$2:V$792,Observed!$A$2:$A$792,$A154,Observed!$C$2:$C$792,$C154)),AVERAGEIFS(Observed!V$2:V$792,Observed!$A$2:$A$792,$A154,Observed!$C$2:$C$792,$C154),"")</f>
        <v/>
      </c>
      <c r="AA154" s="28" t="str">
        <f>IF(ISNUMBER(AVERAGEIFS(Observed!W$2:W$792,Observed!$A$2:$A$792,$A154,Observed!$C$2:$C$792,$C154)),AVERAGEIFS(Observed!W$2:W$792,Observed!$A$2:$A$792,$A154,Observed!$C$2:$C$792,$C154),"")</f>
        <v/>
      </c>
      <c r="AB154" s="28">
        <f>IF(ISNUMBER(AVERAGEIFS(Observed!X$2:X$792,Observed!$A$2:$A$792,$A154,Observed!$C$2:$C$792,$C154)),AVERAGEIFS(Observed!X$2:X$792,Observed!$A$2:$A$792,$A154,Observed!$C$2:$C$792,$C154),"")</f>
        <v>19.315745830535889</v>
      </c>
      <c r="AC154" s="28">
        <f>IF(ISNUMBER(AVERAGEIFS(Observed!Y$2:Y$792,Observed!$A$2:$A$792,$A154,Observed!$C$2:$C$792,$C154)),AVERAGEIFS(Observed!Y$2:Y$792,Observed!$A$2:$A$792,$A154,Observed!$C$2:$C$792,$C154),"")</f>
        <v>16.18179714679718</v>
      </c>
      <c r="AD154" s="28">
        <f>IF(ISNUMBER(AVERAGEIFS(Observed!Z$2:Z$792,Observed!$A$2:$A$792,$A154,Observed!$C$2:$C$792,$C154)),AVERAGEIFS(Observed!Z$2:Z$792,Observed!$A$2:$A$792,$A154,Observed!$C$2:$C$792,$C154),"")</f>
        <v>23.222543478012085</v>
      </c>
      <c r="AE154" s="28">
        <f>IF(ISNUMBER(AVERAGEIFS(Observed!AA$2:AA$792,Observed!$A$2:$A$792,$A154,Observed!$C$2:$C$792,$C154)),AVERAGEIFS(Observed!AA$2:AA$792,Observed!$A$2:$A$792,$A154,Observed!$C$2:$C$792,$C154),"")</f>
        <v>90.417806625366211</v>
      </c>
      <c r="AF154" s="28">
        <f>IF(ISNUMBER(AVERAGEIFS(Observed!AB$2:AB$792,Observed!$A$2:$A$792,$A154,Observed!$C$2:$C$792,$C154)),AVERAGEIFS(Observed!AB$2:AB$792,Observed!$A$2:$A$792,$A154,Observed!$C$2:$C$792,$C154),"")</f>
        <v>77.647668838500977</v>
      </c>
      <c r="AG154" s="28">
        <f>IF(ISNUMBER(AVERAGEIFS(Observed!AC$2:AC$792,Observed!$A$2:$A$792,$A154,Observed!$C$2:$C$792,$C154)),AVERAGEIFS(Observed!AC$2:AC$792,Observed!$A$2:$A$792,$A154,Observed!$C$2:$C$792,$C154),"")</f>
        <v>23.451092004776001</v>
      </c>
      <c r="AH154" s="29">
        <f>IF(ISNUMBER(AVERAGEIFS(Observed!AD$2:AD$792,Observed!$A$2:$A$792,$A154,Observed!$C$2:$C$792,$C154)),AVERAGEIFS(Observed!AD$2:AD$792,Observed!$A$2:$A$792,$A154,Observed!$C$2:$C$792,$C154),"")</f>
        <v>3.7499999999999999E-2</v>
      </c>
      <c r="AI154" s="29">
        <f>IF(ISNUMBER(AVERAGEIFS(Observed!AE$2:AE$792,Observed!$A$2:$A$792,$A154,Observed!$C$2:$C$792,$C154)),AVERAGEIFS(Observed!AE$2:AE$792,Observed!$A$2:$A$792,$A154,Observed!$C$2:$C$792,$C154),"")</f>
        <v>3.7499999999999999E-2</v>
      </c>
      <c r="AJ154" s="29" t="str">
        <f>IF(ISNUMBER(AVERAGEIFS(Observed!AF$2:AF$792,Observed!$A$2:$A$792,$A154,Observed!$C$2:$C$792,$C154)),AVERAGEIFS(Observed!AF$2:AF$792,Observed!$A$2:$A$792,$A154,Observed!$C$2:$C$792,$C154),"")</f>
        <v/>
      </c>
      <c r="AK154" s="28">
        <f>IF(ISNUMBER(AVERAGEIFS(Observed!AG$2:AG$792,Observed!$A$2:$A$792,$A154,Observed!$C$2:$C$792,$C154)),AVERAGEIFS(Observed!AG$2:AG$792,Observed!$A$2:$A$792,$A154,Observed!$C$2:$C$792,$C154),"")</f>
        <v>12.423627014160157</v>
      </c>
      <c r="AL154" s="29" t="str">
        <f>IF(ISNUMBER(AVERAGEIFS(Observed!AH$2:AH$792,Observed!$A$2:$A$792,$A154,Observed!$C$2:$C$792,$C154)),AVERAGEIFS(Observed!AH$2:AH$792,Observed!$A$2:$A$792,$A154,Observed!$C$2:$C$792,$C154),"")</f>
        <v/>
      </c>
      <c r="AM154" s="28" t="str">
        <f>IF(ISNUMBER(AVERAGEIFS(Observed!AI$2:AI$792,Observed!$A$2:$A$792,$A154,Observed!$C$2:$C$792,$C154)),AVERAGEIFS(Observed!AI$2:AI$792,Observed!$A$2:$A$792,$A154,Observed!$C$2:$C$792,$C154),"")</f>
        <v/>
      </c>
      <c r="AN154" s="28" t="str">
        <f>IF(ISNUMBER(AVERAGEIFS(Observed!AJ$2:AJ$792,Observed!$A$2:$A$792,$A154,Observed!$C$2:$C$792,$C154)),AVERAGEIFS(Observed!AJ$2:AJ$792,Observed!$A$2:$A$792,$A154,Observed!$C$2:$C$792,$C154),"")</f>
        <v/>
      </c>
      <c r="AO154" s="28" t="str">
        <f>IF(ISNUMBER(AVERAGEIFS(Observed!AK$2:AK$792,Observed!$A$2:$A$792,$A154,Observed!$C$2:$C$792,$C154)),AVERAGEIFS(Observed!AK$2:AK$792,Observed!$A$2:$A$792,$A154,Observed!$C$2:$C$792,$C154),"")</f>
        <v/>
      </c>
      <c r="AP154" s="29" t="str">
        <f>IF(ISNUMBER(AVERAGEIFS(Observed!AL$2:AL$792,Observed!$A$2:$A$792,$A154,Observed!$C$2:$C$792,$C154)),AVERAGEIFS(Observed!AL$2:AL$792,Observed!$A$2:$A$792,$A154,Observed!$C$2:$C$792,$C154),"")</f>
        <v/>
      </c>
      <c r="AQ154" s="28">
        <f>IF(ISNUMBER(AVERAGEIFS(Observed!AM$2:AM$792,Observed!$A$2:$A$792,$A154,Observed!$C$2:$C$792,$C154)),AVERAGEIFS(Observed!AM$2:AM$792,Observed!$A$2:$A$792,$A154,Observed!$C$2:$C$792,$C154),"")</f>
        <v>6.2702499999999999</v>
      </c>
      <c r="AR154" s="28">
        <f>IF(ISNUMBER(AVERAGEIFS(Observed!AN$2:AN$792,Observed!$A$2:$A$792,$A154,Observed!$C$2:$C$792,$C154)),AVERAGEIFS(Observed!AN$2:AN$792,Observed!$A$2:$A$792,$A154,Observed!$C$2:$C$792,$C154),"")</f>
        <v>16.61825</v>
      </c>
      <c r="AS154" s="2">
        <f>COUNTIFS(Observed!$A$2:$A$792,$A154,Observed!$C$2:$C$792,$C154)</f>
        <v>4</v>
      </c>
      <c r="AT154" s="2">
        <f t="shared" si="5"/>
        <v>14</v>
      </c>
    </row>
    <row r="155" spans="1:46" x14ac:dyDescent="0.25">
      <c r="A155" s="4" t="s">
        <v>25</v>
      </c>
      <c r="B155" t="s">
        <v>44</v>
      </c>
      <c r="C155" s="3">
        <v>42720</v>
      </c>
      <c r="D155">
        <v>1</v>
      </c>
      <c r="F155">
        <v>200</v>
      </c>
      <c r="J155" s="2" t="s">
        <v>84</v>
      </c>
      <c r="K155" s="2" t="s">
        <v>23</v>
      </c>
      <c r="L155">
        <v>3.3</v>
      </c>
      <c r="M155" s="2" t="s">
        <v>22</v>
      </c>
      <c r="N155" s="27" t="str">
        <f>IF(ISNUMBER(AVERAGEIFS(Observed!J$2:J$792,Observed!$A$2:$A$792,$A155,Observed!$C$2:$C$792,$C155)),AVERAGEIFS(Observed!J$2:J$792,Observed!$A$2:$A$792,$A155,Observed!$C$2:$C$792,$C155),"")</f>
        <v/>
      </c>
      <c r="O155" s="28" t="str">
        <f>IF(ISNUMBER(AVERAGEIFS(Observed!K$2:K$792,Observed!$A$2:$A$792,$A155,Observed!$C$2:$C$792,$C155)),AVERAGEIFS(Observed!K$2:K$792,Observed!$A$2:$A$792,$A155,Observed!$C$2:$C$792,$C155),"")</f>
        <v/>
      </c>
      <c r="P155" s="28">
        <f>IF(ISNUMBER(AVERAGEIFS(Observed!L$2:L$792,Observed!$A$2:$A$792,$A155,Observed!$C$2:$C$792,$C155)),AVERAGEIFS(Observed!L$2:L$792,Observed!$A$2:$A$792,$A155,Observed!$C$2:$C$792,$C155),"")</f>
        <v>158.61000000000001</v>
      </c>
      <c r="Q155" s="28">
        <f>IF(ISNUMBER(AVERAGEIFS(Observed!M$2:M$792,Observed!$A$2:$A$792,$A155,Observed!$C$2:$C$792,$C155)),AVERAGEIFS(Observed!M$2:M$792,Observed!$A$2:$A$792,$A155,Observed!$C$2:$C$792,$C155),"")</f>
        <v>158.61000000000001</v>
      </c>
      <c r="R155" s="28">
        <f>IF(ISNUMBER(AVERAGEIFS(Observed!N$2:N$792,Observed!$A$2:$A$792,$A155,Observed!$C$2:$C$792,$C155)),AVERAGEIFS(Observed!N$2:N$792,Observed!$A$2:$A$792,$A155,Observed!$C$2:$C$792,$C155),"")</f>
        <v>375.45249999999999</v>
      </c>
      <c r="S155" s="29" t="str">
        <f>IF(ISNUMBER(AVERAGEIFS(Observed!O$2:O$792,Observed!$A$2:$A$792,$A155,Observed!$C$2:$C$792,$C155)),AVERAGEIFS(Observed!O$2:O$792,Observed!$A$2:$A$792,$A155,Observed!$C$2:$C$792,$C155),"")</f>
        <v/>
      </c>
      <c r="T155" s="29" t="str">
        <f>IF(ISNUMBER(AVERAGEIFS(Observed!P$2:P$792,Observed!$A$2:$A$792,$A155,Observed!$C$2:$C$792,$C155)),AVERAGEIFS(Observed!P$2:P$792,Observed!$A$2:$A$792,$A155,Observed!$C$2:$C$792,$C155),"")</f>
        <v/>
      </c>
      <c r="U155" s="29" t="str">
        <f>IF(ISNUMBER(AVERAGEIFS(Observed!Q$2:Q$792,Observed!$A$2:$A$792,$A155,Observed!$C$2:$C$792,$C155)),AVERAGEIFS(Observed!Q$2:Q$792,Observed!$A$2:$A$792,$A155,Observed!$C$2:$C$792,$C155),"")</f>
        <v/>
      </c>
      <c r="V155" s="28" t="str">
        <f>IF(ISNUMBER(AVERAGEIFS(Observed!R$2:R$792,Observed!$A$2:$A$792,$A155,Observed!$C$2:$C$792,$C155)),AVERAGEIFS(Observed!R$2:R$792,Observed!$A$2:$A$792,$A155,Observed!$C$2:$C$792,$C155),"")</f>
        <v/>
      </c>
      <c r="W155" s="30" t="str">
        <f>IF(ISNUMBER(AVERAGEIFS(Observed!S$2:S$792,Observed!$A$2:$A$792,$A155,Observed!$C$2:$C$792,$C155)),AVERAGEIFS(Observed!S$2:S$792,Observed!$A$2:$A$792,$A155,Observed!$C$2:$C$792,$C155),"")</f>
        <v/>
      </c>
      <c r="X155" s="30" t="str">
        <f>IF(ISNUMBER(AVERAGEIFS(Observed!T$2:T$792,Observed!$A$2:$A$792,$A155,Observed!$C$2:$C$792,$C155)),AVERAGEIFS(Observed!T$2:T$792,Observed!$A$2:$A$792,$A155,Observed!$C$2:$C$792,$C155),"")</f>
        <v/>
      </c>
      <c r="Y155" s="28" t="str">
        <f>IF(ISNUMBER(AVERAGEIFS(Observed!U$2:U$792,Observed!$A$2:$A$792,$A155,Observed!$C$2:$C$792,$C155)),AVERAGEIFS(Observed!U$2:U$792,Observed!$A$2:$A$792,$A155,Observed!$C$2:$C$792,$C155),"")</f>
        <v/>
      </c>
      <c r="Z155" s="28" t="str">
        <f>IF(ISNUMBER(AVERAGEIFS(Observed!V$2:V$792,Observed!$A$2:$A$792,$A155,Observed!$C$2:$C$792,$C155)),AVERAGEIFS(Observed!V$2:V$792,Observed!$A$2:$A$792,$A155,Observed!$C$2:$C$792,$C155),"")</f>
        <v/>
      </c>
      <c r="AA155" s="28" t="str">
        <f>IF(ISNUMBER(AVERAGEIFS(Observed!W$2:W$792,Observed!$A$2:$A$792,$A155,Observed!$C$2:$C$792,$C155)),AVERAGEIFS(Observed!W$2:W$792,Observed!$A$2:$A$792,$A155,Observed!$C$2:$C$792,$C155),"")</f>
        <v/>
      </c>
      <c r="AB155" s="28">
        <f>IF(ISNUMBER(AVERAGEIFS(Observed!X$2:X$792,Observed!$A$2:$A$792,$A155,Observed!$C$2:$C$792,$C155)),AVERAGEIFS(Observed!X$2:X$792,Observed!$A$2:$A$792,$A155,Observed!$C$2:$C$792,$C155),"")</f>
        <v>18.381938695907593</v>
      </c>
      <c r="AC155" s="28">
        <f>IF(ISNUMBER(AVERAGEIFS(Observed!Y$2:Y$792,Observed!$A$2:$A$792,$A155,Observed!$C$2:$C$792,$C155)),AVERAGEIFS(Observed!Y$2:Y$792,Observed!$A$2:$A$792,$A155,Observed!$C$2:$C$792,$C155),"")</f>
        <v>16.905106067657471</v>
      </c>
      <c r="AD155" s="28">
        <f>IF(ISNUMBER(AVERAGEIFS(Observed!Z$2:Z$792,Observed!$A$2:$A$792,$A155,Observed!$C$2:$C$792,$C155)),AVERAGEIFS(Observed!Z$2:Z$792,Observed!$A$2:$A$792,$A155,Observed!$C$2:$C$792,$C155),"")</f>
        <v>22.875323534011841</v>
      </c>
      <c r="AE155" s="28">
        <f>IF(ISNUMBER(AVERAGEIFS(Observed!AA$2:AA$792,Observed!$A$2:$A$792,$A155,Observed!$C$2:$C$792,$C155)),AVERAGEIFS(Observed!AA$2:AA$792,Observed!$A$2:$A$792,$A155,Observed!$C$2:$C$792,$C155),"")</f>
        <v>90.409479141235352</v>
      </c>
      <c r="AF155" s="28">
        <f>IF(ISNUMBER(AVERAGEIFS(Observed!AB$2:AB$792,Observed!$A$2:$A$792,$A155,Observed!$C$2:$C$792,$C155)),AVERAGEIFS(Observed!AB$2:AB$792,Observed!$A$2:$A$792,$A155,Observed!$C$2:$C$792,$C155),"")</f>
        <v>79.030479431152344</v>
      </c>
      <c r="AG155" s="28">
        <f>IF(ISNUMBER(AVERAGEIFS(Observed!AC$2:AC$792,Observed!$A$2:$A$792,$A155,Observed!$C$2:$C$792,$C155)),AVERAGEIFS(Observed!AC$2:AC$792,Observed!$A$2:$A$792,$A155,Observed!$C$2:$C$792,$C155),"")</f>
        <v>24.795257806777954</v>
      </c>
      <c r="AH155" s="29">
        <f>IF(ISNUMBER(AVERAGEIFS(Observed!AD$2:AD$792,Observed!$A$2:$A$792,$A155,Observed!$C$2:$C$792,$C155)),AVERAGEIFS(Observed!AD$2:AD$792,Observed!$A$2:$A$792,$A155,Observed!$C$2:$C$792,$C155),"")</f>
        <v>3.9675000000000002E-2</v>
      </c>
      <c r="AI155" s="29">
        <f>IF(ISNUMBER(AVERAGEIFS(Observed!AE$2:AE$792,Observed!$A$2:$A$792,$A155,Observed!$C$2:$C$792,$C155)),AVERAGEIFS(Observed!AE$2:AE$792,Observed!$A$2:$A$792,$A155,Observed!$C$2:$C$792,$C155),"")</f>
        <v>3.9675000000000002E-2</v>
      </c>
      <c r="AJ155" s="29" t="str">
        <f>IF(ISNUMBER(AVERAGEIFS(Observed!AF$2:AF$792,Observed!$A$2:$A$792,$A155,Observed!$C$2:$C$792,$C155)),AVERAGEIFS(Observed!AF$2:AF$792,Observed!$A$2:$A$792,$A155,Observed!$C$2:$C$792,$C155),"")</f>
        <v/>
      </c>
      <c r="AK155" s="28">
        <f>IF(ISNUMBER(AVERAGEIFS(Observed!AG$2:AG$792,Observed!$A$2:$A$792,$A155,Observed!$C$2:$C$792,$C155)),AVERAGEIFS(Observed!AG$2:AG$792,Observed!$A$2:$A$792,$A155,Observed!$C$2:$C$792,$C155),"")</f>
        <v>12.644876708984375</v>
      </c>
      <c r="AL155" s="29" t="str">
        <f>IF(ISNUMBER(AVERAGEIFS(Observed!AH$2:AH$792,Observed!$A$2:$A$792,$A155,Observed!$C$2:$C$792,$C155)),AVERAGEIFS(Observed!AH$2:AH$792,Observed!$A$2:$A$792,$A155,Observed!$C$2:$C$792,$C155),"")</f>
        <v/>
      </c>
      <c r="AM155" s="28" t="str">
        <f>IF(ISNUMBER(AVERAGEIFS(Observed!AI$2:AI$792,Observed!$A$2:$A$792,$A155,Observed!$C$2:$C$792,$C155)),AVERAGEIFS(Observed!AI$2:AI$792,Observed!$A$2:$A$792,$A155,Observed!$C$2:$C$792,$C155),"")</f>
        <v/>
      </c>
      <c r="AN155" s="28" t="str">
        <f>IF(ISNUMBER(AVERAGEIFS(Observed!AJ$2:AJ$792,Observed!$A$2:$A$792,$A155,Observed!$C$2:$C$792,$C155)),AVERAGEIFS(Observed!AJ$2:AJ$792,Observed!$A$2:$A$792,$A155,Observed!$C$2:$C$792,$C155),"")</f>
        <v/>
      </c>
      <c r="AO155" s="28" t="str">
        <f>IF(ISNUMBER(AVERAGEIFS(Observed!AK$2:AK$792,Observed!$A$2:$A$792,$A155,Observed!$C$2:$C$792,$C155)),AVERAGEIFS(Observed!AK$2:AK$792,Observed!$A$2:$A$792,$A155,Observed!$C$2:$C$792,$C155),"")</f>
        <v/>
      </c>
      <c r="AP155" s="29" t="str">
        <f>IF(ISNUMBER(AVERAGEIFS(Observed!AL$2:AL$792,Observed!$A$2:$A$792,$A155,Observed!$C$2:$C$792,$C155)),AVERAGEIFS(Observed!AL$2:AL$792,Observed!$A$2:$A$792,$A155,Observed!$C$2:$C$792,$C155),"")</f>
        <v/>
      </c>
      <c r="AQ155" s="28">
        <f>IF(ISNUMBER(AVERAGEIFS(Observed!AM$2:AM$792,Observed!$A$2:$A$792,$A155,Observed!$C$2:$C$792,$C155)),AVERAGEIFS(Observed!AM$2:AM$792,Observed!$A$2:$A$792,$A155,Observed!$C$2:$C$792,$C155),"")</f>
        <v>6.2942499999999999</v>
      </c>
      <c r="AR155" s="28">
        <f>IF(ISNUMBER(AVERAGEIFS(Observed!AN$2:AN$792,Observed!$A$2:$A$792,$A155,Observed!$C$2:$C$792,$C155)),AVERAGEIFS(Observed!AN$2:AN$792,Observed!$A$2:$A$792,$A155,Observed!$C$2:$C$792,$C155),"")</f>
        <v>16.036249999999999</v>
      </c>
      <c r="AS155" s="2">
        <f>COUNTIFS(Observed!$A$2:$A$792,$A155,Observed!$C$2:$C$792,$C155)</f>
        <v>4</v>
      </c>
      <c r="AT155" s="2">
        <f t="shared" si="5"/>
        <v>14</v>
      </c>
    </row>
    <row r="156" spans="1:46" x14ac:dyDescent="0.25">
      <c r="A156" s="4" t="s">
        <v>29</v>
      </c>
      <c r="B156" t="s">
        <v>44</v>
      </c>
      <c r="C156" s="3">
        <v>42720</v>
      </c>
      <c r="D156">
        <v>1</v>
      </c>
      <c r="F156">
        <v>350</v>
      </c>
      <c r="J156" s="2" t="s">
        <v>84</v>
      </c>
      <c r="K156" s="2" t="s">
        <v>23</v>
      </c>
      <c r="L156">
        <v>3.3</v>
      </c>
      <c r="M156" s="2" t="s">
        <v>22</v>
      </c>
      <c r="N156" s="27" t="str">
        <f>IF(ISNUMBER(AVERAGEIFS(Observed!J$2:J$792,Observed!$A$2:$A$792,$A156,Observed!$C$2:$C$792,$C156)),AVERAGEIFS(Observed!J$2:J$792,Observed!$A$2:$A$792,$A156,Observed!$C$2:$C$792,$C156),"")</f>
        <v/>
      </c>
      <c r="O156" s="28" t="str">
        <f>IF(ISNUMBER(AVERAGEIFS(Observed!K$2:K$792,Observed!$A$2:$A$792,$A156,Observed!$C$2:$C$792,$C156)),AVERAGEIFS(Observed!K$2:K$792,Observed!$A$2:$A$792,$A156,Observed!$C$2:$C$792,$C156),"")</f>
        <v/>
      </c>
      <c r="P156" s="28">
        <f>IF(ISNUMBER(AVERAGEIFS(Observed!L$2:L$792,Observed!$A$2:$A$792,$A156,Observed!$C$2:$C$792,$C156)),AVERAGEIFS(Observed!L$2:L$792,Observed!$A$2:$A$792,$A156,Observed!$C$2:$C$792,$C156),"")</f>
        <v>153.3425</v>
      </c>
      <c r="Q156" s="28">
        <f>IF(ISNUMBER(AVERAGEIFS(Observed!M$2:M$792,Observed!$A$2:$A$792,$A156,Observed!$C$2:$C$792,$C156)),AVERAGEIFS(Observed!M$2:M$792,Observed!$A$2:$A$792,$A156,Observed!$C$2:$C$792,$C156),"")</f>
        <v>153.3425</v>
      </c>
      <c r="R156" s="28">
        <f>IF(ISNUMBER(AVERAGEIFS(Observed!N$2:N$792,Observed!$A$2:$A$792,$A156,Observed!$C$2:$C$792,$C156)),AVERAGEIFS(Observed!N$2:N$792,Observed!$A$2:$A$792,$A156,Observed!$C$2:$C$792,$C156),"")</f>
        <v>355.91750000000002</v>
      </c>
      <c r="S156" s="29" t="str">
        <f>IF(ISNUMBER(AVERAGEIFS(Observed!O$2:O$792,Observed!$A$2:$A$792,$A156,Observed!$C$2:$C$792,$C156)),AVERAGEIFS(Observed!O$2:O$792,Observed!$A$2:$A$792,$A156,Observed!$C$2:$C$792,$C156),"")</f>
        <v/>
      </c>
      <c r="T156" s="29" t="str">
        <f>IF(ISNUMBER(AVERAGEIFS(Observed!P$2:P$792,Observed!$A$2:$A$792,$A156,Observed!$C$2:$C$792,$C156)),AVERAGEIFS(Observed!P$2:P$792,Observed!$A$2:$A$792,$A156,Observed!$C$2:$C$792,$C156),"")</f>
        <v/>
      </c>
      <c r="U156" s="29" t="str">
        <f>IF(ISNUMBER(AVERAGEIFS(Observed!Q$2:Q$792,Observed!$A$2:$A$792,$A156,Observed!$C$2:$C$792,$C156)),AVERAGEIFS(Observed!Q$2:Q$792,Observed!$A$2:$A$792,$A156,Observed!$C$2:$C$792,$C156),"")</f>
        <v/>
      </c>
      <c r="V156" s="28" t="str">
        <f>IF(ISNUMBER(AVERAGEIFS(Observed!R$2:R$792,Observed!$A$2:$A$792,$A156,Observed!$C$2:$C$792,$C156)),AVERAGEIFS(Observed!R$2:R$792,Observed!$A$2:$A$792,$A156,Observed!$C$2:$C$792,$C156),"")</f>
        <v/>
      </c>
      <c r="W156" s="30" t="str">
        <f>IF(ISNUMBER(AVERAGEIFS(Observed!S$2:S$792,Observed!$A$2:$A$792,$A156,Observed!$C$2:$C$792,$C156)),AVERAGEIFS(Observed!S$2:S$792,Observed!$A$2:$A$792,$A156,Observed!$C$2:$C$792,$C156),"")</f>
        <v/>
      </c>
      <c r="X156" s="30" t="str">
        <f>IF(ISNUMBER(AVERAGEIFS(Observed!T$2:T$792,Observed!$A$2:$A$792,$A156,Observed!$C$2:$C$792,$C156)),AVERAGEIFS(Observed!T$2:T$792,Observed!$A$2:$A$792,$A156,Observed!$C$2:$C$792,$C156),"")</f>
        <v/>
      </c>
      <c r="Y156" s="28" t="str">
        <f>IF(ISNUMBER(AVERAGEIFS(Observed!U$2:U$792,Observed!$A$2:$A$792,$A156,Observed!$C$2:$C$792,$C156)),AVERAGEIFS(Observed!U$2:U$792,Observed!$A$2:$A$792,$A156,Observed!$C$2:$C$792,$C156),"")</f>
        <v/>
      </c>
      <c r="Z156" s="28" t="str">
        <f>IF(ISNUMBER(AVERAGEIFS(Observed!V$2:V$792,Observed!$A$2:$A$792,$A156,Observed!$C$2:$C$792,$C156)),AVERAGEIFS(Observed!V$2:V$792,Observed!$A$2:$A$792,$A156,Observed!$C$2:$C$792,$C156),"")</f>
        <v/>
      </c>
      <c r="AA156" s="28" t="str">
        <f>IF(ISNUMBER(AVERAGEIFS(Observed!W$2:W$792,Observed!$A$2:$A$792,$A156,Observed!$C$2:$C$792,$C156)),AVERAGEIFS(Observed!W$2:W$792,Observed!$A$2:$A$792,$A156,Observed!$C$2:$C$792,$C156),"")</f>
        <v/>
      </c>
      <c r="AB156" s="28">
        <f>IF(ISNUMBER(AVERAGEIFS(Observed!X$2:X$792,Observed!$A$2:$A$792,$A156,Observed!$C$2:$C$792,$C156)),AVERAGEIFS(Observed!X$2:X$792,Observed!$A$2:$A$792,$A156,Observed!$C$2:$C$792,$C156),"")</f>
        <v>18.528729915618896</v>
      </c>
      <c r="AC156" s="28">
        <f>IF(ISNUMBER(AVERAGEIFS(Observed!Y$2:Y$792,Observed!$A$2:$A$792,$A156,Observed!$C$2:$C$792,$C156)),AVERAGEIFS(Observed!Y$2:Y$792,Observed!$A$2:$A$792,$A156,Observed!$C$2:$C$792,$C156),"")</f>
        <v>16.424731492996216</v>
      </c>
      <c r="AD156" s="28">
        <f>IF(ISNUMBER(AVERAGEIFS(Observed!Z$2:Z$792,Observed!$A$2:$A$792,$A156,Observed!$C$2:$C$792,$C156)),AVERAGEIFS(Observed!Z$2:Z$792,Observed!$A$2:$A$792,$A156,Observed!$C$2:$C$792,$C156),"")</f>
        <v>22.915518760681152</v>
      </c>
      <c r="AE156" s="28">
        <f>IF(ISNUMBER(AVERAGEIFS(Observed!AA$2:AA$792,Observed!$A$2:$A$792,$A156,Observed!$C$2:$C$792,$C156)),AVERAGEIFS(Observed!AA$2:AA$792,Observed!$A$2:$A$792,$A156,Observed!$C$2:$C$792,$C156),"")</f>
        <v>90.313520431518555</v>
      </c>
      <c r="AF156" s="28">
        <f>IF(ISNUMBER(AVERAGEIFS(Observed!AB$2:AB$792,Observed!$A$2:$A$792,$A156,Observed!$C$2:$C$792,$C156)),AVERAGEIFS(Observed!AB$2:AB$792,Observed!$A$2:$A$792,$A156,Observed!$C$2:$C$792,$C156),"")</f>
        <v>78.747593879699707</v>
      </c>
      <c r="AG156" s="28">
        <f>IF(ISNUMBER(AVERAGEIFS(Observed!AC$2:AC$792,Observed!$A$2:$A$792,$A156,Observed!$C$2:$C$792,$C156)),AVERAGEIFS(Observed!AC$2:AC$792,Observed!$A$2:$A$792,$A156,Observed!$C$2:$C$792,$C156),"")</f>
        <v>24.654971599578857</v>
      </c>
      <c r="AH156" s="29">
        <f>IF(ISNUMBER(AVERAGEIFS(Observed!AD$2:AD$792,Observed!$A$2:$A$792,$A156,Observed!$C$2:$C$792,$C156)),AVERAGEIFS(Observed!AD$2:AD$792,Observed!$A$2:$A$792,$A156,Observed!$C$2:$C$792,$C156),"")</f>
        <v>3.9449999999999999E-2</v>
      </c>
      <c r="AI156" s="29">
        <f>IF(ISNUMBER(AVERAGEIFS(Observed!AE$2:AE$792,Observed!$A$2:$A$792,$A156,Observed!$C$2:$C$792,$C156)),AVERAGEIFS(Observed!AE$2:AE$792,Observed!$A$2:$A$792,$A156,Observed!$C$2:$C$792,$C156),"")</f>
        <v>3.9449999999999999E-2</v>
      </c>
      <c r="AJ156" s="29" t="str">
        <f>IF(ISNUMBER(AVERAGEIFS(Observed!AF$2:AF$792,Observed!$A$2:$A$792,$A156,Observed!$C$2:$C$792,$C156)),AVERAGEIFS(Observed!AF$2:AF$792,Observed!$A$2:$A$792,$A156,Observed!$C$2:$C$792,$C156),"")</f>
        <v/>
      </c>
      <c r="AK156" s="28">
        <f>IF(ISNUMBER(AVERAGEIFS(Observed!AG$2:AG$792,Observed!$A$2:$A$792,$A156,Observed!$C$2:$C$792,$C156)),AVERAGEIFS(Observed!AG$2:AG$792,Observed!$A$2:$A$792,$A156,Observed!$C$2:$C$792,$C156),"")</f>
        <v>12.599615020751955</v>
      </c>
      <c r="AL156" s="29" t="str">
        <f>IF(ISNUMBER(AVERAGEIFS(Observed!AH$2:AH$792,Observed!$A$2:$A$792,$A156,Observed!$C$2:$C$792,$C156)),AVERAGEIFS(Observed!AH$2:AH$792,Observed!$A$2:$A$792,$A156,Observed!$C$2:$C$792,$C156),"")</f>
        <v/>
      </c>
      <c r="AM156" s="28" t="str">
        <f>IF(ISNUMBER(AVERAGEIFS(Observed!AI$2:AI$792,Observed!$A$2:$A$792,$A156,Observed!$C$2:$C$792,$C156)),AVERAGEIFS(Observed!AI$2:AI$792,Observed!$A$2:$A$792,$A156,Observed!$C$2:$C$792,$C156),"")</f>
        <v/>
      </c>
      <c r="AN156" s="28" t="str">
        <f>IF(ISNUMBER(AVERAGEIFS(Observed!AJ$2:AJ$792,Observed!$A$2:$A$792,$A156,Observed!$C$2:$C$792,$C156)),AVERAGEIFS(Observed!AJ$2:AJ$792,Observed!$A$2:$A$792,$A156,Observed!$C$2:$C$792,$C156),"")</f>
        <v/>
      </c>
      <c r="AO156" s="28" t="str">
        <f>IF(ISNUMBER(AVERAGEIFS(Observed!AK$2:AK$792,Observed!$A$2:$A$792,$A156,Observed!$C$2:$C$792,$C156)),AVERAGEIFS(Observed!AK$2:AK$792,Observed!$A$2:$A$792,$A156,Observed!$C$2:$C$792,$C156),"")</f>
        <v/>
      </c>
      <c r="AP156" s="29" t="str">
        <f>IF(ISNUMBER(AVERAGEIFS(Observed!AL$2:AL$792,Observed!$A$2:$A$792,$A156,Observed!$C$2:$C$792,$C156)),AVERAGEIFS(Observed!AL$2:AL$792,Observed!$A$2:$A$792,$A156,Observed!$C$2:$C$792,$C156),"")</f>
        <v/>
      </c>
      <c r="AQ156" s="28">
        <f>IF(ISNUMBER(AVERAGEIFS(Observed!AM$2:AM$792,Observed!$A$2:$A$792,$A156,Observed!$C$2:$C$792,$C156)),AVERAGEIFS(Observed!AM$2:AM$792,Observed!$A$2:$A$792,$A156,Observed!$C$2:$C$792,$C156),"")</f>
        <v>6.0410000000000004</v>
      </c>
      <c r="AR156" s="28">
        <f>IF(ISNUMBER(AVERAGEIFS(Observed!AN$2:AN$792,Observed!$A$2:$A$792,$A156,Observed!$C$2:$C$792,$C156)),AVERAGEIFS(Observed!AN$2:AN$792,Observed!$A$2:$A$792,$A156,Observed!$C$2:$C$792,$C156),"")</f>
        <v>15.155250000000001</v>
      </c>
      <c r="AS156" s="2">
        <f>COUNTIFS(Observed!$A$2:$A$792,$A156,Observed!$C$2:$C$792,$C156)</f>
        <v>4</v>
      </c>
      <c r="AT156" s="2">
        <f t="shared" si="5"/>
        <v>14</v>
      </c>
    </row>
    <row r="157" spans="1:46" x14ac:dyDescent="0.25">
      <c r="A157" s="4" t="s">
        <v>26</v>
      </c>
      <c r="B157" t="s">
        <v>44</v>
      </c>
      <c r="C157" s="3">
        <v>42720</v>
      </c>
      <c r="D157">
        <v>1</v>
      </c>
      <c r="F157">
        <v>500</v>
      </c>
      <c r="J157" s="2" t="s">
        <v>84</v>
      </c>
      <c r="K157" s="2" t="s">
        <v>23</v>
      </c>
      <c r="L157">
        <v>3.3</v>
      </c>
      <c r="M157" s="2" t="s">
        <v>22</v>
      </c>
      <c r="N157" s="27" t="str">
        <f>IF(ISNUMBER(AVERAGEIFS(Observed!J$2:J$792,Observed!$A$2:$A$792,$A157,Observed!$C$2:$C$792,$C157)),AVERAGEIFS(Observed!J$2:J$792,Observed!$A$2:$A$792,$A157,Observed!$C$2:$C$792,$C157),"")</f>
        <v/>
      </c>
      <c r="O157" s="28" t="str">
        <f>IF(ISNUMBER(AVERAGEIFS(Observed!K$2:K$792,Observed!$A$2:$A$792,$A157,Observed!$C$2:$C$792,$C157)),AVERAGEIFS(Observed!K$2:K$792,Observed!$A$2:$A$792,$A157,Observed!$C$2:$C$792,$C157),"")</f>
        <v/>
      </c>
      <c r="P157" s="28">
        <f>IF(ISNUMBER(AVERAGEIFS(Observed!L$2:L$792,Observed!$A$2:$A$792,$A157,Observed!$C$2:$C$792,$C157)),AVERAGEIFS(Observed!L$2:L$792,Observed!$A$2:$A$792,$A157,Observed!$C$2:$C$792,$C157),"")</f>
        <v>166.80250000000001</v>
      </c>
      <c r="Q157" s="28">
        <f>IF(ISNUMBER(AVERAGEIFS(Observed!M$2:M$792,Observed!$A$2:$A$792,$A157,Observed!$C$2:$C$792,$C157)),AVERAGEIFS(Observed!M$2:M$792,Observed!$A$2:$A$792,$A157,Observed!$C$2:$C$792,$C157),"")</f>
        <v>166.80250000000001</v>
      </c>
      <c r="R157" s="28">
        <f>IF(ISNUMBER(AVERAGEIFS(Observed!N$2:N$792,Observed!$A$2:$A$792,$A157,Observed!$C$2:$C$792,$C157)),AVERAGEIFS(Observed!N$2:N$792,Observed!$A$2:$A$792,$A157,Observed!$C$2:$C$792,$C157),"")</f>
        <v>397.45499999999998</v>
      </c>
      <c r="S157" s="29" t="str">
        <f>IF(ISNUMBER(AVERAGEIFS(Observed!O$2:O$792,Observed!$A$2:$A$792,$A157,Observed!$C$2:$C$792,$C157)),AVERAGEIFS(Observed!O$2:O$792,Observed!$A$2:$A$792,$A157,Observed!$C$2:$C$792,$C157),"")</f>
        <v/>
      </c>
      <c r="T157" s="29" t="str">
        <f>IF(ISNUMBER(AVERAGEIFS(Observed!P$2:P$792,Observed!$A$2:$A$792,$A157,Observed!$C$2:$C$792,$C157)),AVERAGEIFS(Observed!P$2:P$792,Observed!$A$2:$A$792,$A157,Observed!$C$2:$C$792,$C157),"")</f>
        <v/>
      </c>
      <c r="U157" s="29" t="str">
        <f>IF(ISNUMBER(AVERAGEIFS(Observed!Q$2:Q$792,Observed!$A$2:$A$792,$A157,Observed!$C$2:$C$792,$C157)),AVERAGEIFS(Observed!Q$2:Q$792,Observed!$A$2:$A$792,$A157,Observed!$C$2:$C$792,$C157),"")</f>
        <v/>
      </c>
      <c r="V157" s="28" t="str">
        <f>IF(ISNUMBER(AVERAGEIFS(Observed!R$2:R$792,Observed!$A$2:$A$792,$A157,Observed!$C$2:$C$792,$C157)),AVERAGEIFS(Observed!R$2:R$792,Observed!$A$2:$A$792,$A157,Observed!$C$2:$C$792,$C157),"")</f>
        <v/>
      </c>
      <c r="W157" s="30" t="str">
        <f>IF(ISNUMBER(AVERAGEIFS(Observed!S$2:S$792,Observed!$A$2:$A$792,$A157,Observed!$C$2:$C$792,$C157)),AVERAGEIFS(Observed!S$2:S$792,Observed!$A$2:$A$792,$A157,Observed!$C$2:$C$792,$C157),"")</f>
        <v/>
      </c>
      <c r="X157" s="30" t="str">
        <f>IF(ISNUMBER(AVERAGEIFS(Observed!T$2:T$792,Observed!$A$2:$A$792,$A157,Observed!$C$2:$C$792,$C157)),AVERAGEIFS(Observed!T$2:T$792,Observed!$A$2:$A$792,$A157,Observed!$C$2:$C$792,$C157),"")</f>
        <v/>
      </c>
      <c r="Y157" s="28" t="str">
        <f>IF(ISNUMBER(AVERAGEIFS(Observed!U$2:U$792,Observed!$A$2:$A$792,$A157,Observed!$C$2:$C$792,$C157)),AVERAGEIFS(Observed!U$2:U$792,Observed!$A$2:$A$792,$A157,Observed!$C$2:$C$792,$C157),"")</f>
        <v/>
      </c>
      <c r="Z157" s="28" t="str">
        <f>IF(ISNUMBER(AVERAGEIFS(Observed!V$2:V$792,Observed!$A$2:$A$792,$A157,Observed!$C$2:$C$792,$C157)),AVERAGEIFS(Observed!V$2:V$792,Observed!$A$2:$A$792,$A157,Observed!$C$2:$C$792,$C157),"")</f>
        <v/>
      </c>
      <c r="AA157" s="28" t="str">
        <f>IF(ISNUMBER(AVERAGEIFS(Observed!W$2:W$792,Observed!$A$2:$A$792,$A157,Observed!$C$2:$C$792,$C157)),AVERAGEIFS(Observed!W$2:W$792,Observed!$A$2:$A$792,$A157,Observed!$C$2:$C$792,$C157),"")</f>
        <v/>
      </c>
      <c r="AB157" s="28">
        <f>IF(ISNUMBER(AVERAGEIFS(Observed!X$2:X$792,Observed!$A$2:$A$792,$A157,Observed!$C$2:$C$792,$C157)),AVERAGEIFS(Observed!X$2:X$792,Observed!$A$2:$A$792,$A157,Observed!$C$2:$C$792,$C157),"")</f>
        <v>18.336904048919678</v>
      </c>
      <c r="AC157" s="28">
        <f>IF(ISNUMBER(AVERAGEIFS(Observed!Y$2:Y$792,Observed!$A$2:$A$792,$A157,Observed!$C$2:$C$792,$C157)),AVERAGEIFS(Observed!Y$2:Y$792,Observed!$A$2:$A$792,$A157,Observed!$C$2:$C$792,$C157),"")</f>
        <v>16.733481407165527</v>
      </c>
      <c r="AD157" s="28">
        <f>IF(ISNUMBER(AVERAGEIFS(Observed!Z$2:Z$792,Observed!$A$2:$A$792,$A157,Observed!$C$2:$C$792,$C157)),AVERAGEIFS(Observed!Z$2:Z$792,Observed!$A$2:$A$792,$A157,Observed!$C$2:$C$792,$C157),"")</f>
        <v>22.931522369384766</v>
      </c>
      <c r="AE157" s="28">
        <f>IF(ISNUMBER(AVERAGEIFS(Observed!AA$2:AA$792,Observed!$A$2:$A$792,$A157,Observed!$C$2:$C$792,$C157)),AVERAGEIFS(Observed!AA$2:AA$792,Observed!$A$2:$A$792,$A157,Observed!$C$2:$C$792,$C157),"")</f>
        <v>90.625621795654297</v>
      </c>
      <c r="AF157" s="28">
        <f>IF(ISNUMBER(AVERAGEIFS(Observed!AB$2:AB$792,Observed!$A$2:$A$792,$A157,Observed!$C$2:$C$792,$C157)),AVERAGEIFS(Observed!AB$2:AB$792,Observed!$A$2:$A$792,$A157,Observed!$C$2:$C$792,$C157),"")</f>
        <v>78.872599601745605</v>
      </c>
      <c r="AG157" s="28">
        <f>IF(ISNUMBER(AVERAGEIFS(Observed!AC$2:AC$792,Observed!$A$2:$A$792,$A157,Observed!$C$2:$C$792,$C157)),AVERAGEIFS(Observed!AC$2:AC$792,Observed!$A$2:$A$792,$A157,Observed!$C$2:$C$792,$C157),"")</f>
        <v>25.288101434707642</v>
      </c>
      <c r="AH157" s="29">
        <f>IF(ISNUMBER(AVERAGEIFS(Observed!AD$2:AD$792,Observed!$A$2:$A$792,$A157,Observed!$C$2:$C$792,$C157)),AVERAGEIFS(Observed!AD$2:AD$792,Observed!$A$2:$A$792,$A157,Observed!$C$2:$C$792,$C157),"")</f>
        <v>4.0425000000000003E-2</v>
      </c>
      <c r="AI157" s="29">
        <f>IF(ISNUMBER(AVERAGEIFS(Observed!AE$2:AE$792,Observed!$A$2:$A$792,$A157,Observed!$C$2:$C$792,$C157)),AVERAGEIFS(Observed!AE$2:AE$792,Observed!$A$2:$A$792,$A157,Observed!$C$2:$C$792,$C157),"")</f>
        <v>4.0425000000000003E-2</v>
      </c>
      <c r="AJ157" s="29" t="str">
        <f>IF(ISNUMBER(AVERAGEIFS(Observed!AF$2:AF$792,Observed!$A$2:$A$792,$A157,Observed!$C$2:$C$792,$C157)),AVERAGEIFS(Observed!AF$2:AF$792,Observed!$A$2:$A$792,$A157,Observed!$C$2:$C$792,$C157),"")</f>
        <v/>
      </c>
      <c r="AK157" s="28">
        <f>IF(ISNUMBER(AVERAGEIFS(Observed!AG$2:AG$792,Observed!$A$2:$A$792,$A157,Observed!$C$2:$C$792,$C157)),AVERAGEIFS(Observed!AG$2:AG$792,Observed!$A$2:$A$792,$A157,Observed!$C$2:$C$792,$C157),"")</f>
        <v>12.619615936279297</v>
      </c>
      <c r="AL157" s="29" t="str">
        <f>IF(ISNUMBER(AVERAGEIFS(Observed!AH$2:AH$792,Observed!$A$2:$A$792,$A157,Observed!$C$2:$C$792,$C157)),AVERAGEIFS(Observed!AH$2:AH$792,Observed!$A$2:$A$792,$A157,Observed!$C$2:$C$792,$C157),"")</f>
        <v/>
      </c>
      <c r="AM157" s="28" t="str">
        <f>IF(ISNUMBER(AVERAGEIFS(Observed!AI$2:AI$792,Observed!$A$2:$A$792,$A157,Observed!$C$2:$C$792,$C157)),AVERAGEIFS(Observed!AI$2:AI$792,Observed!$A$2:$A$792,$A157,Observed!$C$2:$C$792,$C157),"")</f>
        <v/>
      </c>
      <c r="AN157" s="28" t="str">
        <f>IF(ISNUMBER(AVERAGEIFS(Observed!AJ$2:AJ$792,Observed!$A$2:$A$792,$A157,Observed!$C$2:$C$792,$C157)),AVERAGEIFS(Observed!AJ$2:AJ$792,Observed!$A$2:$A$792,$A157,Observed!$C$2:$C$792,$C157),"")</f>
        <v/>
      </c>
      <c r="AO157" s="28" t="str">
        <f>IF(ISNUMBER(AVERAGEIFS(Observed!AK$2:AK$792,Observed!$A$2:$A$792,$A157,Observed!$C$2:$C$792,$C157)),AVERAGEIFS(Observed!AK$2:AK$792,Observed!$A$2:$A$792,$A157,Observed!$C$2:$C$792,$C157),"")</f>
        <v/>
      </c>
      <c r="AP157" s="29" t="str">
        <f>IF(ISNUMBER(AVERAGEIFS(Observed!AL$2:AL$792,Observed!$A$2:$A$792,$A157,Observed!$C$2:$C$792,$C157)),AVERAGEIFS(Observed!AL$2:AL$792,Observed!$A$2:$A$792,$A157,Observed!$C$2:$C$792,$C157),"")</f>
        <v/>
      </c>
      <c r="AQ157" s="28">
        <f>IF(ISNUMBER(AVERAGEIFS(Observed!AM$2:AM$792,Observed!$A$2:$A$792,$A157,Observed!$C$2:$C$792,$C157)),AVERAGEIFS(Observed!AM$2:AM$792,Observed!$A$2:$A$792,$A157,Observed!$C$2:$C$792,$C157),"")</f>
        <v>6.7159999999999993</v>
      </c>
      <c r="AR157" s="28">
        <f>IF(ISNUMBER(AVERAGEIFS(Observed!AN$2:AN$792,Observed!$A$2:$A$792,$A157,Observed!$C$2:$C$792,$C157)),AVERAGEIFS(Observed!AN$2:AN$792,Observed!$A$2:$A$792,$A157,Observed!$C$2:$C$792,$C157),"")</f>
        <v>17.20975</v>
      </c>
      <c r="AS157" s="2">
        <f>COUNTIFS(Observed!$A$2:$A$792,$A157,Observed!$C$2:$C$792,$C157)</f>
        <v>4</v>
      </c>
      <c r="AT157" s="2">
        <f t="shared" si="5"/>
        <v>14</v>
      </c>
    </row>
    <row r="158" spans="1:46" x14ac:dyDescent="0.25">
      <c r="A158" s="4"/>
      <c r="C158" s="3"/>
      <c r="J158" s="2"/>
      <c r="K158" s="2"/>
      <c r="M158" s="2"/>
      <c r="N158" s="27"/>
      <c r="O158" s="28"/>
      <c r="P158" s="28"/>
      <c r="Q158" s="28"/>
      <c r="R158" s="28"/>
      <c r="S158" s="29"/>
      <c r="T158" s="29"/>
      <c r="U158" s="29"/>
      <c r="V158" s="28"/>
      <c r="W158" s="30"/>
      <c r="X158" s="30"/>
      <c r="Y158" s="28"/>
      <c r="Z158" s="28"/>
      <c r="AA158" s="28"/>
      <c r="AB158" s="28"/>
      <c r="AC158" s="28"/>
      <c r="AD158" s="28"/>
      <c r="AE158" s="28"/>
      <c r="AF158" s="28"/>
      <c r="AG158" s="28"/>
      <c r="AH158" s="29"/>
      <c r="AI158" s="29"/>
      <c r="AJ158" s="29"/>
      <c r="AK158" s="28"/>
      <c r="AL158" s="29"/>
      <c r="AM158" s="28"/>
      <c r="AN158" s="28"/>
      <c r="AO158" s="28"/>
      <c r="AP158" s="29"/>
      <c r="AQ158" s="28"/>
      <c r="AR158" s="28"/>
      <c r="AS158" s="2"/>
      <c r="AT158" s="2"/>
    </row>
    <row r="159" spans="1:46" x14ac:dyDescent="0.25">
      <c r="A159" s="4"/>
      <c r="C159" s="3"/>
      <c r="J159" s="2"/>
      <c r="K159" s="2"/>
      <c r="M159" s="2"/>
      <c r="N159" s="27"/>
      <c r="O159" s="28"/>
      <c r="P159" s="28"/>
      <c r="Q159" s="28"/>
      <c r="R159" s="28"/>
      <c r="S159" s="29"/>
      <c r="T159" s="29"/>
      <c r="U159" s="29"/>
      <c r="V159" s="28"/>
      <c r="W159" s="30"/>
      <c r="X159" s="30"/>
      <c r="Y159" s="28"/>
      <c r="Z159" s="28"/>
      <c r="AA159" s="28"/>
      <c r="AB159" s="28"/>
      <c r="AC159" s="28"/>
      <c r="AD159" s="28"/>
      <c r="AE159" s="28"/>
      <c r="AF159" s="28"/>
      <c r="AG159" s="28"/>
      <c r="AH159" s="29"/>
      <c r="AI159" s="29"/>
      <c r="AJ159" s="29"/>
      <c r="AK159" s="28"/>
      <c r="AL159" s="29"/>
      <c r="AM159" s="28"/>
      <c r="AN159" s="28"/>
      <c r="AO159" s="28"/>
      <c r="AP159" s="29"/>
      <c r="AQ159" s="28"/>
      <c r="AR159" s="28"/>
      <c r="AS159" s="2"/>
      <c r="AT159" s="2"/>
    </row>
    <row r="160" spans="1:46" x14ac:dyDescent="0.25">
      <c r="A160" s="4"/>
      <c r="C160" s="3"/>
      <c r="J160" s="2"/>
      <c r="K160" s="2"/>
      <c r="M160" s="2"/>
      <c r="N160" s="27"/>
      <c r="O160" s="28"/>
      <c r="P160" s="28"/>
      <c r="Q160" s="28"/>
      <c r="R160" s="28"/>
      <c r="S160" s="29"/>
      <c r="T160" s="29"/>
      <c r="U160" s="29"/>
      <c r="V160" s="28"/>
      <c r="W160" s="30"/>
      <c r="X160" s="30"/>
      <c r="Y160" s="28"/>
      <c r="Z160" s="28"/>
      <c r="AA160" s="28"/>
      <c r="AB160" s="28"/>
      <c r="AC160" s="28"/>
      <c r="AD160" s="28"/>
      <c r="AE160" s="28"/>
      <c r="AF160" s="28"/>
      <c r="AG160" s="28"/>
      <c r="AH160" s="29"/>
      <c r="AI160" s="29"/>
      <c r="AJ160" s="29"/>
      <c r="AK160" s="28"/>
      <c r="AL160" s="29"/>
      <c r="AM160" s="28"/>
      <c r="AN160" s="28"/>
      <c r="AO160" s="28"/>
      <c r="AP160" s="29"/>
      <c r="AQ160" s="28"/>
      <c r="AR160" s="28"/>
      <c r="AS160" s="2"/>
      <c r="AT160" s="2"/>
    </row>
    <row r="161" spans="1:46" x14ac:dyDescent="0.25">
      <c r="A161" s="4"/>
      <c r="C161" s="3"/>
      <c r="J161" s="2"/>
      <c r="K161" s="2"/>
      <c r="M161" s="2"/>
      <c r="N161" s="27"/>
      <c r="O161" s="28"/>
      <c r="P161" s="28"/>
      <c r="Q161" s="28"/>
      <c r="R161" s="28"/>
      <c r="S161" s="29"/>
      <c r="T161" s="29"/>
      <c r="U161" s="29"/>
      <c r="V161" s="28"/>
      <c r="W161" s="30"/>
      <c r="X161" s="30"/>
      <c r="Y161" s="28"/>
      <c r="Z161" s="28"/>
      <c r="AA161" s="28"/>
      <c r="AB161" s="28"/>
      <c r="AC161" s="28"/>
      <c r="AD161" s="28"/>
      <c r="AE161" s="28"/>
      <c r="AF161" s="28"/>
      <c r="AG161" s="28"/>
      <c r="AH161" s="29"/>
      <c r="AI161" s="29"/>
      <c r="AJ161" s="29"/>
      <c r="AK161" s="28"/>
      <c r="AL161" s="29"/>
      <c r="AM161" s="28"/>
      <c r="AN161" s="28"/>
      <c r="AO161" s="28"/>
      <c r="AP161" s="29"/>
      <c r="AQ161" s="28"/>
      <c r="AR161" s="28"/>
      <c r="AS161" s="2"/>
      <c r="AT161" s="2"/>
    </row>
    <row r="162" spans="1:46" x14ac:dyDescent="0.25">
      <c r="A162" s="4"/>
      <c r="C162" s="3"/>
      <c r="J162" s="2"/>
      <c r="K162" s="2"/>
      <c r="M162" s="2"/>
      <c r="N162" s="27"/>
      <c r="O162" s="28"/>
      <c r="P162" s="28"/>
      <c r="Q162" s="28"/>
      <c r="R162" s="28"/>
      <c r="S162" s="29"/>
      <c r="T162" s="29"/>
      <c r="U162" s="29"/>
      <c r="V162" s="28"/>
      <c r="W162" s="30"/>
      <c r="X162" s="30"/>
      <c r="Y162" s="28"/>
      <c r="Z162" s="28"/>
      <c r="AA162" s="28"/>
      <c r="AB162" s="28"/>
      <c r="AC162" s="28"/>
      <c r="AD162" s="28"/>
      <c r="AE162" s="28"/>
      <c r="AF162" s="28"/>
      <c r="AG162" s="28"/>
      <c r="AH162" s="29"/>
      <c r="AI162" s="29"/>
      <c r="AJ162" s="29"/>
      <c r="AK162" s="28"/>
      <c r="AL162" s="29"/>
      <c r="AM162" s="28"/>
      <c r="AN162" s="28"/>
      <c r="AO162" s="28"/>
      <c r="AP162" s="29"/>
      <c r="AQ162" s="28"/>
      <c r="AR162" s="28"/>
      <c r="AS162" s="2"/>
      <c r="AT162" s="2"/>
    </row>
    <row r="163" spans="1:46" x14ac:dyDescent="0.25">
      <c r="A163" s="4"/>
      <c r="C163" s="3"/>
      <c r="J163" s="2"/>
      <c r="K163" s="2"/>
      <c r="M163" s="2"/>
      <c r="N163" s="27"/>
      <c r="O163" s="28"/>
      <c r="P163" s="28"/>
      <c r="Q163" s="28"/>
      <c r="R163" s="28"/>
      <c r="S163" s="29"/>
      <c r="T163" s="29"/>
      <c r="U163" s="29"/>
      <c r="V163" s="28"/>
      <c r="W163" s="30"/>
      <c r="X163" s="30"/>
      <c r="Y163" s="28"/>
      <c r="Z163" s="28"/>
      <c r="AA163" s="28"/>
      <c r="AB163" s="28"/>
      <c r="AC163" s="28"/>
      <c r="AD163" s="28"/>
      <c r="AE163" s="28"/>
      <c r="AF163" s="28"/>
      <c r="AG163" s="28"/>
      <c r="AH163" s="29"/>
      <c r="AI163" s="29"/>
      <c r="AJ163" s="29"/>
      <c r="AK163" s="28"/>
      <c r="AL163" s="29"/>
      <c r="AM163" s="28"/>
      <c r="AN163" s="28"/>
      <c r="AO163" s="28"/>
      <c r="AP163" s="29"/>
      <c r="AQ163" s="28"/>
      <c r="AR163" s="28"/>
      <c r="AS163" s="2"/>
      <c r="AT163" s="2"/>
    </row>
    <row r="164" spans="1:46" x14ac:dyDescent="0.25">
      <c r="A164" s="4"/>
      <c r="C164" s="3"/>
      <c r="J164" s="2"/>
      <c r="K164" s="2"/>
      <c r="M164" s="2"/>
      <c r="N164" s="27"/>
      <c r="O164" s="28"/>
      <c r="P164" s="28"/>
      <c r="Q164" s="28"/>
      <c r="R164" s="28"/>
      <c r="S164" s="29"/>
      <c r="T164" s="29"/>
      <c r="U164" s="29"/>
      <c r="V164" s="28"/>
      <c r="W164" s="30"/>
      <c r="X164" s="30"/>
      <c r="Y164" s="28"/>
      <c r="Z164" s="28"/>
      <c r="AA164" s="28"/>
      <c r="AB164" s="28"/>
      <c r="AC164" s="28"/>
      <c r="AD164" s="28"/>
      <c r="AE164" s="28"/>
      <c r="AF164" s="28"/>
      <c r="AG164" s="28"/>
      <c r="AH164" s="29"/>
      <c r="AI164" s="29"/>
      <c r="AJ164" s="29"/>
      <c r="AK164" s="28"/>
      <c r="AL164" s="29"/>
      <c r="AM164" s="28"/>
      <c r="AN164" s="28"/>
      <c r="AO164" s="28"/>
      <c r="AP164" s="29"/>
      <c r="AQ164" s="28"/>
      <c r="AR164" s="28"/>
      <c r="AS164" s="2"/>
      <c r="AT164" s="2"/>
    </row>
    <row r="165" spans="1:46" x14ac:dyDescent="0.25">
      <c r="A165" s="4"/>
      <c r="C165" s="3"/>
      <c r="J165" s="2"/>
      <c r="K165" s="2"/>
      <c r="M165" s="2"/>
      <c r="N165" s="27"/>
      <c r="O165" s="28"/>
      <c r="P165" s="28"/>
      <c r="Q165" s="28"/>
      <c r="R165" s="28"/>
      <c r="S165" s="29"/>
      <c r="T165" s="29"/>
      <c r="U165" s="29"/>
      <c r="V165" s="28"/>
      <c r="W165" s="30"/>
      <c r="X165" s="30"/>
      <c r="Y165" s="28"/>
      <c r="Z165" s="28"/>
      <c r="AA165" s="28"/>
      <c r="AB165" s="28"/>
      <c r="AC165" s="28"/>
      <c r="AD165" s="28"/>
      <c r="AE165" s="28"/>
      <c r="AF165" s="28"/>
      <c r="AG165" s="28"/>
      <c r="AH165" s="29"/>
      <c r="AI165" s="29"/>
      <c r="AJ165" s="29"/>
      <c r="AK165" s="28"/>
      <c r="AL165" s="29"/>
      <c r="AM165" s="28"/>
      <c r="AN165" s="28"/>
      <c r="AO165" s="28"/>
      <c r="AP165" s="29"/>
      <c r="AQ165" s="28"/>
      <c r="AR165" s="28"/>
      <c r="AS165" s="2"/>
      <c r="AT165" s="2"/>
    </row>
    <row r="166" spans="1:46" x14ac:dyDescent="0.25">
      <c r="A166" s="4"/>
      <c r="C166" s="3"/>
      <c r="J166" s="2"/>
      <c r="K166" s="2"/>
      <c r="M166" s="2"/>
      <c r="N166" s="27"/>
      <c r="O166" s="28"/>
      <c r="P166" s="28"/>
      <c r="Q166" s="28"/>
      <c r="R166" s="28"/>
      <c r="S166" s="29"/>
      <c r="T166" s="29"/>
      <c r="U166" s="29"/>
      <c r="V166" s="28"/>
      <c r="W166" s="30"/>
      <c r="X166" s="30"/>
      <c r="Y166" s="28"/>
      <c r="Z166" s="28"/>
      <c r="AA166" s="28"/>
      <c r="AB166" s="28"/>
      <c r="AC166" s="28"/>
      <c r="AD166" s="28"/>
      <c r="AE166" s="28"/>
      <c r="AF166" s="28"/>
      <c r="AG166" s="28"/>
      <c r="AH166" s="29"/>
      <c r="AI166" s="29"/>
      <c r="AJ166" s="29"/>
      <c r="AK166" s="28"/>
      <c r="AL166" s="29"/>
      <c r="AM166" s="28"/>
      <c r="AN166" s="28"/>
      <c r="AO166" s="28"/>
      <c r="AP166" s="29"/>
      <c r="AQ166" s="28"/>
      <c r="AR166" s="28"/>
      <c r="AS166" s="2"/>
      <c r="AT166" s="2"/>
    </row>
    <row r="167" spans="1:46" x14ac:dyDescent="0.25">
      <c r="A167" s="4"/>
      <c r="C167" s="3"/>
      <c r="J167" s="2"/>
      <c r="K167" s="2"/>
      <c r="M167" s="2"/>
      <c r="N167" s="27"/>
      <c r="O167" s="28"/>
      <c r="P167" s="28"/>
      <c r="Q167" s="28"/>
      <c r="R167" s="28"/>
      <c r="S167" s="29"/>
      <c r="T167" s="29"/>
      <c r="U167" s="29"/>
      <c r="V167" s="28"/>
      <c r="W167" s="30"/>
      <c r="X167" s="30"/>
      <c r="Y167" s="28"/>
      <c r="Z167" s="28"/>
      <c r="AA167" s="28"/>
      <c r="AB167" s="28"/>
      <c r="AC167" s="28"/>
      <c r="AD167" s="28"/>
      <c r="AE167" s="28"/>
      <c r="AF167" s="28"/>
      <c r="AG167" s="28"/>
      <c r="AH167" s="29"/>
      <c r="AI167" s="29"/>
      <c r="AJ167" s="29"/>
      <c r="AK167" s="28"/>
      <c r="AL167" s="29"/>
      <c r="AM167" s="28"/>
      <c r="AN167" s="28"/>
      <c r="AO167" s="28"/>
      <c r="AP167" s="29"/>
      <c r="AQ167" s="28"/>
      <c r="AR167" s="28"/>
      <c r="AS167" s="2"/>
      <c r="AT167" s="2"/>
    </row>
    <row r="168" spans="1:46" x14ac:dyDescent="0.25">
      <c r="A168" s="4"/>
      <c r="C168" s="3"/>
      <c r="J168" s="2"/>
      <c r="K168" s="2"/>
      <c r="M168" s="2"/>
      <c r="N168" s="27"/>
      <c r="O168" s="28"/>
      <c r="P168" s="28"/>
      <c r="Q168" s="28"/>
      <c r="R168" s="28"/>
      <c r="S168" s="29"/>
      <c r="T168" s="29"/>
      <c r="U168" s="29"/>
      <c r="V168" s="28"/>
      <c r="W168" s="30"/>
      <c r="X168" s="30"/>
      <c r="Y168" s="28"/>
      <c r="Z168" s="28"/>
      <c r="AA168" s="28"/>
      <c r="AB168" s="28"/>
      <c r="AC168" s="28"/>
      <c r="AD168" s="28"/>
      <c r="AE168" s="28"/>
      <c r="AF168" s="28"/>
      <c r="AG168" s="28"/>
      <c r="AH168" s="29"/>
      <c r="AI168" s="29"/>
      <c r="AJ168" s="29"/>
      <c r="AK168" s="28"/>
      <c r="AL168" s="29"/>
      <c r="AM168" s="28"/>
      <c r="AN168" s="28"/>
      <c r="AO168" s="28"/>
      <c r="AP168" s="29"/>
      <c r="AQ168" s="28"/>
      <c r="AR168" s="28"/>
      <c r="AS168" s="2"/>
      <c r="AT168" s="2"/>
    </row>
    <row r="169" spans="1:46" x14ac:dyDescent="0.25">
      <c r="A169" s="4"/>
      <c r="C169" s="3"/>
      <c r="J169" s="2"/>
      <c r="K169" s="2"/>
      <c r="M169" s="2"/>
      <c r="N169" s="27"/>
      <c r="O169" s="28"/>
      <c r="P169" s="28"/>
      <c r="Q169" s="28"/>
      <c r="R169" s="28"/>
      <c r="S169" s="29"/>
      <c r="T169" s="29"/>
      <c r="U169" s="29"/>
      <c r="V169" s="28"/>
      <c r="W169" s="30"/>
      <c r="X169" s="30"/>
      <c r="Y169" s="28"/>
      <c r="Z169" s="28"/>
      <c r="AA169" s="28"/>
      <c r="AB169" s="28"/>
      <c r="AC169" s="28"/>
      <c r="AD169" s="28"/>
      <c r="AE169" s="28"/>
      <c r="AF169" s="28"/>
      <c r="AG169" s="28"/>
      <c r="AH169" s="29"/>
      <c r="AI169" s="29"/>
      <c r="AJ169" s="29"/>
      <c r="AK169" s="28"/>
      <c r="AL169" s="29"/>
      <c r="AM169" s="28"/>
      <c r="AN169" s="28"/>
      <c r="AO169" s="28"/>
      <c r="AP169" s="29"/>
      <c r="AQ169" s="28"/>
      <c r="AR169" s="28"/>
      <c r="AS169" s="2"/>
      <c r="AT169" s="2"/>
    </row>
    <row r="170" spans="1:46" x14ac:dyDescent="0.25">
      <c r="A170" s="4"/>
      <c r="C170" s="3"/>
      <c r="J170" s="2"/>
      <c r="K170" s="2"/>
      <c r="M170" s="2"/>
      <c r="N170" s="27"/>
      <c r="O170" s="28"/>
      <c r="P170" s="28"/>
      <c r="Q170" s="28"/>
      <c r="R170" s="28"/>
      <c r="S170" s="29"/>
      <c r="T170" s="29"/>
      <c r="U170" s="29"/>
      <c r="V170" s="28"/>
      <c r="W170" s="30"/>
      <c r="X170" s="30"/>
      <c r="Y170" s="28"/>
      <c r="Z170" s="28"/>
      <c r="AA170" s="28"/>
      <c r="AB170" s="28"/>
      <c r="AC170" s="28"/>
      <c r="AD170" s="28"/>
      <c r="AE170" s="28"/>
      <c r="AF170" s="28"/>
      <c r="AG170" s="28"/>
      <c r="AH170" s="29"/>
      <c r="AI170" s="29"/>
      <c r="AJ170" s="29"/>
      <c r="AK170" s="28"/>
      <c r="AL170" s="29"/>
      <c r="AM170" s="28"/>
      <c r="AN170" s="28"/>
      <c r="AO170" s="28"/>
      <c r="AP170" s="29"/>
      <c r="AQ170" s="28"/>
      <c r="AR170" s="28"/>
      <c r="AS170" s="2"/>
      <c r="AT170" s="2"/>
    </row>
    <row r="171" spans="1:46" x14ac:dyDescent="0.25">
      <c r="A171" s="4"/>
      <c r="C171" s="3"/>
      <c r="J171" s="2"/>
      <c r="K171" s="2"/>
      <c r="M171" s="2"/>
      <c r="N171" s="27"/>
      <c r="O171" s="28"/>
      <c r="P171" s="28"/>
      <c r="Q171" s="28"/>
      <c r="R171" s="28"/>
      <c r="S171" s="29"/>
      <c r="T171" s="29"/>
      <c r="U171" s="29"/>
      <c r="V171" s="28"/>
      <c r="W171" s="30"/>
      <c r="X171" s="30"/>
      <c r="Y171" s="28"/>
      <c r="Z171" s="28"/>
      <c r="AA171" s="28"/>
      <c r="AB171" s="28"/>
      <c r="AC171" s="28"/>
      <c r="AD171" s="28"/>
      <c r="AE171" s="28"/>
      <c r="AF171" s="28"/>
      <c r="AG171" s="28"/>
      <c r="AH171" s="29"/>
      <c r="AI171" s="29"/>
      <c r="AJ171" s="29"/>
      <c r="AK171" s="28"/>
      <c r="AL171" s="29"/>
      <c r="AM171" s="28"/>
      <c r="AN171" s="28"/>
      <c r="AO171" s="28"/>
      <c r="AP171" s="29"/>
      <c r="AQ171" s="28"/>
      <c r="AR171" s="28"/>
      <c r="AS171" s="2"/>
      <c r="AT171" s="2"/>
    </row>
    <row r="172" spans="1:46" x14ac:dyDescent="0.25">
      <c r="A172" s="4"/>
      <c r="C172" s="3"/>
      <c r="J172" s="2"/>
      <c r="K172" s="2"/>
      <c r="M172" s="2"/>
      <c r="N172" s="27"/>
      <c r="O172" s="28"/>
      <c r="P172" s="28"/>
      <c r="Q172" s="28"/>
      <c r="R172" s="28"/>
      <c r="S172" s="29"/>
      <c r="T172" s="29"/>
      <c r="U172" s="29"/>
      <c r="V172" s="28"/>
      <c r="W172" s="30"/>
      <c r="X172" s="30"/>
      <c r="Y172" s="28"/>
      <c r="Z172" s="28"/>
      <c r="AA172" s="28"/>
      <c r="AB172" s="28"/>
      <c r="AC172" s="28"/>
      <c r="AD172" s="28"/>
      <c r="AE172" s="28"/>
      <c r="AF172" s="28"/>
      <c r="AG172" s="28"/>
      <c r="AH172" s="29"/>
      <c r="AI172" s="29"/>
      <c r="AJ172" s="29"/>
      <c r="AK172" s="28"/>
      <c r="AL172" s="29"/>
      <c r="AM172" s="28"/>
      <c r="AN172" s="28"/>
      <c r="AO172" s="28"/>
      <c r="AP172" s="29"/>
      <c r="AQ172" s="28"/>
      <c r="AR172" s="28"/>
      <c r="AS172" s="2"/>
      <c r="AT172" s="2"/>
    </row>
    <row r="173" spans="1:46" x14ac:dyDescent="0.25">
      <c r="A173" s="4"/>
      <c r="C173" s="3"/>
      <c r="J173" s="2"/>
      <c r="K173" s="2"/>
      <c r="M173" s="2"/>
      <c r="N173" s="27"/>
      <c r="O173" s="28"/>
      <c r="P173" s="28"/>
      <c r="Q173" s="28"/>
      <c r="R173" s="28"/>
      <c r="S173" s="29"/>
      <c r="T173" s="29"/>
      <c r="U173" s="29"/>
      <c r="V173" s="28"/>
      <c r="W173" s="30"/>
      <c r="X173" s="30"/>
      <c r="Y173" s="28"/>
      <c r="Z173" s="28"/>
      <c r="AA173" s="28"/>
      <c r="AB173" s="28"/>
      <c r="AC173" s="28"/>
      <c r="AD173" s="28"/>
      <c r="AE173" s="28"/>
      <c r="AF173" s="28"/>
      <c r="AG173" s="28"/>
      <c r="AH173" s="29"/>
      <c r="AI173" s="29"/>
      <c r="AJ173" s="29"/>
      <c r="AK173" s="28"/>
      <c r="AL173" s="29"/>
      <c r="AM173" s="28"/>
      <c r="AN173" s="28"/>
      <c r="AO173" s="28"/>
      <c r="AP173" s="29"/>
      <c r="AQ173" s="28"/>
      <c r="AR173" s="28"/>
      <c r="AS173" s="2"/>
      <c r="AT173" s="2"/>
    </row>
    <row r="174" spans="1:46" x14ac:dyDescent="0.25">
      <c r="A174" s="4"/>
      <c r="C174" s="3"/>
      <c r="J174" s="2"/>
      <c r="K174" s="2"/>
      <c r="M174" s="2"/>
      <c r="N174" s="27"/>
      <c r="O174" s="28"/>
      <c r="P174" s="28"/>
      <c r="Q174" s="28"/>
      <c r="R174" s="28"/>
      <c r="S174" s="29"/>
      <c r="T174" s="29"/>
      <c r="U174" s="29"/>
      <c r="V174" s="28"/>
      <c r="W174" s="30"/>
      <c r="X174" s="30"/>
      <c r="Y174" s="28"/>
      <c r="Z174" s="28"/>
      <c r="AA174" s="28"/>
      <c r="AB174" s="28"/>
      <c r="AC174" s="28"/>
      <c r="AD174" s="28"/>
      <c r="AE174" s="28"/>
      <c r="AF174" s="28"/>
      <c r="AG174" s="28"/>
      <c r="AH174" s="29"/>
      <c r="AI174" s="29"/>
      <c r="AJ174" s="29"/>
      <c r="AK174" s="28"/>
      <c r="AL174" s="29"/>
      <c r="AM174" s="28"/>
      <c r="AN174" s="28"/>
      <c r="AO174" s="28"/>
      <c r="AP174" s="29"/>
      <c r="AQ174" s="28"/>
      <c r="AR174" s="28"/>
      <c r="AS174" s="2"/>
      <c r="AT174" s="2"/>
    </row>
    <row r="175" spans="1:46" x14ac:dyDescent="0.25">
      <c r="A175" s="4"/>
      <c r="C175" s="3"/>
      <c r="J175" s="2"/>
      <c r="K175" s="2"/>
      <c r="M175" s="2"/>
      <c r="N175" s="27"/>
      <c r="O175" s="28"/>
      <c r="P175" s="28"/>
      <c r="Q175" s="28"/>
      <c r="R175" s="28"/>
      <c r="S175" s="29"/>
      <c r="T175" s="29"/>
      <c r="U175" s="29"/>
      <c r="V175" s="28"/>
      <c r="W175" s="30"/>
      <c r="X175" s="30"/>
      <c r="Y175" s="28"/>
      <c r="Z175" s="28"/>
      <c r="AA175" s="28"/>
      <c r="AB175" s="28"/>
      <c r="AC175" s="28"/>
      <c r="AD175" s="28"/>
      <c r="AE175" s="28"/>
      <c r="AF175" s="28"/>
      <c r="AG175" s="28"/>
      <c r="AH175" s="29"/>
      <c r="AI175" s="29"/>
      <c r="AJ175" s="29"/>
      <c r="AK175" s="28"/>
      <c r="AL175" s="29"/>
      <c r="AM175" s="28"/>
      <c r="AN175" s="28"/>
      <c r="AO175" s="28"/>
      <c r="AP175" s="29"/>
      <c r="AQ175" s="28"/>
      <c r="AR175" s="28"/>
      <c r="AS175" s="2"/>
      <c r="AT175" s="2"/>
    </row>
    <row r="176" spans="1:46" x14ac:dyDescent="0.25">
      <c r="A176" s="4"/>
      <c r="C176" s="3"/>
      <c r="J176" s="2"/>
      <c r="K176" s="2"/>
      <c r="M176" s="2"/>
      <c r="N176" s="27"/>
      <c r="O176" s="28"/>
      <c r="P176" s="28"/>
      <c r="Q176" s="28"/>
      <c r="R176" s="28"/>
      <c r="S176" s="29"/>
      <c r="T176" s="29"/>
      <c r="U176" s="29"/>
      <c r="V176" s="28"/>
      <c r="W176" s="30"/>
      <c r="X176" s="30"/>
      <c r="Y176" s="28"/>
      <c r="Z176" s="28"/>
      <c r="AA176" s="28"/>
      <c r="AB176" s="28"/>
      <c r="AC176" s="28"/>
      <c r="AD176" s="28"/>
      <c r="AE176" s="28"/>
      <c r="AF176" s="28"/>
      <c r="AG176" s="28"/>
      <c r="AH176" s="29"/>
      <c r="AI176" s="29"/>
      <c r="AJ176" s="29"/>
      <c r="AK176" s="28"/>
      <c r="AL176" s="29"/>
      <c r="AM176" s="28"/>
      <c r="AN176" s="28"/>
      <c r="AO176" s="28"/>
      <c r="AP176" s="29"/>
      <c r="AQ176" s="28"/>
      <c r="AR176" s="28"/>
      <c r="AS176" s="2"/>
      <c r="AT176" s="2"/>
    </row>
    <row r="177" spans="1:46" x14ac:dyDescent="0.25">
      <c r="A177" s="4"/>
      <c r="C177" s="3"/>
      <c r="J177" s="2"/>
      <c r="K177" s="2"/>
      <c r="M177" s="2"/>
      <c r="N177" s="27"/>
      <c r="O177" s="28"/>
      <c r="P177" s="28"/>
      <c r="Q177" s="28"/>
      <c r="R177" s="28"/>
      <c r="S177" s="29"/>
      <c r="T177" s="29"/>
      <c r="U177" s="29"/>
      <c r="V177" s="28"/>
      <c r="W177" s="30"/>
      <c r="X177" s="30"/>
      <c r="Y177" s="28"/>
      <c r="Z177" s="28"/>
      <c r="AA177" s="28"/>
      <c r="AB177" s="28"/>
      <c r="AC177" s="28"/>
      <c r="AD177" s="28"/>
      <c r="AE177" s="28"/>
      <c r="AF177" s="28"/>
      <c r="AG177" s="28"/>
      <c r="AH177" s="29"/>
      <c r="AI177" s="29"/>
      <c r="AJ177" s="29"/>
      <c r="AK177" s="28"/>
      <c r="AL177" s="29"/>
      <c r="AM177" s="28"/>
      <c r="AN177" s="28"/>
      <c r="AO177" s="28"/>
      <c r="AP177" s="29"/>
      <c r="AQ177" s="28"/>
      <c r="AR177" s="28"/>
      <c r="AS177" s="2"/>
      <c r="AT177" s="2"/>
    </row>
    <row r="178" spans="1:46" x14ac:dyDescent="0.25">
      <c r="A178" s="4"/>
      <c r="C178" s="3"/>
      <c r="J178" s="2"/>
      <c r="K178" s="2"/>
      <c r="M178" s="2"/>
      <c r="N178" s="27"/>
      <c r="O178" s="28"/>
      <c r="P178" s="28"/>
      <c r="Q178" s="28"/>
      <c r="R178" s="28"/>
      <c r="S178" s="29"/>
      <c r="T178" s="29"/>
      <c r="U178" s="29"/>
      <c r="V178" s="28"/>
      <c r="W178" s="30"/>
      <c r="X178" s="30"/>
      <c r="Y178" s="28"/>
      <c r="Z178" s="28"/>
      <c r="AA178" s="28"/>
      <c r="AB178" s="28"/>
      <c r="AC178" s="28"/>
      <c r="AD178" s="28"/>
      <c r="AE178" s="28"/>
      <c r="AF178" s="28"/>
      <c r="AG178" s="28"/>
      <c r="AH178" s="29"/>
      <c r="AI178" s="29"/>
      <c r="AJ178" s="29"/>
      <c r="AK178" s="28"/>
      <c r="AL178" s="29"/>
      <c r="AM178" s="28"/>
      <c r="AN178" s="28"/>
      <c r="AO178" s="28"/>
      <c r="AP178" s="29"/>
      <c r="AQ178" s="28"/>
      <c r="AR178" s="28"/>
      <c r="AS178" s="2"/>
      <c r="AT178" s="2"/>
    </row>
    <row r="179" spans="1:46" x14ac:dyDescent="0.25">
      <c r="A179" s="4"/>
      <c r="C179" s="3"/>
      <c r="J179" s="2"/>
      <c r="K179" s="2"/>
      <c r="M179" s="2"/>
      <c r="N179" s="27"/>
      <c r="O179" s="28"/>
      <c r="P179" s="28"/>
      <c r="Q179" s="28"/>
      <c r="R179" s="28"/>
      <c r="S179" s="29"/>
      <c r="T179" s="29"/>
      <c r="U179" s="29"/>
      <c r="V179" s="28"/>
      <c r="W179" s="30"/>
      <c r="X179" s="30"/>
      <c r="Y179" s="28"/>
      <c r="Z179" s="28"/>
      <c r="AA179" s="28"/>
      <c r="AB179" s="28"/>
      <c r="AC179" s="28"/>
      <c r="AD179" s="28"/>
      <c r="AE179" s="28"/>
      <c r="AF179" s="28"/>
      <c r="AG179" s="28"/>
      <c r="AH179" s="29"/>
      <c r="AI179" s="29"/>
      <c r="AJ179" s="29"/>
      <c r="AK179" s="28"/>
      <c r="AL179" s="29"/>
      <c r="AM179" s="28"/>
      <c r="AN179" s="28"/>
      <c r="AO179" s="28"/>
      <c r="AP179" s="29"/>
      <c r="AQ179" s="28"/>
      <c r="AR179" s="28"/>
      <c r="AS179" s="2"/>
      <c r="AT179" s="2"/>
    </row>
    <row r="180" spans="1:46" x14ac:dyDescent="0.25">
      <c r="A180" s="4"/>
      <c r="C180" s="3"/>
      <c r="J180" s="2"/>
      <c r="K180" s="2"/>
      <c r="M180" s="2"/>
      <c r="N180" s="27"/>
      <c r="O180" s="28"/>
      <c r="P180" s="28"/>
      <c r="Q180" s="28"/>
      <c r="R180" s="28"/>
      <c r="S180" s="29"/>
      <c r="T180" s="29"/>
      <c r="U180" s="29"/>
      <c r="V180" s="28"/>
      <c r="W180" s="30"/>
      <c r="X180" s="30"/>
      <c r="Y180" s="28"/>
      <c r="Z180" s="28"/>
      <c r="AA180" s="28"/>
      <c r="AB180" s="28"/>
      <c r="AC180" s="28"/>
      <c r="AD180" s="28"/>
      <c r="AE180" s="28"/>
      <c r="AF180" s="28"/>
      <c r="AG180" s="28"/>
      <c r="AH180" s="29"/>
      <c r="AI180" s="29"/>
      <c r="AJ180" s="29"/>
      <c r="AK180" s="28"/>
      <c r="AL180" s="29"/>
      <c r="AM180" s="28"/>
      <c r="AN180" s="28"/>
      <c r="AO180" s="28"/>
      <c r="AP180" s="29"/>
      <c r="AQ180" s="28"/>
      <c r="AR180" s="28"/>
      <c r="AS180" s="2"/>
      <c r="AT180" s="2"/>
    </row>
    <row r="181" spans="1:46" x14ac:dyDescent="0.25">
      <c r="A181" s="4"/>
      <c r="C181" s="3"/>
      <c r="J181" s="2"/>
      <c r="K181" s="2"/>
      <c r="M181" s="2"/>
      <c r="N181" s="27"/>
      <c r="O181" s="28"/>
      <c r="P181" s="28"/>
      <c r="Q181" s="28"/>
      <c r="R181" s="28"/>
      <c r="S181" s="29"/>
      <c r="T181" s="29"/>
      <c r="U181" s="29"/>
      <c r="V181" s="28"/>
      <c r="W181" s="30"/>
      <c r="X181" s="30"/>
      <c r="Y181" s="28"/>
      <c r="Z181" s="28"/>
      <c r="AA181" s="28"/>
      <c r="AB181" s="28"/>
      <c r="AC181" s="28"/>
      <c r="AD181" s="28"/>
      <c r="AE181" s="28"/>
      <c r="AF181" s="28"/>
      <c r="AG181" s="28"/>
      <c r="AH181" s="29"/>
      <c r="AI181" s="29"/>
      <c r="AJ181" s="29"/>
      <c r="AK181" s="28"/>
      <c r="AL181" s="29"/>
      <c r="AM181" s="28"/>
      <c r="AN181" s="28"/>
      <c r="AO181" s="28"/>
      <c r="AP181" s="29"/>
      <c r="AQ181" s="28"/>
      <c r="AR181" s="28"/>
      <c r="AS181" s="2"/>
      <c r="AT181" s="2"/>
    </row>
    <row r="182" spans="1:46" x14ac:dyDescent="0.25">
      <c r="A182" s="4"/>
      <c r="C182" s="3"/>
      <c r="J182" s="2"/>
      <c r="K182" s="2"/>
      <c r="M182" s="2"/>
      <c r="N182" s="27"/>
      <c r="O182" s="28"/>
      <c r="P182" s="28"/>
      <c r="Q182" s="28"/>
      <c r="R182" s="28"/>
      <c r="S182" s="29"/>
      <c r="T182" s="29"/>
      <c r="U182" s="29"/>
      <c r="V182" s="28"/>
      <c r="W182" s="30"/>
      <c r="X182" s="30"/>
      <c r="Y182" s="28"/>
      <c r="Z182" s="28"/>
      <c r="AA182" s="28"/>
      <c r="AB182" s="28"/>
      <c r="AC182" s="28"/>
      <c r="AD182" s="28"/>
      <c r="AE182" s="28"/>
      <c r="AF182" s="28"/>
      <c r="AG182" s="28"/>
      <c r="AH182" s="29"/>
      <c r="AI182" s="29"/>
      <c r="AJ182" s="29"/>
      <c r="AK182" s="28"/>
      <c r="AL182" s="29"/>
      <c r="AM182" s="28"/>
      <c r="AN182" s="28"/>
      <c r="AO182" s="28"/>
      <c r="AP182" s="29"/>
      <c r="AQ182" s="28"/>
      <c r="AR182" s="28"/>
      <c r="AS182" s="2"/>
      <c r="AT182" s="2"/>
    </row>
    <row r="183" spans="1:46" x14ac:dyDescent="0.25">
      <c r="A183" s="4"/>
      <c r="C183" s="3"/>
      <c r="J183" s="2"/>
      <c r="K183" s="2"/>
      <c r="M183" s="2"/>
      <c r="N183" s="27"/>
      <c r="O183" s="28"/>
      <c r="P183" s="28"/>
      <c r="Q183" s="28"/>
      <c r="R183" s="28"/>
      <c r="S183" s="29"/>
      <c r="T183" s="29"/>
      <c r="U183" s="29"/>
      <c r="V183" s="28"/>
      <c r="W183" s="30"/>
      <c r="X183" s="30"/>
      <c r="Y183" s="28"/>
      <c r="Z183" s="28"/>
      <c r="AA183" s="28"/>
      <c r="AB183" s="28"/>
      <c r="AC183" s="28"/>
      <c r="AD183" s="28"/>
      <c r="AE183" s="28"/>
      <c r="AF183" s="28"/>
      <c r="AG183" s="28"/>
      <c r="AH183" s="29"/>
      <c r="AI183" s="29"/>
      <c r="AJ183" s="29"/>
      <c r="AK183" s="28"/>
      <c r="AL183" s="29"/>
      <c r="AM183" s="28"/>
      <c r="AN183" s="28"/>
      <c r="AO183" s="28"/>
      <c r="AP183" s="29"/>
      <c r="AQ183" s="28"/>
      <c r="AR183" s="28"/>
      <c r="AS183" s="2"/>
      <c r="AT183" s="2"/>
    </row>
    <row r="184" spans="1:46" x14ac:dyDescent="0.25">
      <c r="A184" s="4"/>
      <c r="C184" s="3"/>
      <c r="J184" s="2"/>
      <c r="K184" s="2"/>
      <c r="M184" s="2"/>
      <c r="N184" s="27"/>
      <c r="O184" s="28"/>
      <c r="P184" s="28"/>
      <c r="Q184" s="28"/>
      <c r="R184" s="28"/>
      <c r="S184" s="29"/>
      <c r="T184" s="29"/>
      <c r="U184" s="29"/>
      <c r="V184" s="28"/>
      <c r="W184" s="30"/>
      <c r="X184" s="30"/>
      <c r="Y184" s="28"/>
      <c r="Z184" s="28"/>
      <c r="AA184" s="28"/>
      <c r="AB184" s="28"/>
      <c r="AC184" s="28"/>
      <c r="AD184" s="28"/>
      <c r="AE184" s="28"/>
      <c r="AF184" s="28"/>
      <c r="AG184" s="28"/>
      <c r="AH184" s="29"/>
      <c r="AI184" s="29"/>
      <c r="AJ184" s="29"/>
      <c r="AK184" s="28"/>
      <c r="AL184" s="29"/>
      <c r="AM184" s="28"/>
      <c r="AN184" s="28"/>
      <c r="AO184" s="28"/>
      <c r="AP184" s="29"/>
      <c r="AQ184" s="28"/>
      <c r="AR184" s="28"/>
      <c r="AS184" s="2"/>
      <c r="AT184" s="2"/>
    </row>
    <row r="185" spans="1:46" x14ac:dyDescent="0.25">
      <c r="A185" s="4" t="s">
        <v>33</v>
      </c>
      <c r="B185" t="s">
        <v>32</v>
      </c>
      <c r="C185" s="3">
        <v>42018</v>
      </c>
      <c r="D185">
        <v>1</v>
      </c>
      <c r="F185">
        <v>0</v>
      </c>
      <c r="J185" s="2" t="s">
        <v>82</v>
      </c>
      <c r="K185" s="2" t="s">
        <v>23</v>
      </c>
      <c r="L185">
        <v>1</v>
      </c>
      <c r="M185" s="2" t="s">
        <v>22</v>
      </c>
      <c r="N185" s="27" t="str">
        <f>IF(ISNUMBER(AVERAGEIFS(Observed!J$2:J$792,Observed!$A$2:$A$792,$A185,Observed!$C$2:$C$792,$C185)),AVERAGEIFS(Observed!J$2:J$792,Observed!$A$2:$A$792,$A185,Observed!$C$2:$C$792,$C185),"")</f>
        <v/>
      </c>
      <c r="O185" s="28" t="str">
        <f>IF(ISNUMBER(AVERAGEIFS(Observed!K$2:K$792,Observed!$A$2:$A$792,$A185,Observed!$C$2:$C$792,$C185)),AVERAGEIFS(Observed!K$2:K$792,Observed!$A$2:$A$792,$A185,Observed!$C$2:$C$792,$C185),"")</f>
        <v/>
      </c>
      <c r="P185" s="28">
        <f>IF(ISNUMBER(AVERAGEIFS(Observed!L$2:L$792,Observed!$A$2:$A$792,$A185,Observed!$C$2:$C$792,$C185)),AVERAGEIFS(Observed!L$2:L$792,Observed!$A$2:$A$792,$A185,Observed!$C$2:$C$792,$C185),"")</f>
        <v>257.02666666666664</v>
      </c>
      <c r="Q185" s="28">
        <f>IF(ISNUMBER(AVERAGEIFS(Observed!M$2:M$792,Observed!$A$2:$A$792,$A185,Observed!$C$2:$C$792,$C185)),AVERAGEIFS(Observed!M$2:M$792,Observed!$A$2:$A$792,$A185,Observed!$C$2:$C$792,$C185),"")</f>
        <v>257.02666666666664</v>
      </c>
      <c r="R185" s="28">
        <f>IF(ISNUMBER(AVERAGEIFS(Observed!N$2:N$792,Observed!$A$2:$A$792,$A185,Observed!$C$2:$C$792,$C185)),AVERAGEIFS(Observed!N$2:N$792,Observed!$A$2:$A$792,$A185,Observed!$C$2:$C$792,$C185),"")</f>
        <v>257.02666666666664</v>
      </c>
      <c r="S185" s="29" t="str">
        <f>IF(ISNUMBER(AVERAGEIFS(Observed!O$2:O$792,Observed!$A$2:$A$792,$A185,Observed!$C$2:$C$792,$C185)),AVERAGEIFS(Observed!O$2:O$792,Observed!$A$2:$A$792,$A185,Observed!$C$2:$C$792,$C185),"")</f>
        <v/>
      </c>
      <c r="T185" s="29" t="str">
        <f>IF(ISNUMBER(AVERAGEIFS(Observed!P$2:P$792,Observed!$A$2:$A$792,$A185,Observed!$C$2:$C$792,$C185)),AVERAGEIFS(Observed!P$2:P$792,Observed!$A$2:$A$792,$A185,Observed!$C$2:$C$792,$C185),"")</f>
        <v/>
      </c>
      <c r="U185" s="29" t="str">
        <f>IF(ISNUMBER(AVERAGEIFS(Observed!Q$2:Q$792,Observed!$A$2:$A$792,$A185,Observed!$C$2:$C$792,$C185)),AVERAGEIFS(Observed!Q$2:Q$792,Observed!$A$2:$A$792,$A185,Observed!$C$2:$C$792,$C185),"")</f>
        <v/>
      </c>
      <c r="V185" s="28" t="str">
        <f>IF(ISNUMBER(AVERAGEIFS(Observed!R$2:R$792,Observed!$A$2:$A$792,$A185,Observed!$C$2:$C$792,$C185)),AVERAGEIFS(Observed!R$2:R$792,Observed!$A$2:$A$792,$A185,Observed!$C$2:$C$792,$C185),"")</f>
        <v/>
      </c>
      <c r="W185" s="30" t="str">
        <f>IF(ISNUMBER(AVERAGEIFS(Observed!S$2:S$792,Observed!$A$2:$A$792,$A185,Observed!$C$2:$C$792,$C185)),AVERAGEIFS(Observed!S$2:S$792,Observed!$A$2:$A$792,$A185,Observed!$C$2:$C$792,$C185),"")</f>
        <v/>
      </c>
      <c r="X185" s="30" t="str">
        <f>IF(ISNUMBER(AVERAGEIFS(Observed!T$2:T$792,Observed!$A$2:$A$792,$A185,Observed!$C$2:$C$792,$C185)),AVERAGEIFS(Observed!T$2:T$792,Observed!$A$2:$A$792,$A185,Observed!$C$2:$C$792,$C185),"")</f>
        <v/>
      </c>
      <c r="Y185" s="28" t="str">
        <f>IF(ISNUMBER(AVERAGEIFS(Observed!U$2:U$792,Observed!$A$2:$A$792,$A185,Observed!$C$2:$C$792,$C185)),AVERAGEIFS(Observed!U$2:U$792,Observed!$A$2:$A$792,$A185,Observed!$C$2:$C$792,$C185),"")</f>
        <v/>
      </c>
      <c r="Z185" s="28" t="str">
        <f>IF(ISNUMBER(AVERAGEIFS(Observed!V$2:V$792,Observed!$A$2:$A$792,$A185,Observed!$C$2:$C$792,$C185)),AVERAGEIFS(Observed!V$2:V$792,Observed!$A$2:$A$792,$A185,Observed!$C$2:$C$792,$C185),"")</f>
        <v/>
      </c>
      <c r="AA185" s="28" t="str">
        <f>IF(ISNUMBER(AVERAGEIFS(Observed!W$2:W$792,Observed!$A$2:$A$792,$A185,Observed!$C$2:$C$792,$C185)),AVERAGEIFS(Observed!W$2:W$792,Observed!$A$2:$A$792,$A185,Observed!$C$2:$C$792,$C185),"")</f>
        <v/>
      </c>
      <c r="AB185" s="28" t="str">
        <f>IF(ISNUMBER(AVERAGEIFS(Observed!X$2:X$792,Observed!$A$2:$A$792,$A185,Observed!$C$2:$C$792,$C185)),AVERAGEIFS(Observed!X$2:X$792,Observed!$A$2:$A$792,$A185,Observed!$C$2:$C$792,$C185),"")</f>
        <v/>
      </c>
      <c r="AC185" s="28" t="str">
        <f>IF(ISNUMBER(AVERAGEIFS(Observed!Y$2:Y$792,Observed!$A$2:$A$792,$A185,Observed!$C$2:$C$792,$C185)),AVERAGEIFS(Observed!Y$2:Y$792,Observed!$A$2:$A$792,$A185,Observed!$C$2:$C$792,$C185),"")</f>
        <v/>
      </c>
      <c r="AD185" s="28" t="str">
        <f>IF(ISNUMBER(AVERAGEIFS(Observed!Z$2:Z$792,Observed!$A$2:$A$792,$A185,Observed!$C$2:$C$792,$C185)),AVERAGEIFS(Observed!Z$2:Z$792,Observed!$A$2:$A$792,$A185,Observed!$C$2:$C$792,$C185),"")</f>
        <v/>
      </c>
      <c r="AE185" s="28" t="str">
        <f>IF(ISNUMBER(AVERAGEIFS(Observed!AA$2:AA$792,Observed!$A$2:$A$792,$A185,Observed!$C$2:$C$792,$C185)),AVERAGEIFS(Observed!AA$2:AA$792,Observed!$A$2:$A$792,$A185,Observed!$C$2:$C$792,$C185),"")</f>
        <v/>
      </c>
      <c r="AF185" s="28" t="str">
        <f>IF(ISNUMBER(AVERAGEIFS(Observed!AB$2:AB$792,Observed!$A$2:$A$792,$A185,Observed!$C$2:$C$792,$C185)),AVERAGEIFS(Observed!AB$2:AB$792,Observed!$A$2:$A$792,$A185,Observed!$C$2:$C$792,$C185),"")</f>
        <v/>
      </c>
      <c r="AG185" s="28">
        <f>IF(ISNUMBER(AVERAGEIFS(Observed!AC$2:AC$792,Observed!$A$2:$A$792,$A185,Observed!$C$2:$C$792,$C185)),AVERAGEIFS(Observed!AC$2:AC$792,Observed!$A$2:$A$792,$A185,Observed!$C$2:$C$792,$C185),"")</f>
        <v>23.366666666666664</v>
      </c>
      <c r="AH185" s="29">
        <f>IF(ISNUMBER(AVERAGEIFS(Observed!AD$2:AD$792,Observed!$A$2:$A$792,$A185,Observed!$C$2:$C$792,$C185)),AVERAGEIFS(Observed!AD$2:AD$792,Observed!$A$2:$A$792,$A185,Observed!$C$2:$C$792,$C185),"")</f>
        <v>3.5333333333333335E-2</v>
      </c>
      <c r="AI185" s="29">
        <f>IF(ISNUMBER(AVERAGEIFS(Observed!AE$2:AE$792,Observed!$A$2:$A$792,$A185,Observed!$C$2:$C$792,$C185)),AVERAGEIFS(Observed!AE$2:AE$792,Observed!$A$2:$A$792,$A185,Observed!$C$2:$C$792,$C185),"")</f>
        <v>3.5333333333333335E-2</v>
      </c>
      <c r="AJ185" s="29" t="str">
        <f>IF(ISNUMBER(AVERAGEIFS(Observed!AF$2:AF$792,Observed!$A$2:$A$792,$A185,Observed!$C$2:$C$792,$C185)),AVERAGEIFS(Observed!AF$2:AF$792,Observed!$A$2:$A$792,$A185,Observed!$C$2:$C$792,$C185),"")</f>
        <v/>
      </c>
      <c r="AK185" s="28" t="str">
        <f>IF(ISNUMBER(AVERAGEIFS(Observed!AG$2:AG$792,Observed!$A$2:$A$792,$A185,Observed!$C$2:$C$792,$C185)),AVERAGEIFS(Observed!AG$2:AG$792,Observed!$A$2:$A$792,$A185,Observed!$C$2:$C$792,$C185),"")</f>
        <v/>
      </c>
      <c r="AL185" s="29" t="str">
        <f>IF(ISNUMBER(AVERAGEIFS(Observed!AH$2:AH$792,Observed!$A$2:$A$792,$A185,Observed!$C$2:$C$792,$C185)),AVERAGEIFS(Observed!AH$2:AH$792,Observed!$A$2:$A$792,$A185,Observed!$C$2:$C$792,$C185),"")</f>
        <v/>
      </c>
      <c r="AM185" s="28" t="str">
        <f>IF(ISNUMBER(AVERAGEIFS(Observed!AI$2:AI$792,Observed!$A$2:$A$792,$A185,Observed!$C$2:$C$792,$C185)),AVERAGEIFS(Observed!AI$2:AI$792,Observed!$A$2:$A$792,$A185,Observed!$C$2:$C$792,$C185),"")</f>
        <v/>
      </c>
      <c r="AN185" s="28" t="str">
        <f>IF(ISNUMBER(AVERAGEIFS(Observed!AJ$2:AJ$792,Observed!$A$2:$A$792,$A185,Observed!$C$2:$C$792,$C185)),AVERAGEIFS(Observed!AJ$2:AJ$792,Observed!$A$2:$A$792,$A185,Observed!$C$2:$C$792,$C185),"")</f>
        <v/>
      </c>
      <c r="AO185" s="28" t="str">
        <f>IF(ISNUMBER(AVERAGEIFS(Observed!AK$2:AK$792,Observed!$A$2:$A$792,$A185,Observed!$C$2:$C$792,$C185)),AVERAGEIFS(Observed!AK$2:AK$792,Observed!$A$2:$A$792,$A185,Observed!$C$2:$C$792,$C185),"")</f>
        <v/>
      </c>
      <c r="AP185" s="29" t="str">
        <f>IF(ISNUMBER(AVERAGEIFS(Observed!AL$2:AL$792,Observed!$A$2:$A$792,$A185,Observed!$C$2:$C$792,$C185)),AVERAGEIFS(Observed!AL$2:AL$792,Observed!$A$2:$A$792,$A185,Observed!$C$2:$C$792,$C185),"")</f>
        <v/>
      </c>
      <c r="AQ185" s="28">
        <f>IF(ISNUMBER(AVERAGEIFS(Observed!AM$2:AM$792,Observed!$A$2:$A$792,$A185,Observed!$C$2:$C$792,$C185)),AVERAGEIFS(Observed!AM$2:AM$792,Observed!$A$2:$A$792,$A185,Observed!$C$2:$C$792,$C185),"")</f>
        <v>9.0446666666666662</v>
      </c>
      <c r="AR185" s="28">
        <f>IF(ISNUMBER(AVERAGEIFS(Observed!AN$2:AN$792,Observed!$A$2:$A$792,$A185,Observed!$C$2:$C$792,$C185)),AVERAGEIFS(Observed!AN$2:AN$792,Observed!$A$2:$A$792,$A185,Observed!$C$2:$C$792,$C185),"")</f>
        <v>9.0446666666666662</v>
      </c>
      <c r="AS185" s="2">
        <f>COUNTIFS(Observed!$A$2:$A$792,$A185,Observed!$C$2:$C$792,$C185)</f>
        <v>3</v>
      </c>
      <c r="AT185" s="2">
        <f t="shared" si="4"/>
        <v>8</v>
      </c>
    </row>
    <row r="186" spans="1:46" x14ac:dyDescent="0.25">
      <c r="A186" s="4" t="s">
        <v>35</v>
      </c>
      <c r="B186" t="s">
        <v>32</v>
      </c>
      <c r="C186" s="3">
        <v>42018</v>
      </c>
      <c r="D186">
        <v>1</v>
      </c>
      <c r="F186">
        <v>50</v>
      </c>
      <c r="J186" s="2" t="s">
        <v>82</v>
      </c>
      <c r="K186" s="2" t="s">
        <v>23</v>
      </c>
      <c r="L186">
        <v>1</v>
      </c>
      <c r="M186" s="2" t="s">
        <v>22</v>
      </c>
      <c r="N186" s="27" t="str">
        <f>IF(ISNUMBER(AVERAGEIFS(Observed!J$2:J$792,Observed!$A$2:$A$792,$A186,Observed!$C$2:$C$792,$C186)),AVERAGEIFS(Observed!J$2:J$792,Observed!$A$2:$A$792,$A186,Observed!$C$2:$C$792,$C186),"")</f>
        <v/>
      </c>
      <c r="O186" s="28" t="str">
        <f>IF(ISNUMBER(AVERAGEIFS(Observed!K$2:K$792,Observed!$A$2:$A$792,$A186,Observed!$C$2:$C$792,$C186)),AVERAGEIFS(Observed!K$2:K$792,Observed!$A$2:$A$792,$A186,Observed!$C$2:$C$792,$C186),"")</f>
        <v/>
      </c>
      <c r="P186" s="28">
        <f>IF(ISNUMBER(AVERAGEIFS(Observed!L$2:L$792,Observed!$A$2:$A$792,$A186,Observed!$C$2:$C$792,$C186)),AVERAGEIFS(Observed!L$2:L$792,Observed!$A$2:$A$792,$A186,Observed!$C$2:$C$792,$C186),"")</f>
        <v>276.86333333333334</v>
      </c>
      <c r="Q186" s="28">
        <f>IF(ISNUMBER(AVERAGEIFS(Observed!M$2:M$792,Observed!$A$2:$A$792,$A186,Observed!$C$2:$C$792,$C186)),AVERAGEIFS(Observed!M$2:M$792,Observed!$A$2:$A$792,$A186,Observed!$C$2:$C$792,$C186),"")</f>
        <v>276.86333333333334</v>
      </c>
      <c r="R186" s="28">
        <f>IF(ISNUMBER(AVERAGEIFS(Observed!N$2:N$792,Observed!$A$2:$A$792,$A186,Observed!$C$2:$C$792,$C186)),AVERAGEIFS(Observed!N$2:N$792,Observed!$A$2:$A$792,$A186,Observed!$C$2:$C$792,$C186),"")</f>
        <v>276.86333333333334</v>
      </c>
      <c r="S186" s="29" t="str">
        <f>IF(ISNUMBER(AVERAGEIFS(Observed!O$2:O$792,Observed!$A$2:$A$792,$A186,Observed!$C$2:$C$792,$C186)),AVERAGEIFS(Observed!O$2:O$792,Observed!$A$2:$A$792,$A186,Observed!$C$2:$C$792,$C186),"")</f>
        <v/>
      </c>
      <c r="T186" s="29" t="str">
        <f>IF(ISNUMBER(AVERAGEIFS(Observed!P$2:P$792,Observed!$A$2:$A$792,$A186,Observed!$C$2:$C$792,$C186)),AVERAGEIFS(Observed!P$2:P$792,Observed!$A$2:$A$792,$A186,Observed!$C$2:$C$792,$C186),"")</f>
        <v/>
      </c>
      <c r="U186" s="29" t="str">
        <f>IF(ISNUMBER(AVERAGEIFS(Observed!Q$2:Q$792,Observed!$A$2:$A$792,$A186,Observed!$C$2:$C$792,$C186)),AVERAGEIFS(Observed!Q$2:Q$792,Observed!$A$2:$A$792,$A186,Observed!$C$2:$C$792,$C186),"")</f>
        <v/>
      </c>
      <c r="V186" s="28" t="str">
        <f>IF(ISNUMBER(AVERAGEIFS(Observed!R$2:R$792,Observed!$A$2:$A$792,$A186,Observed!$C$2:$C$792,$C186)),AVERAGEIFS(Observed!R$2:R$792,Observed!$A$2:$A$792,$A186,Observed!$C$2:$C$792,$C186),"")</f>
        <v/>
      </c>
      <c r="W186" s="30" t="str">
        <f>IF(ISNUMBER(AVERAGEIFS(Observed!S$2:S$792,Observed!$A$2:$A$792,$A186,Observed!$C$2:$C$792,$C186)),AVERAGEIFS(Observed!S$2:S$792,Observed!$A$2:$A$792,$A186,Observed!$C$2:$C$792,$C186),"")</f>
        <v/>
      </c>
      <c r="X186" s="30" t="str">
        <f>IF(ISNUMBER(AVERAGEIFS(Observed!T$2:T$792,Observed!$A$2:$A$792,$A186,Observed!$C$2:$C$792,$C186)),AVERAGEIFS(Observed!T$2:T$792,Observed!$A$2:$A$792,$A186,Observed!$C$2:$C$792,$C186),"")</f>
        <v/>
      </c>
      <c r="Y186" s="28" t="str">
        <f>IF(ISNUMBER(AVERAGEIFS(Observed!U$2:U$792,Observed!$A$2:$A$792,$A186,Observed!$C$2:$C$792,$C186)),AVERAGEIFS(Observed!U$2:U$792,Observed!$A$2:$A$792,$A186,Observed!$C$2:$C$792,$C186),"")</f>
        <v/>
      </c>
      <c r="Z186" s="28" t="str">
        <f>IF(ISNUMBER(AVERAGEIFS(Observed!V$2:V$792,Observed!$A$2:$A$792,$A186,Observed!$C$2:$C$792,$C186)),AVERAGEIFS(Observed!V$2:V$792,Observed!$A$2:$A$792,$A186,Observed!$C$2:$C$792,$C186),"")</f>
        <v/>
      </c>
      <c r="AA186" s="28" t="str">
        <f>IF(ISNUMBER(AVERAGEIFS(Observed!W$2:W$792,Observed!$A$2:$A$792,$A186,Observed!$C$2:$C$792,$C186)),AVERAGEIFS(Observed!W$2:W$792,Observed!$A$2:$A$792,$A186,Observed!$C$2:$C$792,$C186),"")</f>
        <v/>
      </c>
      <c r="AB186" s="28" t="str">
        <f>IF(ISNUMBER(AVERAGEIFS(Observed!X$2:X$792,Observed!$A$2:$A$792,$A186,Observed!$C$2:$C$792,$C186)),AVERAGEIFS(Observed!X$2:X$792,Observed!$A$2:$A$792,$A186,Observed!$C$2:$C$792,$C186),"")</f>
        <v/>
      </c>
      <c r="AC186" s="28" t="str">
        <f>IF(ISNUMBER(AVERAGEIFS(Observed!Y$2:Y$792,Observed!$A$2:$A$792,$A186,Observed!$C$2:$C$792,$C186)),AVERAGEIFS(Observed!Y$2:Y$792,Observed!$A$2:$A$792,$A186,Observed!$C$2:$C$792,$C186),"")</f>
        <v/>
      </c>
      <c r="AD186" s="28" t="str">
        <f>IF(ISNUMBER(AVERAGEIFS(Observed!Z$2:Z$792,Observed!$A$2:$A$792,$A186,Observed!$C$2:$C$792,$C186)),AVERAGEIFS(Observed!Z$2:Z$792,Observed!$A$2:$A$792,$A186,Observed!$C$2:$C$792,$C186),"")</f>
        <v/>
      </c>
      <c r="AE186" s="28" t="str">
        <f>IF(ISNUMBER(AVERAGEIFS(Observed!AA$2:AA$792,Observed!$A$2:$A$792,$A186,Observed!$C$2:$C$792,$C186)),AVERAGEIFS(Observed!AA$2:AA$792,Observed!$A$2:$A$792,$A186,Observed!$C$2:$C$792,$C186),"")</f>
        <v/>
      </c>
      <c r="AF186" s="28" t="str">
        <f>IF(ISNUMBER(AVERAGEIFS(Observed!AB$2:AB$792,Observed!$A$2:$A$792,$A186,Observed!$C$2:$C$792,$C186)),AVERAGEIFS(Observed!AB$2:AB$792,Observed!$A$2:$A$792,$A186,Observed!$C$2:$C$792,$C186),"")</f>
        <v/>
      </c>
      <c r="AG186" s="28">
        <f>IF(ISNUMBER(AVERAGEIFS(Observed!AC$2:AC$792,Observed!$A$2:$A$792,$A186,Observed!$C$2:$C$792,$C186)),AVERAGEIFS(Observed!AC$2:AC$792,Observed!$A$2:$A$792,$A186,Observed!$C$2:$C$792,$C186),"")</f>
        <v>25.433333333333334</v>
      </c>
      <c r="AH186" s="29">
        <f>IF(ISNUMBER(AVERAGEIFS(Observed!AD$2:AD$792,Observed!$A$2:$A$792,$A186,Observed!$C$2:$C$792,$C186)),AVERAGEIFS(Observed!AD$2:AD$792,Observed!$A$2:$A$792,$A186,Observed!$C$2:$C$792,$C186),"")</f>
        <v>3.833333333333333E-2</v>
      </c>
      <c r="AI186" s="29">
        <f>IF(ISNUMBER(AVERAGEIFS(Observed!AE$2:AE$792,Observed!$A$2:$A$792,$A186,Observed!$C$2:$C$792,$C186)),AVERAGEIFS(Observed!AE$2:AE$792,Observed!$A$2:$A$792,$A186,Observed!$C$2:$C$792,$C186),"")</f>
        <v>3.833333333333333E-2</v>
      </c>
      <c r="AJ186" s="29" t="str">
        <f>IF(ISNUMBER(AVERAGEIFS(Observed!AF$2:AF$792,Observed!$A$2:$A$792,$A186,Observed!$C$2:$C$792,$C186)),AVERAGEIFS(Observed!AF$2:AF$792,Observed!$A$2:$A$792,$A186,Observed!$C$2:$C$792,$C186),"")</f>
        <v/>
      </c>
      <c r="AK186" s="28" t="str">
        <f>IF(ISNUMBER(AVERAGEIFS(Observed!AG$2:AG$792,Observed!$A$2:$A$792,$A186,Observed!$C$2:$C$792,$C186)),AVERAGEIFS(Observed!AG$2:AG$792,Observed!$A$2:$A$792,$A186,Observed!$C$2:$C$792,$C186),"")</f>
        <v/>
      </c>
      <c r="AL186" s="29" t="str">
        <f>IF(ISNUMBER(AVERAGEIFS(Observed!AH$2:AH$792,Observed!$A$2:$A$792,$A186,Observed!$C$2:$C$792,$C186)),AVERAGEIFS(Observed!AH$2:AH$792,Observed!$A$2:$A$792,$A186,Observed!$C$2:$C$792,$C186),"")</f>
        <v/>
      </c>
      <c r="AM186" s="28" t="str">
        <f>IF(ISNUMBER(AVERAGEIFS(Observed!AI$2:AI$792,Observed!$A$2:$A$792,$A186,Observed!$C$2:$C$792,$C186)),AVERAGEIFS(Observed!AI$2:AI$792,Observed!$A$2:$A$792,$A186,Observed!$C$2:$C$792,$C186),"")</f>
        <v/>
      </c>
      <c r="AN186" s="28" t="str">
        <f>IF(ISNUMBER(AVERAGEIFS(Observed!AJ$2:AJ$792,Observed!$A$2:$A$792,$A186,Observed!$C$2:$C$792,$C186)),AVERAGEIFS(Observed!AJ$2:AJ$792,Observed!$A$2:$A$792,$A186,Observed!$C$2:$C$792,$C186),"")</f>
        <v/>
      </c>
      <c r="AO186" s="28" t="str">
        <f>IF(ISNUMBER(AVERAGEIFS(Observed!AK$2:AK$792,Observed!$A$2:$A$792,$A186,Observed!$C$2:$C$792,$C186)),AVERAGEIFS(Observed!AK$2:AK$792,Observed!$A$2:$A$792,$A186,Observed!$C$2:$C$792,$C186),"")</f>
        <v/>
      </c>
      <c r="AP186" s="29" t="str">
        <f>IF(ISNUMBER(AVERAGEIFS(Observed!AL$2:AL$792,Observed!$A$2:$A$792,$A186,Observed!$C$2:$C$792,$C186)),AVERAGEIFS(Observed!AL$2:AL$792,Observed!$A$2:$A$792,$A186,Observed!$C$2:$C$792,$C186),"")</f>
        <v/>
      </c>
      <c r="AQ186" s="28">
        <f>IF(ISNUMBER(AVERAGEIFS(Observed!AM$2:AM$792,Observed!$A$2:$A$792,$A186,Observed!$C$2:$C$792,$C186)),AVERAGEIFS(Observed!AM$2:AM$792,Observed!$A$2:$A$792,$A186,Observed!$C$2:$C$792,$C186),"")</f>
        <v>10.550333333333333</v>
      </c>
      <c r="AR186" s="28">
        <f>IF(ISNUMBER(AVERAGEIFS(Observed!AN$2:AN$792,Observed!$A$2:$A$792,$A186,Observed!$C$2:$C$792,$C186)),AVERAGEIFS(Observed!AN$2:AN$792,Observed!$A$2:$A$792,$A186,Observed!$C$2:$C$792,$C186),"")</f>
        <v>10.550333333333333</v>
      </c>
      <c r="AS186" s="2">
        <f>COUNTIFS(Observed!$A$2:$A$792,$A186,Observed!$C$2:$C$792,$C186)</f>
        <v>3</v>
      </c>
      <c r="AT186" s="2">
        <f t="shared" si="4"/>
        <v>8</v>
      </c>
    </row>
    <row r="187" spans="1:46" x14ac:dyDescent="0.25">
      <c r="A187" s="4" t="s">
        <v>34</v>
      </c>
      <c r="B187" t="s">
        <v>32</v>
      </c>
      <c r="C187" s="3">
        <v>42018</v>
      </c>
      <c r="D187">
        <v>1</v>
      </c>
      <c r="F187">
        <v>100</v>
      </c>
      <c r="J187" s="2" t="s">
        <v>82</v>
      </c>
      <c r="K187" s="2" t="s">
        <v>23</v>
      </c>
      <c r="L187">
        <v>1</v>
      </c>
      <c r="M187" s="2" t="s">
        <v>22</v>
      </c>
      <c r="N187" s="27" t="str">
        <f>IF(ISNUMBER(AVERAGEIFS(Observed!J$2:J$792,Observed!$A$2:$A$792,$A187,Observed!$C$2:$C$792,$C187)),AVERAGEIFS(Observed!J$2:J$792,Observed!$A$2:$A$792,$A187,Observed!$C$2:$C$792,$C187),"")</f>
        <v/>
      </c>
      <c r="O187" s="28" t="str">
        <f>IF(ISNUMBER(AVERAGEIFS(Observed!K$2:K$792,Observed!$A$2:$A$792,$A187,Observed!$C$2:$C$792,$C187)),AVERAGEIFS(Observed!K$2:K$792,Observed!$A$2:$A$792,$A187,Observed!$C$2:$C$792,$C187),"")</f>
        <v/>
      </c>
      <c r="P187" s="28">
        <f>IF(ISNUMBER(AVERAGEIFS(Observed!L$2:L$792,Observed!$A$2:$A$792,$A187,Observed!$C$2:$C$792,$C187)),AVERAGEIFS(Observed!L$2:L$792,Observed!$A$2:$A$792,$A187,Observed!$C$2:$C$792,$C187),"")</f>
        <v>254.60999999999999</v>
      </c>
      <c r="Q187" s="28">
        <f>IF(ISNUMBER(AVERAGEIFS(Observed!M$2:M$792,Observed!$A$2:$A$792,$A187,Observed!$C$2:$C$792,$C187)),AVERAGEIFS(Observed!M$2:M$792,Observed!$A$2:$A$792,$A187,Observed!$C$2:$C$792,$C187),"")</f>
        <v>254.60999999999999</v>
      </c>
      <c r="R187" s="28">
        <f>IF(ISNUMBER(AVERAGEIFS(Observed!N$2:N$792,Observed!$A$2:$A$792,$A187,Observed!$C$2:$C$792,$C187)),AVERAGEIFS(Observed!N$2:N$792,Observed!$A$2:$A$792,$A187,Observed!$C$2:$C$792,$C187),"")</f>
        <v>254.60999999999999</v>
      </c>
      <c r="S187" s="29" t="str">
        <f>IF(ISNUMBER(AVERAGEIFS(Observed!O$2:O$792,Observed!$A$2:$A$792,$A187,Observed!$C$2:$C$792,$C187)),AVERAGEIFS(Observed!O$2:O$792,Observed!$A$2:$A$792,$A187,Observed!$C$2:$C$792,$C187),"")</f>
        <v/>
      </c>
      <c r="T187" s="29" t="str">
        <f>IF(ISNUMBER(AVERAGEIFS(Observed!P$2:P$792,Observed!$A$2:$A$792,$A187,Observed!$C$2:$C$792,$C187)),AVERAGEIFS(Observed!P$2:P$792,Observed!$A$2:$A$792,$A187,Observed!$C$2:$C$792,$C187),"")</f>
        <v/>
      </c>
      <c r="U187" s="29" t="str">
        <f>IF(ISNUMBER(AVERAGEIFS(Observed!Q$2:Q$792,Observed!$A$2:$A$792,$A187,Observed!$C$2:$C$792,$C187)),AVERAGEIFS(Observed!Q$2:Q$792,Observed!$A$2:$A$792,$A187,Observed!$C$2:$C$792,$C187),"")</f>
        <v/>
      </c>
      <c r="V187" s="28" t="str">
        <f>IF(ISNUMBER(AVERAGEIFS(Observed!R$2:R$792,Observed!$A$2:$A$792,$A187,Observed!$C$2:$C$792,$C187)),AVERAGEIFS(Observed!R$2:R$792,Observed!$A$2:$A$792,$A187,Observed!$C$2:$C$792,$C187),"")</f>
        <v/>
      </c>
      <c r="W187" s="30" t="str">
        <f>IF(ISNUMBER(AVERAGEIFS(Observed!S$2:S$792,Observed!$A$2:$A$792,$A187,Observed!$C$2:$C$792,$C187)),AVERAGEIFS(Observed!S$2:S$792,Observed!$A$2:$A$792,$A187,Observed!$C$2:$C$792,$C187),"")</f>
        <v/>
      </c>
      <c r="X187" s="30" t="str">
        <f>IF(ISNUMBER(AVERAGEIFS(Observed!T$2:T$792,Observed!$A$2:$A$792,$A187,Observed!$C$2:$C$792,$C187)),AVERAGEIFS(Observed!T$2:T$792,Observed!$A$2:$A$792,$A187,Observed!$C$2:$C$792,$C187),"")</f>
        <v/>
      </c>
      <c r="Y187" s="28" t="str">
        <f>IF(ISNUMBER(AVERAGEIFS(Observed!U$2:U$792,Observed!$A$2:$A$792,$A187,Observed!$C$2:$C$792,$C187)),AVERAGEIFS(Observed!U$2:U$792,Observed!$A$2:$A$792,$A187,Observed!$C$2:$C$792,$C187),"")</f>
        <v/>
      </c>
      <c r="Z187" s="28" t="str">
        <f>IF(ISNUMBER(AVERAGEIFS(Observed!V$2:V$792,Observed!$A$2:$A$792,$A187,Observed!$C$2:$C$792,$C187)),AVERAGEIFS(Observed!V$2:V$792,Observed!$A$2:$A$792,$A187,Observed!$C$2:$C$792,$C187),"")</f>
        <v/>
      </c>
      <c r="AA187" s="28" t="str">
        <f>IF(ISNUMBER(AVERAGEIFS(Observed!W$2:W$792,Observed!$A$2:$A$792,$A187,Observed!$C$2:$C$792,$C187)),AVERAGEIFS(Observed!W$2:W$792,Observed!$A$2:$A$792,$A187,Observed!$C$2:$C$792,$C187),"")</f>
        <v/>
      </c>
      <c r="AB187" s="28" t="str">
        <f>IF(ISNUMBER(AVERAGEIFS(Observed!X$2:X$792,Observed!$A$2:$A$792,$A187,Observed!$C$2:$C$792,$C187)),AVERAGEIFS(Observed!X$2:X$792,Observed!$A$2:$A$792,$A187,Observed!$C$2:$C$792,$C187),"")</f>
        <v/>
      </c>
      <c r="AC187" s="28" t="str">
        <f>IF(ISNUMBER(AVERAGEIFS(Observed!Y$2:Y$792,Observed!$A$2:$A$792,$A187,Observed!$C$2:$C$792,$C187)),AVERAGEIFS(Observed!Y$2:Y$792,Observed!$A$2:$A$792,$A187,Observed!$C$2:$C$792,$C187),"")</f>
        <v/>
      </c>
      <c r="AD187" s="28" t="str">
        <f>IF(ISNUMBER(AVERAGEIFS(Observed!Z$2:Z$792,Observed!$A$2:$A$792,$A187,Observed!$C$2:$C$792,$C187)),AVERAGEIFS(Observed!Z$2:Z$792,Observed!$A$2:$A$792,$A187,Observed!$C$2:$C$792,$C187),"")</f>
        <v/>
      </c>
      <c r="AE187" s="28" t="str">
        <f>IF(ISNUMBER(AVERAGEIFS(Observed!AA$2:AA$792,Observed!$A$2:$A$792,$A187,Observed!$C$2:$C$792,$C187)),AVERAGEIFS(Observed!AA$2:AA$792,Observed!$A$2:$A$792,$A187,Observed!$C$2:$C$792,$C187),"")</f>
        <v/>
      </c>
      <c r="AF187" s="28" t="str">
        <f>IF(ISNUMBER(AVERAGEIFS(Observed!AB$2:AB$792,Observed!$A$2:$A$792,$A187,Observed!$C$2:$C$792,$C187)),AVERAGEIFS(Observed!AB$2:AB$792,Observed!$A$2:$A$792,$A187,Observed!$C$2:$C$792,$C187),"")</f>
        <v/>
      </c>
      <c r="AG187" s="28">
        <f>IF(ISNUMBER(AVERAGEIFS(Observed!AC$2:AC$792,Observed!$A$2:$A$792,$A187,Observed!$C$2:$C$792,$C187)),AVERAGEIFS(Observed!AC$2:AC$792,Observed!$A$2:$A$792,$A187,Observed!$C$2:$C$792,$C187),"")</f>
        <v>24.133333333333336</v>
      </c>
      <c r="AH187" s="29">
        <f>IF(ISNUMBER(AVERAGEIFS(Observed!AD$2:AD$792,Observed!$A$2:$A$792,$A187,Observed!$C$2:$C$792,$C187)),AVERAGEIFS(Observed!AD$2:AD$792,Observed!$A$2:$A$792,$A187,Observed!$C$2:$C$792,$C187),"")</f>
        <v>3.6666666666666674E-2</v>
      </c>
      <c r="AI187" s="29">
        <f>IF(ISNUMBER(AVERAGEIFS(Observed!AE$2:AE$792,Observed!$A$2:$A$792,$A187,Observed!$C$2:$C$792,$C187)),AVERAGEIFS(Observed!AE$2:AE$792,Observed!$A$2:$A$792,$A187,Observed!$C$2:$C$792,$C187),"")</f>
        <v>3.6666666666666674E-2</v>
      </c>
      <c r="AJ187" s="29" t="str">
        <f>IF(ISNUMBER(AVERAGEIFS(Observed!AF$2:AF$792,Observed!$A$2:$A$792,$A187,Observed!$C$2:$C$792,$C187)),AVERAGEIFS(Observed!AF$2:AF$792,Observed!$A$2:$A$792,$A187,Observed!$C$2:$C$792,$C187),"")</f>
        <v/>
      </c>
      <c r="AK187" s="28" t="str">
        <f>IF(ISNUMBER(AVERAGEIFS(Observed!AG$2:AG$792,Observed!$A$2:$A$792,$A187,Observed!$C$2:$C$792,$C187)),AVERAGEIFS(Observed!AG$2:AG$792,Observed!$A$2:$A$792,$A187,Observed!$C$2:$C$792,$C187),"")</f>
        <v/>
      </c>
      <c r="AL187" s="29" t="str">
        <f>IF(ISNUMBER(AVERAGEIFS(Observed!AH$2:AH$792,Observed!$A$2:$A$792,$A187,Observed!$C$2:$C$792,$C187)),AVERAGEIFS(Observed!AH$2:AH$792,Observed!$A$2:$A$792,$A187,Observed!$C$2:$C$792,$C187),"")</f>
        <v/>
      </c>
      <c r="AM187" s="28" t="str">
        <f>IF(ISNUMBER(AVERAGEIFS(Observed!AI$2:AI$792,Observed!$A$2:$A$792,$A187,Observed!$C$2:$C$792,$C187)),AVERAGEIFS(Observed!AI$2:AI$792,Observed!$A$2:$A$792,$A187,Observed!$C$2:$C$792,$C187),"")</f>
        <v/>
      </c>
      <c r="AN187" s="28" t="str">
        <f>IF(ISNUMBER(AVERAGEIFS(Observed!AJ$2:AJ$792,Observed!$A$2:$A$792,$A187,Observed!$C$2:$C$792,$C187)),AVERAGEIFS(Observed!AJ$2:AJ$792,Observed!$A$2:$A$792,$A187,Observed!$C$2:$C$792,$C187),"")</f>
        <v/>
      </c>
      <c r="AO187" s="28" t="str">
        <f>IF(ISNUMBER(AVERAGEIFS(Observed!AK$2:AK$792,Observed!$A$2:$A$792,$A187,Observed!$C$2:$C$792,$C187)),AVERAGEIFS(Observed!AK$2:AK$792,Observed!$A$2:$A$792,$A187,Observed!$C$2:$C$792,$C187),"")</f>
        <v/>
      </c>
      <c r="AP187" s="29" t="str">
        <f>IF(ISNUMBER(AVERAGEIFS(Observed!AL$2:AL$792,Observed!$A$2:$A$792,$A187,Observed!$C$2:$C$792,$C187)),AVERAGEIFS(Observed!AL$2:AL$792,Observed!$A$2:$A$792,$A187,Observed!$C$2:$C$792,$C187),"")</f>
        <v/>
      </c>
      <c r="AQ187" s="28">
        <f>IF(ISNUMBER(AVERAGEIFS(Observed!AM$2:AM$792,Observed!$A$2:$A$792,$A187,Observed!$C$2:$C$792,$C187)),AVERAGEIFS(Observed!AM$2:AM$792,Observed!$A$2:$A$792,$A187,Observed!$C$2:$C$792,$C187),"")</f>
        <v>9.1923333333333321</v>
      </c>
      <c r="AR187" s="28">
        <f>IF(ISNUMBER(AVERAGEIFS(Observed!AN$2:AN$792,Observed!$A$2:$A$792,$A187,Observed!$C$2:$C$792,$C187)),AVERAGEIFS(Observed!AN$2:AN$792,Observed!$A$2:$A$792,$A187,Observed!$C$2:$C$792,$C187),"")</f>
        <v>9.1923333333333321</v>
      </c>
      <c r="AS187" s="2">
        <f>COUNTIFS(Observed!$A$2:$A$792,$A187,Observed!$C$2:$C$792,$C187)</f>
        <v>3</v>
      </c>
      <c r="AT187" s="2">
        <f t="shared" si="4"/>
        <v>8</v>
      </c>
    </row>
    <row r="188" spans="1:46" x14ac:dyDescent="0.25">
      <c r="A188" s="4" t="s">
        <v>31</v>
      </c>
      <c r="B188" t="s">
        <v>32</v>
      </c>
      <c r="C188" s="3">
        <v>42018</v>
      </c>
      <c r="D188">
        <v>1</v>
      </c>
      <c r="F188">
        <v>200</v>
      </c>
      <c r="J188" s="2" t="s">
        <v>82</v>
      </c>
      <c r="K188" s="2" t="s">
        <v>23</v>
      </c>
      <c r="L188">
        <v>1</v>
      </c>
      <c r="M188" s="2" t="s">
        <v>22</v>
      </c>
      <c r="N188" s="27" t="str">
        <f>IF(ISNUMBER(AVERAGEIFS(Observed!J$2:J$792,Observed!$A$2:$A$792,$A188,Observed!$C$2:$C$792,$C188)),AVERAGEIFS(Observed!J$2:J$792,Observed!$A$2:$A$792,$A188,Observed!$C$2:$C$792,$C188),"")</f>
        <v/>
      </c>
      <c r="O188" s="28" t="str">
        <f>IF(ISNUMBER(AVERAGEIFS(Observed!K$2:K$792,Observed!$A$2:$A$792,$A188,Observed!$C$2:$C$792,$C188)),AVERAGEIFS(Observed!K$2:K$792,Observed!$A$2:$A$792,$A188,Observed!$C$2:$C$792,$C188),"")</f>
        <v/>
      </c>
      <c r="P188" s="28">
        <f>IF(ISNUMBER(AVERAGEIFS(Observed!L$2:L$792,Observed!$A$2:$A$792,$A188,Observed!$C$2:$C$792,$C188)),AVERAGEIFS(Observed!L$2:L$792,Observed!$A$2:$A$792,$A188,Observed!$C$2:$C$792,$C188),"")</f>
        <v>261.06666666666666</v>
      </c>
      <c r="Q188" s="28">
        <f>IF(ISNUMBER(AVERAGEIFS(Observed!M$2:M$792,Observed!$A$2:$A$792,$A188,Observed!$C$2:$C$792,$C188)),AVERAGEIFS(Observed!M$2:M$792,Observed!$A$2:$A$792,$A188,Observed!$C$2:$C$792,$C188),"")</f>
        <v>261.06666666666666</v>
      </c>
      <c r="R188" s="28">
        <f>IF(ISNUMBER(AVERAGEIFS(Observed!N$2:N$792,Observed!$A$2:$A$792,$A188,Observed!$C$2:$C$792,$C188)),AVERAGEIFS(Observed!N$2:N$792,Observed!$A$2:$A$792,$A188,Observed!$C$2:$C$792,$C188),"")</f>
        <v>261.06666666666666</v>
      </c>
      <c r="S188" s="29" t="str">
        <f>IF(ISNUMBER(AVERAGEIFS(Observed!O$2:O$792,Observed!$A$2:$A$792,$A188,Observed!$C$2:$C$792,$C188)),AVERAGEIFS(Observed!O$2:O$792,Observed!$A$2:$A$792,$A188,Observed!$C$2:$C$792,$C188),"")</f>
        <v/>
      </c>
      <c r="T188" s="29" t="str">
        <f>IF(ISNUMBER(AVERAGEIFS(Observed!P$2:P$792,Observed!$A$2:$A$792,$A188,Observed!$C$2:$C$792,$C188)),AVERAGEIFS(Observed!P$2:P$792,Observed!$A$2:$A$792,$A188,Observed!$C$2:$C$792,$C188),"")</f>
        <v/>
      </c>
      <c r="U188" s="29" t="str">
        <f>IF(ISNUMBER(AVERAGEIFS(Observed!Q$2:Q$792,Observed!$A$2:$A$792,$A188,Observed!$C$2:$C$792,$C188)),AVERAGEIFS(Observed!Q$2:Q$792,Observed!$A$2:$A$792,$A188,Observed!$C$2:$C$792,$C188),"")</f>
        <v/>
      </c>
      <c r="V188" s="28" t="str">
        <f>IF(ISNUMBER(AVERAGEIFS(Observed!R$2:R$792,Observed!$A$2:$A$792,$A188,Observed!$C$2:$C$792,$C188)),AVERAGEIFS(Observed!R$2:R$792,Observed!$A$2:$A$792,$A188,Observed!$C$2:$C$792,$C188),"")</f>
        <v/>
      </c>
      <c r="W188" s="30" t="str">
        <f>IF(ISNUMBER(AVERAGEIFS(Observed!S$2:S$792,Observed!$A$2:$A$792,$A188,Observed!$C$2:$C$792,$C188)),AVERAGEIFS(Observed!S$2:S$792,Observed!$A$2:$A$792,$A188,Observed!$C$2:$C$792,$C188),"")</f>
        <v/>
      </c>
      <c r="X188" s="30" t="str">
        <f>IF(ISNUMBER(AVERAGEIFS(Observed!T$2:T$792,Observed!$A$2:$A$792,$A188,Observed!$C$2:$C$792,$C188)),AVERAGEIFS(Observed!T$2:T$792,Observed!$A$2:$A$792,$A188,Observed!$C$2:$C$792,$C188),"")</f>
        <v/>
      </c>
      <c r="Y188" s="28" t="str">
        <f>IF(ISNUMBER(AVERAGEIFS(Observed!U$2:U$792,Observed!$A$2:$A$792,$A188,Observed!$C$2:$C$792,$C188)),AVERAGEIFS(Observed!U$2:U$792,Observed!$A$2:$A$792,$A188,Observed!$C$2:$C$792,$C188),"")</f>
        <v/>
      </c>
      <c r="Z188" s="28" t="str">
        <f>IF(ISNUMBER(AVERAGEIFS(Observed!V$2:V$792,Observed!$A$2:$A$792,$A188,Observed!$C$2:$C$792,$C188)),AVERAGEIFS(Observed!V$2:V$792,Observed!$A$2:$A$792,$A188,Observed!$C$2:$C$792,$C188),"")</f>
        <v/>
      </c>
      <c r="AA188" s="28" t="str">
        <f>IF(ISNUMBER(AVERAGEIFS(Observed!W$2:W$792,Observed!$A$2:$A$792,$A188,Observed!$C$2:$C$792,$C188)),AVERAGEIFS(Observed!W$2:W$792,Observed!$A$2:$A$792,$A188,Observed!$C$2:$C$792,$C188),"")</f>
        <v/>
      </c>
      <c r="AB188" s="28" t="str">
        <f>IF(ISNUMBER(AVERAGEIFS(Observed!X$2:X$792,Observed!$A$2:$A$792,$A188,Observed!$C$2:$C$792,$C188)),AVERAGEIFS(Observed!X$2:X$792,Observed!$A$2:$A$792,$A188,Observed!$C$2:$C$792,$C188),"")</f>
        <v/>
      </c>
      <c r="AC188" s="28" t="str">
        <f>IF(ISNUMBER(AVERAGEIFS(Observed!Y$2:Y$792,Observed!$A$2:$A$792,$A188,Observed!$C$2:$C$792,$C188)),AVERAGEIFS(Observed!Y$2:Y$792,Observed!$A$2:$A$792,$A188,Observed!$C$2:$C$792,$C188),"")</f>
        <v/>
      </c>
      <c r="AD188" s="28" t="str">
        <f>IF(ISNUMBER(AVERAGEIFS(Observed!Z$2:Z$792,Observed!$A$2:$A$792,$A188,Observed!$C$2:$C$792,$C188)),AVERAGEIFS(Observed!Z$2:Z$792,Observed!$A$2:$A$792,$A188,Observed!$C$2:$C$792,$C188),"")</f>
        <v/>
      </c>
      <c r="AE188" s="28" t="str">
        <f>IF(ISNUMBER(AVERAGEIFS(Observed!AA$2:AA$792,Observed!$A$2:$A$792,$A188,Observed!$C$2:$C$792,$C188)),AVERAGEIFS(Observed!AA$2:AA$792,Observed!$A$2:$A$792,$A188,Observed!$C$2:$C$792,$C188),"")</f>
        <v/>
      </c>
      <c r="AF188" s="28" t="str">
        <f>IF(ISNUMBER(AVERAGEIFS(Observed!AB$2:AB$792,Observed!$A$2:$A$792,$A188,Observed!$C$2:$C$792,$C188)),AVERAGEIFS(Observed!AB$2:AB$792,Observed!$A$2:$A$792,$A188,Observed!$C$2:$C$792,$C188),"")</f>
        <v/>
      </c>
      <c r="AG188" s="28">
        <f>IF(ISNUMBER(AVERAGEIFS(Observed!AC$2:AC$792,Observed!$A$2:$A$792,$A188,Observed!$C$2:$C$792,$C188)),AVERAGEIFS(Observed!AC$2:AC$792,Observed!$A$2:$A$792,$A188,Observed!$C$2:$C$792,$C188),"")</f>
        <v>23.366666666666664</v>
      </c>
      <c r="AH188" s="29">
        <f>IF(ISNUMBER(AVERAGEIFS(Observed!AD$2:AD$792,Observed!$A$2:$A$792,$A188,Observed!$C$2:$C$792,$C188)),AVERAGEIFS(Observed!AD$2:AD$792,Observed!$A$2:$A$792,$A188,Observed!$C$2:$C$792,$C188),"")</f>
        <v>3.5333333333333335E-2</v>
      </c>
      <c r="AI188" s="29">
        <f>IF(ISNUMBER(AVERAGEIFS(Observed!AE$2:AE$792,Observed!$A$2:$A$792,$A188,Observed!$C$2:$C$792,$C188)),AVERAGEIFS(Observed!AE$2:AE$792,Observed!$A$2:$A$792,$A188,Observed!$C$2:$C$792,$C188),"")</f>
        <v>3.5333333333333335E-2</v>
      </c>
      <c r="AJ188" s="29" t="str">
        <f>IF(ISNUMBER(AVERAGEIFS(Observed!AF$2:AF$792,Observed!$A$2:$A$792,$A188,Observed!$C$2:$C$792,$C188)),AVERAGEIFS(Observed!AF$2:AF$792,Observed!$A$2:$A$792,$A188,Observed!$C$2:$C$792,$C188),"")</f>
        <v/>
      </c>
      <c r="AK188" s="28" t="str">
        <f>IF(ISNUMBER(AVERAGEIFS(Observed!AG$2:AG$792,Observed!$A$2:$A$792,$A188,Observed!$C$2:$C$792,$C188)),AVERAGEIFS(Observed!AG$2:AG$792,Observed!$A$2:$A$792,$A188,Observed!$C$2:$C$792,$C188),"")</f>
        <v/>
      </c>
      <c r="AL188" s="29" t="str">
        <f>IF(ISNUMBER(AVERAGEIFS(Observed!AH$2:AH$792,Observed!$A$2:$A$792,$A188,Observed!$C$2:$C$792,$C188)),AVERAGEIFS(Observed!AH$2:AH$792,Observed!$A$2:$A$792,$A188,Observed!$C$2:$C$792,$C188),"")</f>
        <v/>
      </c>
      <c r="AM188" s="28" t="str">
        <f>IF(ISNUMBER(AVERAGEIFS(Observed!AI$2:AI$792,Observed!$A$2:$A$792,$A188,Observed!$C$2:$C$792,$C188)),AVERAGEIFS(Observed!AI$2:AI$792,Observed!$A$2:$A$792,$A188,Observed!$C$2:$C$792,$C188),"")</f>
        <v/>
      </c>
      <c r="AN188" s="28" t="str">
        <f>IF(ISNUMBER(AVERAGEIFS(Observed!AJ$2:AJ$792,Observed!$A$2:$A$792,$A188,Observed!$C$2:$C$792,$C188)),AVERAGEIFS(Observed!AJ$2:AJ$792,Observed!$A$2:$A$792,$A188,Observed!$C$2:$C$792,$C188),"")</f>
        <v/>
      </c>
      <c r="AO188" s="28" t="str">
        <f>IF(ISNUMBER(AVERAGEIFS(Observed!AK$2:AK$792,Observed!$A$2:$A$792,$A188,Observed!$C$2:$C$792,$C188)),AVERAGEIFS(Observed!AK$2:AK$792,Observed!$A$2:$A$792,$A188,Observed!$C$2:$C$792,$C188),"")</f>
        <v/>
      </c>
      <c r="AP188" s="29" t="str">
        <f>IF(ISNUMBER(AVERAGEIFS(Observed!AL$2:AL$792,Observed!$A$2:$A$792,$A188,Observed!$C$2:$C$792,$C188)),AVERAGEIFS(Observed!AL$2:AL$792,Observed!$A$2:$A$792,$A188,Observed!$C$2:$C$792,$C188),"")</f>
        <v/>
      </c>
      <c r="AQ188" s="28">
        <f>IF(ISNUMBER(AVERAGEIFS(Observed!AM$2:AM$792,Observed!$A$2:$A$792,$A188,Observed!$C$2:$C$792,$C188)),AVERAGEIFS(Observed!AM$2:AM$792,Observed!$A$2:$A$792,$A188,Observed!$C$2:$C$792,$C188),"")</f>
        <v>9.1913333333333327</v>
      </c>
      <c r="AR188" s="28">
        <f>IF(ISNUMBER(AVERAGEIFS(Observed!AN$2:AN$792,Observed!$A$2:$A$792,$A188,Observed!$C$2:$C$792,$C188)),AVERAGEIFS(Observed!AN$2:AN$792,Observed!$A$2:$A$792,$A188,Observed!$C$2:$C$792,$C188),"")</f>
        <v>9.1913333333333327</v>
      </c>
      <c r="AS188" s="2">
        <f>COUNTIFS(Observed!$A$2:$A$792,$A188,Observed!$C$2:$C$792,$C188)</f>
        <v>3</v>
      </c>
      <c r="AT188" s="2">
        <f t="shared" si="4"/>
        <v>8</v>
      </c>
    </row>
    <row r="189" spans="1:46" x14ac:dyDescent="0.25">
      <c r="A189" s="4" t="s">
        <v>37</v>
      </c>
      <c r="B189" t="s">
        <v>32</v>
      </c>
      <c r="C189" s="3">
        <v>42018</v>
      </c>
      <c r="D189">
        <v>1</v>
      </c>
      <c r="F189">
        <v>350</v>
      </c>
      <c r="J189" s="2" t="s">
        <v>82</v>
      </c>
      <c r="K189" s="2" t="s">
        <v>23</v>
      </c>
      <c r="L189">
        <v>1</v>
      </c>
      <c r="M189" s="2" t="s">
        <v>22</v>
      </c>
      <c r="N189" s="27" t="str">
        <f>IF(ISNUMBER(AVERAGEIFS(Observed!J$2:J$792,Observed!$A$2:$A$792,$A189,Observed!$C$2:$C$792,$C189)),AVERAGEIFS(Observed!J$2:J$792,Observed!$A$2:$A$792,$A189,Observed!$C$2:$C$792,$C189),"")</f>
        <v/>
      </c>
      <c r="O189" s="28" t="str">
        <f>IF(ISNUMBER(AVERAGEIFS(Observed!K$2:K$792,Observed!$A$2:$A$792,$A189,Observed!$C$2:$C$792,$C189)),AVERAGEIFS(Observed!K$2:K$792,Observed!$A$2:$A$792,$A189,Observed!$C$2:$C$792,$C189),"")</f>
        <v/>
      </c>
      <c r="P189" s="28">
        <f>IF(ISNUMBER(AVERAGEIFS(Observed!L$2:L$792,Observed!$A$2:$A$792,$A189,Observed!$C$2:$C$792,$C189)),AVERAGEIFS(Observed!L$2:L$792,Observed!$A$2:$A$792,$A189,Observed!$C$2:$C$792,$C189),"")</f>
        <v>258.03333333333336</v>
      </c>
      <c r="Q189" s="28">
        <f>IF(ISNUMBER(AVERAGEIFS(Observed!M$2:M$792,Observed!$A$2:$A$792,$A189,Observed!$C$2:$C$792,$C189)),AVERAGEIFS(Observed!M$2:M$792,Observed!$A$2:$A$792,$A189,Observed!$C$2:$C$792,$C189),"")</f>
        <v>258.03333333333336</v>
      </c>
      <c r="R189" s="28">
        <f>IF(ISNUMBER(AVERAGEIFS(Observed!N$2:N$792,Observed!$A$2:$A$792,$A189,Observed!$C$2:$C$792,$C189)),AVERAGEIFS(Observed!N$2:N$792,Observed!$A$2:$A$792,$A189,Observed!$C$2:$C$792,$C189),"")</f>
        <v>258.03333333333336</v>
      </c>
      <c r="S189" s="29" t="str">
        <f>IF(ISNUMBER(AVERAGEIFS(Observed!O$2:O$792,Observed!$A$2:$A$792,$A189,Observed!$C$2:$C$792,$C189)),AVERAGEIFS(Observed!O$2:O$792,Observed!$A$2:$A$792,$A189,Observed!$C$2:$C$792,$C189),"")</f>
        <v/>
      </c>
      <c r="T189" s="29" t="str">
        <f>IF(ISNUMBER(AVERAGEIFS(Observed!P$2:P$792,Observed!$A$2:$A$792,$A189,Observed!$C$2:$C$792,$C189)),AVERAGEIFS(Observed!P$2:P$792,Observed!$A$2:$A$792,$A189,Observed!$C$2:$C$792,$C189),"")</f>
        <v/>
      </c>
      <c r="U189" s="29" t="str">
        <f>IF(ISNUMBER(AVERAGEIFS(Observed!Q$2:Q$792,Observed!$A$2:$A$792,$A189,Observed!$C$2:$C$792,$C189)),AVERAGEIFS(Observed!Q$2:Q$792,Observed!$A$2:$A$792,$A189,Observed!$C$2:$C$792,$C189),"")</f>
        <v/>
      </c>
      <c r="V189" s="28" t="str">
        <f>IF(ISNUMBER(AVERAGEIFS(Observed!R$2:R$792,Observed!$A$2:$A$792,$A189,Observed!$C$2:$C$792,$C189)),AVERAGEIFS(Observed!R$2:R$792,Observed!$A$2:$A$792,$A189,Observed!$C$2:$C$792,$C189),"")</f>
        <v/>
      </c>
      <c r="W189" s="30" t="str">
        <f>IF(ISNUMBER(AVERAGEIFS(Observed!S$2:S$792,Observed!$A$2:$A$792,$A189,Observed!$C$2:$C$792,$C189)),AVERAGEIFS(Observed!S$2:S$792,Observed!$A$2:$A$792,$A189,Observed!$C$2:$C$792,$C189),"")</f>
        <v/>
      </c>
      <c r="X189" s="30" t="str">
        <f>IF(ISNUMBER(AVERAGEIFS(Observed!T$2:T$792,Observed!$A$2:$A$792,$A189,Observed!$C$2:$C$792,$C189)),AVERAGEIFS(Observed!T$2:T$792,Observed!$A$2:$A$792,$A189,Observed!$C$2:$C$792,$C189),"")</f>
        <v/>
      </c>
      <c r="Y189" s="28" t="str">
        <f>IF(ISNUMBER(AVERAGEIFS(Observed!U$2:U$792,Observed!$A$2:$A$792,$A189,Observed!$C$2:$C$792,$C189)),AVERAGEIFS(Observed!U$2:U$792,Observed!$A$2:$A$792,$A189,Observed!$C$2:$C$792,$C189),"")</f>
        <v/>
      </c>
      <c r="Z189" s="28" t="str">
        <f>IF(ISNUMBER(AVERAGEIFS(Observed!V$2:V$792,Observed!$A$2:$A$792,$A189,Observed!$C$2:$C$792,$C189)),AVERAGEIFS(Observed!V$2:V$792,Observed!$A$2:$A$792,$A189,Observed!$C$2:$C$792,$C189),"")</f>
        <v/>
      </c>
      <c r="AA189" s="28" t="str">
        <f>IF(ISNUMBER(AVERAGEIFS(Observed!W$2:W$792,Observed!$A$2:$A$792,$A189,Observed!$C$2:$C$792,$C189)),AVERAGEIFS(Observed!W$2:W$792,Observed!$A$2:$A$792,$A189,Observed!$C$2:$C$792,$C189),"")</f>
        <v/>
      </c>
      <c r="AB189" s="28" t="str">
        <f>IF(ISNUMBER(AVERAGEIFS(Observed!X$2:X$792,Observed!$A$2:$A$792,$A189,Observed!$C$2:$C$792,$C189)),AVERAGEIFS(Observed!X$2:X$792,Observed!$A$2:$A$792,$A189,Observed!$C$2:$C$792,$C189),"")</f>
        <v/>
      </c>
      <c r="AC189" s="28" t="str">
        <f>IF(ISNUMBER(AVERAGEIFS(Observed!Y$2:Y$792,Observed!$A$2:$A$792,$A189,Observed!$C$2:$C$792,$C189)),AVERAGEIFS(Observed!Y$2:Y$792,Observed!$A$2:$A$792,$A189,Observed!$C$2:$C$792,$C189),"")</f>
        <v/>
      </c>
      <c r="AD189" s="28" t="str">
        <f>IF(ISNUMBER(AVERAGEIFS(Observed!Z$2:Z$792,Observed!$A$2:$A$792,$A189,Observed!$C$2:$C$792,$C189)),AVERAGEIFS(Observed!Z$2:Z$792,Observed!$A$2:$A$792,$A189,Observed!$C$2:$C$792,$C189),"")</f>
        <v/>
      </c>
      <c r="AE189" s="28" t="str">
        <f>IF(ISNUMBER(AVERAGEIFS(Observed!AA$2:AA$792,Observed!$A$2:$A$792,$A189,Observed!$C$2:$C$792,$C189)),AVERAGEIFS(Observed!AA$2:AA$792,Observed!$A$2:$A$792,$A189,Observed!$C$2:$C$792,$C189),"")</f>
        <v/>
      </c>
      <c r="AF189" s="28" t="str">
        <f>IF(ISNUMBER(AVERAGEIFS(Observed!AB$2:AB$792,Observed!$A$2:$A$792,$A189,Observed!$C$2:$C$792,$C189)),AVERAGEIFS(Observed!AB$2:AB$792,Observed!$A$2:$A$792,$A189,Observed!$C$2:$C$792,$C189),"")</f>
        <v/>
      </c>
      <c r="AG189" s="28">
        <f>IF(ISNUMBER(AVERAGEIFS(Observed!AC$2:AC$792,Observed!$A$2:$A$792,$A189,Observed!$C$2:$C$792,$C189)),AVERAGEIFS(Observed!AC$2:AC$792,Observed!$A$2:$A$792,$A189,Observed!$C$2:$C$792,$C189),"")</f>
        <v>24.566666666666666</v>
      </c>
      <c r="AH189" s="29">
        <f>IF(ISNUMBER(AVERAGEIFS(Observed!AD$2:AD$792,Observed!$A$2:$A$792,$A189,Observed!$C$2:$C$792,$C189)),AVERAGEIFS(Observed!AD$2:AD$792,Observed!$A$2:$A$792,$A189,Observed!$C$2:$C$792,$C189),"")</f>
        <v>3.6999999999999998E-2</v>
      </c>
      <c r="AI189" s="29">
        <f>IF(ISNUMBER(AVERAGEIFS(Observed!AE$2:AE$792,Observed!$A$2:$A$792,$A189,Observed!$C$2:$C$792,$C189)),AVERAGEIFS(Observed!AE$2:AE$792,Observed!$A$2:$A$792,$A189,Observed!$C$2:$C$792,$C189),"")</f>
        <v>3.6999999999999998E-2</v>
      </c>
      <c r="AJ189" s="29" t="str">
        <f>IF(ISNUMBER(AVERAGEIFS(Observed!AF$2:AF$792,Observed!$A$2:$A$792,$A189,Observed!$C$2:$C$792,$C189)),AVERAGEIFS(Observed!AF$2:AF$792,Observed!$A$2:$A$792,$A189,Observed!$C$2:$C$792,$C189),"")</f>
        <v/>
      </c>
      <c r="AK189" s="28" t="str">
        <f>IF(ISNUMBER(AVERAGEIFS(Observed!AG$2:AG$792,Observed!$A$2:$A$792,$A189,Observed!$C$2:$C$792,$C189)),AVERAGEIFS(Observed!AG$2:AG$792,Observed!$A$2:$A$792,$A189,Observed!$C$2:$C$792,$C189),"")</f>
        <v/>
      </c>
      <c r="AL189" s="29" t="str">
        <f>IF(ISNUMBER(AVERAGEIFS(Observed!AH$2:AH$792,Observed!$A$2:$A$792,$A189,Observed!$C$2:$C$792,$C189)),AVERAGEIFS(Observed!AH$2:AH$792,Observed!$A$2:$A$792,$A189,Observed!$C$2:$C$792,$C189),"")</f>
        <v/>
      </c>
      <c r="AM189" s="28" t="str">
        <f>IF(ISNUMBER(AVERAGEIFS(Observed!AI$2:AI$792,Observed!$A$2:$A$792,$A189,Observed!$C$2:$C$792,$C189)),AVERAGEIFS(Observed!AI$2:AI$792,Observed!$A$2:$A$792,$A189,Observed!$C$2:$C$792,$C189),"")</f>
        <v/>
      </c>
      <c r="AN189" s="28" t="str">
        <f>IF(ISNUMBER(AVERAGEIFS(Observed!AJ$2:AJ$792,Observed!$A$2:$A$792,$A189,Observed!$C$2:$C$792,$C189)),AVERAGEIFS(Observed!AJ$2:AJ$792,Observed!$A$2:$A$792,$A189,Observed!$C$2:$C$792,$C189),"")</f>
        <v/>
      </c>
      <c r="AO189" s="28" t="str">
        <f>IF(ISNUMBER(AVERAGEIFS(Observed!AK$2:AK$792,Observed!$A$2:$A$792,$A189,Observed!$C$2:$C$792,$C189)),AVERAGEIFS(Observed!AK$2:AK$792,Observed!$A$2:$A$792,$A189,Observed!$C$2:$C$792,$C189),"")</f>
        <v/>
      </c>
      <c r="AP189" s="29" t="str">
        <f>IF(ISNUMBER(AVERAGEIFS(Observed!AL$2:AL$792,Observed!$A$2:$A$792,$A189,Observed!$C$2:$C$792,$C189)),AVERAGEIFS(Observed!AL$2:AL$792,Observed!$A$2:$A$792,$A189,Observed!$C$2:$C$792,$C189),"")</f>
        <v/>
      </c>
      <c r="AQ189" s="28">
        <f>IF(ISNUMBER(AVERAGEIFS(Observed!AM$2:AM$792,Observed!$A$2:$A$792,$A189,Observed!$C$2:$C$792,$C189)),AVERAGEIFS(Observed!AM$2:AM$792,Observed!$A$2:$A$792,$A189,Observed!$C$2:$C$792,$C189),"")</f>
        <v>9.4480000000000004</v>
      </c>
      <c r="AR189" s="28">
        <f>IF(ISNUMBER(AVERAGEIFS(Observed!AN$2:AN$792,Observed!$A$2:$A$792,$A189,Observed!$C$2:$C$792,$C189)),AVERAGEIFS(Observed!AN$2:AN$792,Observed!$A$2:$A$792,$A189,Observed!$C$2:$C$792,$C189),"")</f>
        <v>9.4480000000000004</v>
      </c>
      <c r="AS189" s="2">
        <f>COUNTIFS(Observed!$A$2:$A$792,$A189,Observed!$C$2:$C$792,$C189)</f>
        <v>3</v>
      </c>
      <c r="AT189" s="2">
        <f t="shared" si="4"/>
        <v>8</v>
      </c>
    </row>
    <row r="190" spans="1:46" x14ac:dyDescent="0.25">
      <c r="A190" s="4" t="s">
        <v>36</v>
      </c>
      <c r="B190" t="s">
        <v>32</v>
      </c>
      <c r="C190" s="3">
        <v>42018</v>
      </c>
      <c r="D190">
        <v>1</v>
      </c>
      <c r="F190">
        <v>500</v>
      </c>
      <c r="J190" s="2" t="s">
        <v>82</v>
      </c>
      <c r="K190" s="2" t="s">
        <v>23</v>
      </c>
      <c r="L190">
        <v>1</v>
      </c>
      <c r="M190" s="2" t="s">
        <v>22</v>
      </c>
      <c r="N190" s="27" t="str">
        <f>IF(ISNUMBER(AVERAGEIFS(Observed!J$2:J$792,Observed!$A$2:$A$792,$A190,Observed!$C$2:$C$792,$C190)),AVERAGEIFS(Observed!J$2:J$792,Observed!$A$2:$A$792,$A190,Observed!$C$2:$C$792,$C190),"")</f>
        <v/>
      </c>
      <c r="O190" s="28" t="str">
        <f>IF(ISNUMBER(AVERAGEIFS(Observed!K$2:K$792,Observed!$A$2:$A$792,$A190,Observed!$C$2:$C$792,$C190)),AVERAGEIFS(Observed!K$2:K$792,Observed!$A$2:$A$792,$A190,Observed!$C$2:$C$792,$C190),"")</f>
        <v/>
      </c>
      <c r="P190" s="28">
        <f>IF(ISNUMBER(AVERAGEIFS(Observed!L$2:L$792,Observed!$A$2:$A$792,$A190,Observed!$C$2:$C$792,$C190)),AVERAGEIFS(Observed!L$2:L$792,Observed!$A$2:$A$792,$A190,Observed!$C$2:$C$792,$C190),"")</f>
        <v>252.71333333333334</v>
      </c>
      <c r="Q190" s="28">
        <f>IF(ISNUMBER(AVERAGEIFS(Observed!M$2:M$792,Observed!$A$2:$A$792,$A190,Observed!$C$2:$C$792,$C190)),AVERAGEIFS(Observed!M$2:M$792,Observed!$A$2:$A$792,$A190,Observed!$C$2:$C$792,$C190),"")</f>
        <v>252.71333333333334</v>
      </c>
      <c r="R190" s="28">
        <f>IF(ISNUMBER(AVERAGEIFS(Observed!N$2:N$792,Observed!$A$2:$A$792,$A190,Observed!$C$2:$C$792,$C190)),AVERAGEIFS(Observed!N$2:N$792,Observed!$A$2:$A$792,$A190,Observed!$C$2:$C$792,$C190),"")</f>
        <v>252.71333333333334</v>
      </c>
      <c r="S190" s="29" t="str">
        <f>IF(ISNUMBER(AVERAGEIFS(Observed!O$2:O$792,Observed!$A$2:$A$792,$A190,Observed!$C$2:$C$792,$C190)),AVERAGEIFS(Observed!O$2:O$792,Observed!$A$2:$A$792,$A190,Observed!$C$2:$C$792,$C190),"")</f>
        <v/>
      </c>
      <c r="T190" s="29" t="str">
        <f>IF(ISNUMBER(AVERAGEIFS(Observed!P$2:P$792,Observed!$A$2:$A$792,$A190,Observed!$C$2:$C$792,$C190)),AVERAGEIFS(Observed!P$2:P$792,Observed!$A$2:$A$792,$A190,Observed!$C$2:$C$792,$C190),"")</f>
        <v/>
      </c>
      <c r="U190" s="29" t="str">
        <f>IF(ISNUMBER(AVERAGEIFS(Observed!Q$2:Q$792,Observed!$A$2:$A$792,$A190,Observed!$C$2:$C$792,$C190)),AVERAGEIFS(Observed!Q$2:Q$792,Observed!$A$2:$A$792,$A190,Observed!$C$2:$C$792,$C190),"")</f>
        <v/>
      </c>
      <c r="V190" s="28" t="str">
        <f>IF(ISNUMBER(AVERAGEIFS(Observed!R$2:R$792,Observed!$A$2:$A$792,$A190,Observed!$C$2:$C$792,$C190)),AVERAGEIFS(Observed!R$2:R$792,Observed!$A$2:$A$792,$A190,Observed!$C$2:$C$792,$C190),"")</f>
        <v/>
      </c>
      <c r="W190" s="30" t="str">
        <f>IF(ISNUMBER(AVERAGEIFS(Observed!S$2:S$792,Observed!$A$2:$A$792,$A190,Observed!$C$2:$C$792,$C190)),AVERAGEIFS(Observed!S$2:S$792,Observed!$A$2:$A$792,$A190,Observed!$C$2:$C$792,$C190),"")</f>
        <v/>
      </c>
      <c r="X190" s="30" t="str">
        <f>IF(ISNUMBER(AVERAGEIFS(Observed!T$2:T$792,Observed!$A$2:$A$792,$A190,Observed!$C$2:$C$792,$C190)),AVERAGEIFS(Observed!T$2:T$792,Observed!$A$2:$A$792,$A190,Observed!$C$2:$C$792,$C190),"")</f>
        <v/>
      </c>
      <c r="Y190" s="28" t="str">
        <f>IF(ISNUMBER(AVERAGEIFS(Observed!U$2:U$792,Observed!$A$2:$A$792,$A190,Observed!$C$2:$C$792,$C190)),AVERAGEIFS(Observed!U$2:U$792,Observed!$A$2:$A$792,$A190,Observed!$C$2:$C$792,$C190),"")</f>
        <v/>
      </c>
      <c r="Z190" s="28" t="str">
        <f>IF(ISNUMBER(AVERAGEIFS(Observed!V$2:V$792,Observed!$A$2:$A$792,$A190,Observed!$C$2:$C$792,$C190)),AVERAGEIFS(Observed!V$2:V$792,Observed!$A$2:$A$792,$A190,Observed!$C$2:$C$792,$C190),"")</f>
        <v/>
      </c>
      <c r="AA190" s="28" t="str">
        <f>IF(ISNUMBER(AVERAGEIFS(Observed!W$2:W$792,Observed!$A$2:$A$792,$A190,Observed!$C$2:$C$792,$C190)),AVERAGEIFS(Observed!W$2:W$792,Observed!$A$2:$A$792,$A190,Observed!$C$2:$C$792,$C190),"")</f>
        <v/>
      </c>
      <c r="AB190" s="28" t="str">
        <f>IF(ISNUMBER(AVERAGEIFS(Observed!X$2:X$792,Observed!$A$2:$A$792,$A190,Observed!$C$2:$C$792,$C190)),AVERAGEIFS(Observed!X$2:X$792,Observed!$A$2:$A$792,$A190,Observed!$C$2:$C$792,$C190),"")</f>
        <v/>
      </c>
      <c r="AC190" s="28" t="str">
        <f>IF(ISNUMBER(AVERAGEIFS(Observed!Y$2:Y$792,Observed!$A$2:$A$792,$A190,Observed!$C$2:$C$792,$C190)),AVERAGEIFS(Observed!Y$2:Y$792,Observed!$A$2:$A$792,$A190,Observed!$C$2:$C$792,$C190),"")</f>
        <v/>
      </c>
      <c r="AD190" s="28" t="str">
        <f>IF(ISNUMBER(AVERAGEIFS(Observed!Z$2:Z$792,Observed!$A$2:$A$792,$A190,Observed!$C$2:$C$792,$C190)),AVERAGEIFS(Observed!Z$2:Z$792,Observed!$A$2:$A$792,$A190,Observed!$C$2:$C$792,$C190),"")</f>
        <v/>
      </c>
      <c r="AE190" s="28" t="str">
        <f>IF(ISNUMBER(AVERAGEIFS(Observed!AA$2:AA$792,Observed!$A$2:$A$792,$A190,Observed!$C$2:$C$792,$C190)),AVERAGEIFS(Observed!AA$2:AA$792,Observed!$A$2:$A$792,$A190,Observed!$C$2:$C$792,$C190),"")</f>
        <v/>
      </c>
      <c r="AF190" s="28" t="str">
        <f>IF(ISNUMBER(AVERAGEIFS(Observed!AB$2:AB$792,Observed!$A$2:$A$792,$A190,Observed!$C$2:$C$792,$C190)),AVERAGEIFS(Observed!AB$2:AB$792,Observed!$A$2:$A$792,$A190,Observed!$C$2:$C$792,$C190),"")</f>
        <v/>
      </c>
      <c r="AG190" s="28">
        <f>IF(ISNUMBER(AVERAGEIFS(Observed!AC$2:AC$792,Observed!$A$2:$A$792,$A190,Observed!$C$2:$C$792,$C190)),AVERAGEIFS(Observed!AC$2:AC$792,Observed!$A$2:$A$792,$A190,Observed!$C$2:$C$792,$C190),"")</f>
        <v>24.033333333333331</v>
      </c>
      <c r="AH190" s="29">
        <f>IF(ISNUMBER(AVERAGEIFS(Observed!AD$2:AD$792,Observed!$A$2:$A$792,$A190,Observed!$C$2:$C$792,$C190)),AVERAGEIFS(Observed!AD$2:AD$792,Observed!$A$2:$A$792,$A190,Observed!$C$2:$C$792,$C190),"")</f>
        <v>3.6333333333333336E-2</v>
      </c>
      <c r="AI190" s="29">
        <f>IF(ISNUMBER(AVERAGEIFS(Observed!AE$2:AE$792,Observed!$A$2:$A$792,$A190,Observed!$C$2:$C$792,$C190)),AVERAGEIFS(Observed!AE$2:AE$792,Observed!$A$2:$A$792,$A190,Observed!$C$2:$C$792,$C190),"")</f>
        <v>3.6333333333333336E-2</v>
      </c>
      <c r="AJ190" s="29" t="str">
        <f>IF(ISNUMBER(AVERAGEIFS(Observed!AF$2:AF$792,Observed!$A$2:$A$792,$A190,Observed!$C$2:$C$792,$C190)),AVERAGEIFS(Observed!AF$2:AF$792,Observed!$A$2:$A$792,$A190,Observed!$C$2:$C$792,$C190),"")</f>
        <v/>
      </c>
      <c r="AK190" s="28" t="str">
        <f>IF(ISNUMBER(AVERAGEIFS(Observed!AG$2:AG$792,Observed!$A$2:$A$792,$A190,Observed!$C$2:$C$792,$C190)),AVERAGEIFS(Observed!AG$2:AG$792,Observed!$A$2:$A$792,$A190,Observed!$C$2:$C$792,$C190),"")</f>
        <v/>
      </c>
      <c r="AL190" s="29" t="str">
        <f>IF(ISNUMBER(AVERAGEIFS(Observed!AH$2:AH$792,Observed!$A$2:$A$792,$A190,Observed!$C$2:$C$792,$C190)),AVERAGEIFS(Observed!AH$2:AH$792,Observed!$A$2:$A$792,$A190,Observed!$C$2:$C$792,$C190),"")</f>
        <v/>
      </c>
      <c r="AM190" s="28" t="str">
        <f>IF(ISNUMBER(AVERAGEIFS(Observed!AI$2:AI$792,Observed!$A$2:$A$792,$A190,Observed!$C$2:$C$792,$C190)),AVERAGEIFS(Observed!AI$2:AI$792,Observed!$A$2:$A$792,$A190,Observed!$C$2:$C$792,$C190),"")</f>
        <v/>
      </c>
      <c r="AN190" s="28" t="str">
        <f>IF(ISNUMBER(AVERAGEIFS(Observed!AJ$2:AJ$792,Observed!$A$2:$A$792,$A190,Observed!$C$2:$C$792,$C190)),AVERAGEIFS(Observed!AJ$2:AJ$792,Observed!$A$2:$A$792,$A190,Observed!$C$2:$C$792,$C190),"")</f>
        <v/>
      </c>
      <c r="AO190" s="28" t="str">
        <f>IF(ISNUMBER(AVERAGEIFS(Observed!AK$2:AK$792,Observed!$A$2:$A$792,$A190,Observed!$C$2:$C$792,$C190)),AVERAGEIFS(Observed!AK$2:AK$792,Observed!$A$2:$A$792,$A190,Observed!$C$2:$C$792,$C190),"")</f>
        <v/>
      </c>
      <c r="AP190" s="29" t="str">
        <f>IF(ISNUMBER(AVERAGEIFS(Observed!AL$2:AL$792,Observed!$A$2:$A$792,$A190,Observed!$C$2:$C$792,$C190)),AVERAGEIFS(Observed!AL$2:AL$792,Observed!$A$2:$A$792,$A190,Observed!$C$2:$C$792,$C190),"")</f>
        <v/>
      </c>
      <c r="AQ190" s="28">
        <f>IF(ISNUMBER(AVERAGEIFS(Observed!AM$2:AM$792,Observed!$A$2:$A$792,$A190,Observed!$C$2:$C$792,$C190)),AVERAGEIFS(Observed!AM$2:AM$792,Observed!$A$2:$A$792,$A190,Observed!$C$2:$C$792,$C190),"")</f>
        <v>9.1093333333333337</v>
      </c>
      <c r="AR190" s="28">
        <f>IF(ISNUMBER(AVERAGEIFS(Observed!AN$2:AN$792,Observed!$A$2:$A$792,$A190,Observed!$C$2:$C$792,$C190)),AVERAGEIFS(Observed!AN$2:AN$792,Observed!$A$2:$A$792,$A190,Observed!$C$2:$C$792,$C190),"")</f>
        <v>9.1093333333333337</v>
      </c>
      <c r="AS190" s="2">
        <f>COUNTIFS(Observed!$A$2:$A$792,$A190,Observed!$C$2:$C$792,$C190)</f>
        <v>3</v>
      </c>
      <c r="AT190" s="2">
        <f t="shared" si="4"/>
        <v>8</v>
      </c>
    </row>
    <row r="191" spans="1:46" x14ac:dyDescent="0.25">
      <c r="A191" s="4" t="s">
        <v>33</v>
      </c>
      <c r="B191" t="s">
        <v>32</v>
      </c>
      <c r="C191" s="3">
        <v>42065</v>
      </c>
      <c r="D191">
        <v>1</v>
      </c>
      <c r="F191">
        <v>0</v>
      </c>
      <c r="J191" s="2" t="s">
        <v>82</v>
      </c>
      <c r="K191" s="2" t="s">
        <v>24</v>
      </c>
      <c r="L191">
        <v>2</v>
      </c>
      <c r="M191" s="2" t="s">
        <v>22</v>
      </c>
      <c r="N191" s="27" t="str">
        <f>IF(ISNUMBER(AVERAGEIFS(Observed!J$2:J$792,Observed!$A$2:$A$792,$A191,Observed!$C$2:$C$792,$C191)),AVERAGEIFS(Observed!J$2:J$792,Observed!$A$2:$A$792,$A191,Observed!$C$2:$C$792,$C191),"")</f>
        <v/>
      </c>
      <c r="O191" s="28" t="str">
        <f>IF(ISNUMBER(AVERAGEIFS(Observed!K$2:K$792,Observed!$A$2:$A$792,$A191,Observed!$C$2:$C$792,$C191)),AVERAGEIFS(Observed!K$2:K$792,Observed!$A$2:$A$792,$A191,Observed!$C$2:$C$792,$C191),"")</f>
        <v/>
      </c>
      <c r="P191" s="28">
        <f>IF(ISNUMBER(AVERAGEIFS(Observed!L$2:L$792,Observed!$A$2:$A$792,$A191,Observed!$C$2:$C$792,$C191)),AVERAGEIFS(Observed!L$2:L$792,Observed!$A$2:$A$792,$A191,Observed!$C$2:$C$792,$C191),"")</f>
        <v>64.493333333333339</v>
      </c>
      <c r="Q191" s="28">
        <f>IF(ISNUMBER(AVERAGEIFS(Observed!M$2:M$792,Observed!$A$2:$A$792,$A191,Observed!$C$2:$C$792,$C191)),AVERAGEIFS(Observed!M$2:M$792,Observed!$A$2:$A$792,$A191,Observed!$C$2:$C$792,$C191),"")</f>
        <v>64.493333333333339</v>
      </c>
      <c r="R191" s="28">
        <f>IF(ISNUMBER(AVERAGEIFS(Observed!N$2:N$792,Observed!$A$2:$A$792,$A191,Observed!$C$2:$C$792,$C191)),AVERAGEIFS(Observed!N$2:N$792,Observed!$A$2:$A$792,$A191,Observed!$C$2:$C$792,$C191),"")</f>
        <v>321.52</v>
      </c>
      <c r="S191" s="29" t="str">
        <f>IF(ISNUMBER(AVERAGEIFS(Observed!O$2:O$792,Observed!$A$2:$A$792,$A191,Observed!$C$2:$C$792,$C191)),AVERAGEIFS(Observed!O$2:O$792,Observed!$A$2:$A$792,$A191,Observed!$C$2:$C$792,$C191),"")</f>
        <v/>
      </c>
      <c r="T191" s="29" t="str">
        <f>IF(ISNUMBER(AVERAGEIFS(Observed!P$2:P$792,Observed!$A$2:$A$792,$A191,Observed!$C$2:$C$792,$C191)),AVERAGEIFS(Observed!P$2:P$792,Observed!$A$2:$A$792,$A191,Observed!$C$2:$C$792,$C191),"")</f>
        <v/>
      </c>
      <c r="U191" s="29" t="str">
        <f>IF(ISNUMBER(AVERAGEIFS(Observed!Q$2:Q$792,Observed!$A$2:$A$792,$A191,Observed!$C$2:$C$792,$C191)),AVERAGEIFS(Observed!Q$2:Q$792,Observed!$A$2:$A$792,$A191,Observed!$C$2:$C$792,$C191),"")</f>
        <v/>
      </c>
      <c r="V191" s="28" t="str">
        <f>IF(ISNUMBER(AVERAGEIFS(Observed!R$2:R$792,Observed!$A$2:$A$792,$A191,Observed!$C$2:$C$792,$C191)),AVERAGEIFS(Observed!R$2:R$792,Observed!$A$2:$A$792,$A191,Observed!$C$2:$C$792,$C191),"")</f>
        <v/>
      </c>
      <c r="W191" s="30" t="str">
        <f>IF(ISNUMBER(AVERAGEIFS(Observed!S$2:S$792,Observed!$A$2:$A$792,$A191,Observed!$C$2:$C$792,$C191)),AVERAGEIFS(Observed!S$2:S$792,Observed!$A$2:$A$792,$A191,Observed!$C$2:$C$792,$C191),"")</f>
        <v/>
      </c>
      <c r="X191" s="30" t="str">
        <f>IF(ISNUMBER(AVERAGEIFS(Observed!T$2:T$792,Observed!$A$2:$A$792,$A191,Observed!$C$2:$C$792,$C191)),AVERAGEIFS(Observed!T$2:T$792,Observed!$A$2:$A$792,$A191,Observed!$C$2:$C$792,$C191),"")</f>
        <v/>
      </c>
      <c r="Y191" s="28" t="str">
        <f>IF(ISNUMBER(AVERAGEIFS(Observed!U$2:U$792,Observed!$A$2:$A$792,$A191,Observed!$C$2:$C$792,$C191)),AVERAGEIFS(Observed!U$2:U$792,Observed!$A$2:$A$792,$A191,Observed!$C$2:$C$792,$C191),"")</f>
        <v/>
      </c>
      <c r="Z191" s="28" t="str">
        <f>IF(ISNUMBER(AVERAGEIFS(Observed!V$2:V$792,Observed!$A$2:$A$792,$A191,Observed!$C$2:$C$792,$C191)),AVERAGEIFS(Observed!V$2:V$792,Observed!$A$2:$A$792,$A191,Observed!$C$2:$C$792,$C191),"")</f>
        <v/>
      </c>
      <c r="AA191" s="28" t="str">
        <f>IF(ISNUMBER(AVERAGEIFS(Observed!W$2:W$792,Observed!$A$2:$A$792,$A191,Observed!$C$2:$C$792,$C191)),AVERAGEIFS(Observed!W$2:W$792,Observed!$A$2:$A$792,$A191,Observed!$C$2:$C$792,$C191),"")</f>
        <v/>
      </c>
      <c r="AB191" s="28" t="str">
        <f>IF(ISNUMBER(AVERAGEIFS(Observed!X$2:X$792,Observed!$A$2:$A$792,$A191,Observed!$C$2:$C$792,$C191)),AVERAGEIFS(Observed!X$2:X$792,Observed!$A$2:$A$792,$A191,Observed!$C$2:$C$792,$C191),"")</f>
        <v/>
      </c>
      <c r="AC191" s="28" t="str">
        <f>IF(ISNUMBER(AVERAGEIFS(Observed!Y$2:Y$792,Observed!$A$2:$A$792,$A191,Observed!$C$2:$C$792,$C191)),AVERAGEIFS(Observed!Y$2:Y$792,Observed!$A$2:$A$792,$A191,Observed!$C$2:$C$792,$C191),"")</f>
        <v/>
      </c>
      <c r="AD191" s="28" t="str">
        <f>IF(ISNUMBER(AVERAGEIFS(Observed!Z$2:Z$792,Observed!$A$2:$A$792,$A191,Observed!$C$2:$C$792,$C191)),AVERAGEIFS(Observed!Z$2:Z$792,Observed!$A$2:$A$792,$A191,Observed!$C$2:$C$792,$C191),"")</f>
        <v/>
      </c>
      <c r="AE191" s="28" t="str">
        <f>IF(ISNUMBER(AVERAGEIFS(Observed!AA$2:AA$792,Observed!$A$2:$A$792,$A191,Observed!$C$2:$C$792,$C191)),AVERAGEIFS(Observed!AA$2:AA$792,Observed!$A$2:$A$792,$A191,Observed!$C$2:$C$792,$C191),"")</f>
        <v/>
      </c>
      <c r="AF191" s="28" t="str">
        <f>IF(ISNUMBER(AVERAGEIFS(Observed!AB$2:AB$792,Observed!$A$2:$A$792,$A191,Observed!$C$2:$C$792,$C191)),AVERAGEIFS(Observed!AB$2:AB$792,Observed!$A$2:$A$792,$A191,Observed!$C$2:$C$792,$C191),"")</f>
        <v/>
      </c>
      <c r="AG191" s="28">
        <f>IF(ISNUMBER(AVERAGEIFS(Observed!AC$2:AC$792,Observed!$A$2:$A$792,$A191,Observed!$C$2:$C$792,$C191)),AVERAGEIFS(Observed!AC$2:AC$792,Observed!$A$2:$A$792,$A191,Observed!$C$2:$C$792,$C191),"")</f>
        <v>23.566666666666666</v>
      </c>
      <c r="AH191" s="29">
        <f>IF(ISNUMBER(AVERAGEIFS(Observed!AD$2:AD$792,Observed!$A$2:$A$792,$A191,Observed!$C$2:$C$792,$C191)),AVERAGEIFS(Observed!AD$2:AD$792,Observed!$A$2:$A$792,$A191,Observed!$C$2:$C$792,$C191),"")</f>
        <v>3.5666666666666673E-2</v>
      </c>
      <c r="AI191" s="29">
        <f>IF(ISNUMBER(AVERAGEIFS(Observed!AE$2:AE$792,Observed!$A$2:$A$792,$A191,Observed!$C$2:$C$792,$C191)),AVERAGEIFS(Observed!AE$2:AE$792,Observed!$A$2:$A$792,$A191,Observed!$C$2:$C$792,$C191),"")</f>
        <v>3.5666666666666673E-2</v>
      </c>
      <c r="AJ191" s="29" t="str">
        <f>IF(ISNUMBER(AVERAGEIFS(Observed!AF$2:AF$792,Observed!$A$2:$A$792,$A191,Observed!$C$2:$C$792,$C191)),AVERAGEIFS(Observed!AF$2:AF$792,Observed!$A$2:$A$792,$A191,Observed!$C$2:$C$792,$C191),"")</f>
        <v/>
      </c>
      <c r="AK191" s="28" t="str">
        <f>IF(ISNUMBER(AVERAGEIFS(Observed!AG$2:AG$792,Observed!$A$2:$A$792,$A191,Observed!$C$2:$C$792,$C191)),AVERAGEIFS(Observed!AG$2:AG$792,Observed!$A$2:$A$792,$A191,Observed!$C$2:$C$792,$C191),"")</f>
        <v/>
      </c>
      <c r="AL191" s="29" t="str">
        <f>IF(ISNUMBER(AVERAGEIFS(Observed!AH$2:AH$792,Observed!$A$2:$A$792,$A191,Observed!$C$2:$C$792,$C191)),AVERAGEIFS(Observed!AH$2:AH$792,Observed!$A$2:$A$792,$A191,Observed!$C$2:$C$792,$C191),"")</f>
        <v/>
      </c>
      <c r="AM191" s="28" t="str">
        <f>IF(ISNUMBER(AVERAGEIFS(Observed!AI$2:AI$792,Observed!$A$2:$A$792,$A191,Observed!$C$2:$C$792,$C191)),AVERAGEIFS(Observed!AI$2:AI$792,Observed!$A$2:$A$792,$A191,Observed!$C$2:$C$792,$C191),"")</f>
        <v/>
      </c>
      <c r="AN191" s="28" t="str">
        <f>IF(ISNUMBER(AVERAGEIFS(Observed!AJ$2:AJ$792,Observed!$A$2:$A$792,$A191,Observed!$C$2:$C$792,$C191)),AVERAGEIFS(Observed!AJ$2:AJ$792,Observed!$A$2:$A$792,$A191,Observed!$C$2:$C$792,$C191),"")</f>
        <v/>
      </c>
      <c r="AO191" s="28" t="str">
        <f>IF(ISNUMBER(AVERAGEIFS(Observed!AK$2:AK$792,Observed!$A$2:$A$792,$A191,Observed!$C$2:$C$792,$C191)),AVERAGEIFS(Observed!AK$2:AK$792,Observed!$A$2:$A$792,$A191,Observed!$C$2:$C$792,$C191),"")</f>
        <v/>
      </c>
      <c r="AP191" s="29" t="str">
        <f>IF(ISNUMBER(AVERAGEIFS(Observed!AL$2:AL$792,Observed!$A$2:$A$792,$A191,Observed!$C$2:$C$792,$C191)),AVERAGEIFS(Observed!AL$2:AL$792,Observed!$A$2:$A$792,$A191,Observed!$C$2:$C$792,$C191),"")</f>
        <v/>
      </c>
      <c r="AQ191" s="28">
        <f>IF(ISNUMBER(AVERAGEIFS(Observed!AM$2:AM$792,Observed!$A$2:$A$792,$A191,Observed!$C$2:$C$792,$C191)),AVERAGEIFS(Observed!AM$2:AM$792,Observed!$A$2:$A$792,$A191,Observed!$C$2:$C$792,$C191),"")</f>
        <v>2.3266666666666667</v>
      </c>
      <c r="AR191" s="28">
        <f>IF(ISNUMBER(AVERAGEIFS(Observed!AN$2:AN$792,Observed!$A$2:$A$792,$A191,Observed!$C$2:$C$792,$C191)),AVERAGEIFS(Observed!AN$2:AN$792,Observed!$A$2:$A$792,$A191,Observed!$C$2:$C$792,$C191),"")</f>
        <v>11.371333333333332</v>
      </c>
      <c r="AS191" s="2">
        <f>COUNTIFS(Observed!$A$2:$A$792,$A191,Observed!$C$2:$C$792,$C191)</f>
        <v>3</v>
      </c>
      <c r="AT191" s="2">
        <f t="shared" si="4"/>
        <v>8</v>
      </c>
    </row>
    <row r="192" spans="1:46" x14ac:dyDescent="0.25">
      <c r="A192" s="4" t="s">
        <v>35</v>
      </c>
      <c r="B192" t="s">
        <v>32</v>
      </c>
      <c r="C192" s="3">
        <v>42065</v>
      </c>
      <c r="D192">
        <v>1</v>
      </c>
      <c r="F192">
        <v>50</v>
      </c>
      <c r="J192" s="2" t="s">
        <v>82</v>
      </c>
      <c r="K192" s="2" t="s">
        <v>24</v>
      </c>
      <c r="L192">
        <v>2</v>
      </c>
      <c r="M192" s="2" t="s">
        <v>22</v>
      </c>
      <c r="N192" s="27" t="str">
        <f>IF(ISNUMBER(AVERAGEIFS(Observed!J$2:J$792,Observed!$A$2:$A$792,$A192,Observed!$C$2:$C$792,$C192)),AVERAGEIFS(Observed!J$2:J$792,Observed!$A$2:$A$792,$A192,Observed!$C$2:$C$792,$C192),"")</f>
        <v/>
      </c>
      <c r="O192" s="28" t="str">
        <f>IF(ISNUMBER(AVERAGEIFS(Observed!K$2:K$792,Observed!$A$2:$A$792,$A192,Observed!$C$2:$C$792,$C192)),AVERAGEIFS(Observed!K$2:K$792,Observed!$A$2:$A$792,$A192,Observed!$C$2:$C$792,$C192),"")</f>
        <v/>
      </c>
      <c r="P192" s="28">
        <f>IF(ISNUMBER(AVERAGEIFS(Observed!L$2:L$792,Observed!$A$2:$A$792,$A192,Observed!$C$2:$C$792,$C192)),AVERAGEIFS(Observed!L$2:L$792,Observed!$A$2:$A$792,$A192,Observed!$C$2:$C$792,$C192),"")</f>
        <v>72.546666666666667</v>
      </c>
      <c r="Q192" s="28">
        <f>IF(ISNUMBER(AVERAGEIFS(Observed!M$2:M$792,Observed!$A$2:$A$792,$A192,Observed!$C$2:$C$792,$C192)),AVERAGEIFS(Observed!M$2:M$792,Observed!$A$2:$A$792,$A192,Observed!$C$2:$C$792,$C192),"")</f>
        <v>72.546666666666667</v>
      </c>
      <c r="R192" s="28">
        <f>IF(ISNUMBER(AVERAGEIFS(Observed!N$2:N$792,Observed!$A$2:$A$792,$A192,Observed!$C$2:$C$792,$C192)),AVERAGEIFS(Observed!N$2:N$792,Observed!$A$2:$A$792,$A192,Observed!$C$2:$C$792,$C192),"")</f>
        <v>349.41</v>
      </c>
      <c r="S192" s="29" t="str">
        <f>IF(ISNUMBER(AVERAGEIFS(Observed!O$2:O$792,Observed!$A$2:$A$792,$A192,Observed!$C$2:$C$792,$C192)),AVERAGEIFS(Observed!O$2:O$792,Observed!$A$2:$A$792,$A192,Observed!$C$2:$C$792,$C192),"")</f>
        <v/>
      </c>
      <c r="T192" s="29" t="str">
        <f>IF(ISNUMBER(AVERAGEIFS(Observed!P$2:P$792,Observed!$A$2:$A$792,$A192,Observed!$C$2:$C$792,$C192)),AVERAGEIFS(Observed!P$2:P$792,Observed!$A$2:$A$792,$A192,Observed!$C$2:$C$792,$C192),"")</f>
        <v/>
      </c>
      <c r="U192" s="29" t="str">
        <f>IF(ISNUMBER(AVERAGEIFS(Observed!Q$2:Q$792,Observed!$A$2:$A$792,$A192,Observed!$C$2:$C$792,$C192)),AVERAGEIFS(Observed!Q$2:Q$792,Observed!$A$2:$A$792,$A192,Observed!$C$2:$C$792,$C192),"")</f>
        <v/>
      </c>
      <c r="V192" s="28" t="str">
        <f>IF(ISNUMBER(AVERAGEIFS(Observed!R$2:R$792,Observed!$A$2:$A$792,$A192,Observed!$C$2:$C$792,$C192)),AVERAGEIFS(Observed!R$2:R$792,Observed!$A$2:$A$792,$A192,Observed!$C$2:$C$792,$C192),"")</f>
        <v/>
      </c>
      <c r="W192" s="30" t="str">
        <f>IF(ISNUMBER(AVERAGEIFS(Observed!S$2:S$792,Observed!$A$2:$A$792,$A192,Observed!$C$2:$C$792,$C192)),AVERAGEIFS(Observed!S$2:S$792,Observed!$A$2:$A$792,$A192,Observed!$C$2:$C$792,$C192),"")</f>
        <v/>
      </c>
      <c r="X192" s="30" t="str">
        <f>IF(ISNUMBER(AVERAGEIFS(Observed!T$2:T$792,Observed!$A$2:$A$792,$A192,Observed!$C$2:$C$792,$C192)),AVERAGEIFS(Observed!T$2:T$792,Observed!$A$2:$A$792,$A192,Observed!$C$2:$C$792,$C192),"")</f>
        <v/>
      </c>
      <c r="Y192" s="28" t="str">
        <f>IF(ISNUMBER(AVERAGEIFS(Observed!U$2:U$792,Observed!$A$2:$A$792,$A192,Observed!$C$2:$C$792,$C192)),AVERAGEIFS(Observed!U$2:U$792,Observed!$A$2:$A$792,$A192,Observed!$C$2:$C$792,$C192),"")</f>
        <v/>
      </c>
      <c r="Z192" s="28" t="str">
        <f>IF(ISNUMBER(AVERAGEIFS(Observed!V$2:V$792,Observed!$A$2:$A$792,$A192,Observed!$C$2:$C$792,$C192)),AVERAGEIFS(Observed!V$2:V$792,Observed!$A$2:$A$792,$A192,Observed!$C$2:$C$792,$C192),"")</f>
        <v/>
      </c>
      <c r="AA192" s="28" t="str">
        <f>IF(ISNUMBER(AVERAGEIFS(Observed!W$2:W$792,Observed!$A$2:$A$792,$A192,Observed!$C$2:$C$792,$C192)),AVERAGEIFS(Observed!W$2:W$792,Observed!$A$2:$A$792,$A192,Observed!$C$2:$C$792,$C192),"")</f>
        <v/>
      </c>
      <c r="AB192" s="28" t="str">
        <f>IF(ISNUMBER(AVERAGEIFS(Observed!X$2:X$792,Observed!$A$2:$A$792,$A192,Observed!$C$2:$C$792,$C192)),AVERAGEIFS(Observed!X$2:X$792,Observed!$A$2:$A$792,$A192,Observed!$C$2:$C$792,$C192),"")</f>
        <v/>
      </c>
      <c r="AC192" s="28" t="str">
        <f>IF(ISNUMBER(AVERAGEIFS(Observed!Y$2:Y$792,Observed!$A$2:$A$792,$A192,Observed!$C$2:$C$792,$C192)),AVERAGEIFS(Observed!Y$2:Y$792,Observed!$A$2:$A$792,$A192,Observed!$C$2:$C$792,$C192),"")</f>
        <v/>
      </c>
      <c r="AD192" s="28" t="str">
        <f>IF(ISNUMBER(AVERAGEIFS(Observed!Z$2:Z$792,Observed!$A$2:$A$792,$A192,Observed!$C$2:$C$792,$C192)),AVERAGEIFS(Observed!Z$2:Z$792,Observed!$A$2:$A$792,$A192,Observed!$C$2:$C$792,$C192),"")</f>
        <v/>
      </c>
      <c r="AE192" s="28" t="str">
        <f>IF(ISNUMBER(AVERAGEIFS(Observed!AA$2:AA$792,Observed!$A$2:$A$792,$A192,Observed!$C$2:$C$792,$C192)),AVERAGEIFS(Observed!AA$2:AA$792,Observed!$A$2:$A$792,$A192,Observed!$C$2:$C$792,$C192),"")</f>
        <v/>
      </c>
      <c r="AF192" s="28" t="str">
        <f>IF(ISNUMBER(AVERAGEIFS(Observed!AB$2:AB$792,Observed!$A$2:$A$792,$A192,Observed!$C$2:$C$792,$C192)),AVERAGEIFS(Observed!AB$2:AB$792,Observed!$A$2:$A$792,$A192,Observed!$C$2:$C$792,$C192),"")</f>
        <v/>
      </c>
      <c r="AG192" s="28">
        <f>IF(ISNUMBER(AVERAGEIFS(Observed!AC$2:AC$792,Observed!$A$2:$A$792,$A192,Observed!$C$2:$C$792,$C192)),AVERAGEIFS(Observed!AC$2:AC$792,Observed!$A$2:$A$792,$A192,Observed!$C$2:$C$792,$C192),"")</f>
        <v>23.599999999999998</v>
      </c>
      <c r="AH192" s="29">
        <f>IF(ISNUMBER(AVERAGEIFS(Observed!AD$2:AD$792,Observed!$A$2:$A$792,$A192,Observed!$C$2:$C$792,$C192)),AVERAGEIFS(Observed!AD$2:AD$792,Observed!$A$2:$A$792,$A192,Observed!$C$2:$C$792,$C192),"")</f>
        <v>3.5666666666666666E-2</v>
      </c>
      <c r="AI192" s="29">
        <f>IF(ISNUMBER(AVERAGEIFS(Observed!AE$2:AE$792,Observed!$A$2:$A$792,$A192,Observed!$C$2:$C$792,$C192)),AVERAGEIFS(Observed!AE$2:AE$792,Observed!$A$2:$A$792,$A192,Observed!$C$2:$C$792,$C192),"")</f>
        <v>3.5666666666666666E-2</v>
      </c>
      <c r="AJ192" s="29" t="str">
        <f>IF(ISNUMBER(AVERAGEIFS(Observed!AF$2:AF$792,Observed!$A$2:$A$792,$A192,Observed!$C$2:$C$792,$C192)),AVERAGEIFS(Observed!AF$2:AF$792,Observed!$A$2:$A$792,$A192,Observed!$C$2:$C$792,$C192),"")</f>
        <v/>
      </c>
      <c r="AK192" s="28" t="str">
        <f>IF(ISNUMBER(AVERAGEIFS(Observed!AG$2:AG$792,Observed!$A$2:$A$792,$A192,Observed!$C$2:$C$792,$C192)),AVERAGEIFS(Observed!AG$2:AG$792,Observed!$A$2:$A$792,$A192,Observed!$C$2:$C$792,$C192),"")</f>
        <v/>
      </c>
      <c r="AL192" s="29" t="str">
        <f>IF(ISNUMBER(AVERAGEIFS(Observed!AH$2:AH$792,Observed!$A$2:$A$792,$A192,Observed!$C$2:$C$792,$C192)),AVERAGEIFS(Observed!AH$2:AH$792,Observed!$A$2:$A$792,$A192,Observed!$C$2:$C$792,$C192),"")</f>
        <v/>
      </c>
      <c r="AM192" s="28" t="str">
        <f>IF(ISNUMBER(AVERAGEIFS(Observed!AI$2:AI$792,Observed!$A$2:$A$792,$A192,Observed!$C$2:$C$792,$C192)),AVERAGEIFS(Observed!AI$2:AI$792,Observed!$A$2:$A$792,$A192,Observed!$C$2:$C$792,$C192),"")</f>
        <v/>
      </c>
      <c r="AN192" s="28" t="str">
        <f>IF(ISNUMBER(AVERAGEIFS(Observed!AJ$2:AJ$792,Observed!$A$2:$A$792,$A192,Observed!$C$2:$C$792,$C192)),AVERAGEIFS(Observed!AJ$2:AJ$792,Observed!$A$2:$A$792,$A192,Observed!$C$2:$C$792,$C192),"")</f>
        <v/>
      </c>
      <c r="AO192" s="28" t="str">
        <f>IF(ISNUMBER(AVERAGEIFS(Observed!AK$2:AK$792,Observed!$A$2:$A$792,$A192,Observed!$C$2:$C$792,$C192)),AVERAGEIFS(Observed!AK$2:AK$792,Observed!$A$2:$A$792,$A192,Observed!$C$2:$C$792,$C192),"")</f>
        <v/>
      </c>
      <c r="AP192" s="29" t="str">
        <f>IF(ISNUMBER(AVERAGEIFS(Observed!AL$2:AL$792,Observed!$A$2:$A$792,$A192,Observed!$C$2:$C$792,$C192)),AVERAGEIFS(Observed!AL$2:AL$792,Observed!$A$2:$A$792,$A192,Observed!$C$2:$C$792,$C192),"")</f>
        <v/>
      </c>
      <c r="AQ192" s="28">
        <f>IF(ISNUMBER(AVERAGEIFS(Observed!AM$2:AM$792,Observed!$A$2:$A$792,$A192,Observed!$C$2:$C$792,$C192)),AVERAGEIFS(Observed!AM$2:AM$792,Observed!$A$2:$A$792,$A192,Observed!$C$2:$C$792,$C192),"")</f>
        <v>2.4306666666666668</v>
      </c>
      <c r="AR192" s="28">
        <f>IF(ISNUMBER(AVERAGEIFS(Observed!AN$2:AN$792,Observed!$A$2:$A$792,$A192,Observed!$C$2:$C$792,$C192)),AVERAGEIFS(Observed!AN$2:AN$792,Observed!$A$2:$A$792,$A192,Observed!$C$2:$C$792,$C192),"")</f>
        <v>12.981</v>
      </c>
      <c r="AS192" s="2">
        <f>COUNTIFS(Observed!$A$2:$A$792,$A192,Observed!$C$2:$C$792,$C192)</f>
        <v>3</v>
      </c>
      <c r="AT192" s="2">
        <f t="shared" si="4"/>
        <v>8</v>
      </c>
    </row>
    <row r="193" spans="1:46" x14ac:dyDescent="0.25">
      <c r="A193" s="4" t="s">
        <v>34</v>
      </c>
      <c r="B193" t="s">
        <v>32</v>
      </c>
      <c r="C193" s="3">
        <v>42065</v>
      </c>
      <c r="D193">
        <v>1</v>
      </c>
      <c r="F193">
        <v>100</v>
      </c>
      <c r="J193" s="2" t="s">
        <v>82</v>
      </c>
      <c r="K193" s="2" t="s">
        <v>24</v>
      </c>
      <c r="L193">
        <v>2</v>
      </c>
      <c r="M193" s="2" t="s">
        <v>22</v>
      </c>
      <c r="N193" s="27" t="str">
        <f>IF(ISNUMBER(AVERAGEIFS(Observed!J$2:J$792,Observed!$A$2:$A$792,$A193,Observed!$C$2:$C$792,$C193)),AVERAGEIFS(Observed!J$2:J$792,Observed!$A$2:$A$792,$A193,Observed!$C$2:$C$792,$C193),"")</f>
        <v/>
      </c>
      <c r="O193" s="28" t="str">
        <f>IF(ISNUMBER(AVERAGEIFS(Observed!K$2:K$792,Observed!$A$2:$A$792,$A193,Observed!$C$2:$C$792,$C193)),AVERAGEIFS(Observed!K$2:K$792,Observed!$A$2:$A$792,$A193,Observed!$C$2:$C$792,$C193),"")</f>
        <v/>
      </c>
      <c r="P193" s="28">
        <f>IF(ISNUMBER(AVERAGEIFS(Observed!L$2:L$792,Observed!$A$2:$A$792,$A193,Observed!$C$2:$C$792,$C193)),AVERAGEIFS(Observed!L$2:L$792,Observed!$A$2:$A$792,$A193,Observed!$C$2:$C$792,$C193),"")</f>
        <v>55.223333333333329</v>
      </c>
      <c r="Q193" s="28">
        <f>IF(ISNUMBER(AVERAGEIFS(Observed!M$2:M$792,Observed!$A$2:$A$792,$A193,Observed!$C$2:$C$792,$C193)),AVERAGEIFS(Observed!M$2:M$792,Observed!$A$2:$A$792,$A193,Observed!$C$2:$C$792,$C193),"")</f>
        <v>55.223333333333329</v>
      </c>
      <c r="R193" s="28">
        <f>IF(ISNUMBER(AVERAGEIFS(Observed!N$2:N$792,Observed!$A$2:$A$792,$A193,Observed!$C$2:$C$792,$C193)),AVERAGEIFS(Observed!N$2:N$792,Observed!$A$2:$A$792,$A193,Observed!$C$2:$C$792,$C193),"")</f>
        <v>309.83333333333331</v>
      </c>
      <c r="S193" s="29" t="str">
        <f>IF(ISNUMBER(AVERAGEIFS(Observed!O$2:O$792,Observed!$A$2:$A$792,$A193,Observed!$C$2:$C$792,$C193)),AVERAGEIFS(Observed!O$2:O$792,Observed!$A$2:$A$792,$A193,Observed!$C$2:$C$792,$C193),"")</f>
        <v/>
      </c>
      <c r="T193" s="29" t="str">
        <f>IF(ISNUMBER(AVERAGEIFS(Observed!P$2:P$792,Observed!$A$2:$A$792,$A193,Observed!$C$2:$C$792,$C193)),AVERAGEIFS(Observed!P$2:P$792,Observed!$A$2:$A$792,$A193,Observed!$C$2:$C$792,$C193),"")</f>
        <v/>
      </c>
      <c r="U193" s="29" t="str">
        <f>IF(ISNUMBER(AVERAGEIFS(Observed!Q$2:Q$792,Observed!$A$2:$A$792,$A193,Observed!$C$2:$C$792,$C193)),AVERAGEIFS(Observed!Q$2:Q$792,Observed!$A$2:$A$792,$A193,Observed!$C$2:$C$792,$C193),"")</f>
        <v/>
      </c>
      <c r="V193" s="28" t="str">
        <f>IF(ISNUMBER(AVERAGEIFS(Observed!R$2:R$792,Observed!$A$2:$A$792,$A193,Observed!$C$2:$C$792,$C193)),AVERAGEIFS(Observed!R$2:R$792,Observed!$A$2:$A$792,$A193,Observed!$C$2:$C$792,$C193),"")</f>
        <v/>
      </c>
      <c r="W193" s="30" t="str">
        <f>IF(ISNUMBER(AVERAGEIFS(Observed!S$2:S$792,Observed!$A$2:$A$792,$A193,Observed!$C$2:$C$792,$C193)),AVERAGEIFS(Observed!S$2:S$792,Observed!$A$2:$A$792,$A193,Observed!$C$2:$C$792,$C193),"")</f>
        <v/>
      </c>
      <c r="X193" s="30" t="str">
        <f>IF(ISNUMBER(AVERAGEIFS(Observed!T$2:T$792,Observed!$A$2:$A$792,$A193,Observed!$C$2:$C$792,$C193)),AVERAGEIFS(Observed!T$2:T$792,Observed!$A$2:$A$792,$A193,Observed!$C$2:$C$792,$C193),"")</f>
        <v/>
      </c>
      <c r="Y193" s="28" t="str">
        <f>IF(ISNUMBER(AVERAGEIFS(Observed!U$2:U$792,Observed!$A$2:$A$792,$A193,Observed!$C$2:$C$792,$C193)),AVERAGEIFS(Observed!U$2:U$792,Observed!$A$2:$A$792,$A193,Observed!$C$2:$C$792,$C193),"")</f>
        <v/>
      </c>
      <c r="Z193" s="28" t="str">
        <f>IF(ISNUMBER(AVERAGEIFS(Observed!V$2:V$792,Observed!$A$2:$A$792,$A193,Observed!$C$2:$C$792,$C193)),AVERAGEIFS(Observed!V$2:V$792,Observed!$A$2:$A$792,$A193,Observed!$C$2:$C$792,$C193),"")</f>
        <v/>
      </c>
      <c r="AA193" s="28" t="str">
        <f>IF(ISNUMBER(AVERAGEIFS(Observed!W$2:W$792,Observed!$A$2:$A$792,$A193,Observed!$C$2:$C$792,$C193)),AVERAGEIFS(Observed!W$2:W$792,Observed!$A$2:$A$792,$A193,Observed!$C$2:$C$792,$C193),"")</f>
        <v/>
      </c>
      <c r="AB193" s="28" t="str">
        <f>IF(ISNUMBER(AVERAGEIFS(Observed!X$2:X$792,Observed!$A$2:$A$792,$A193,Observed!$C$2:$C$792,$C193)),AVERAGEIFS(Observed!X$2:X$792,Observed!$A$2:$A$792,$A193,Observed!$C$2:$C$792,$C193),"")</f>
        <v/>
      </c>
      <c r="AC193" s="28" t="str">
        <f>IF(ISNUMBER(AVERAGEIFS(Observed!Y$2:Y$792,Observed!$A$2:$A$792,$A193,Observed!$C$2:$C$792,$C193)),AVERAGEIFS(Observed!Y$2:Y$792,Observed!$A$2:$A$792,$A193,Observed!$C$2:$C$792,$C193),"")</f>
        <v/>
      </c>
      <c r="AD193" s="28" t="str">
        <f>IF(ISNUMBER(AVERAGEIFS(Observed!Z$2:Z$792,Observed!$A$2:$A$792,$A193,Observed!$C$2:$C$792,$C193)),AVERAGEIFS(Observed!Z$2:Z$792,Observed!$A$2:$A$792,$A193,Observed!$C$2:$C$792,$C193),"")</f>
        <v/>
      </c>
      <c r="AE193" s="28" t="str">
        <f>IF(ISNUMBER(AVERAGEIFS(Observed!AA$2:AA$792,Observed!$A$2:$A$792,$A193,Observed!$C$2:$C$792,$C193)),AVERAGEIFS(Observed!AA$2:AA$792,Observed!$A$2:$A$792,$A193,Observed!$C$2:$C$792,$C193),"")</f>
        <v/>
      </c>
      <c r="AF193" s="28" t="str">
        <f>IF(ISNUMBER(AVERAGEIFS(Observed!AB$2:AB$792,Observed!$A$2:$A$792,$A193,Observed!$C$2:$C$792,$C193)),AVERAGEIFS(Observed!AB$2:AB$792,Observed!$A$2:$A$792,$A193,Observed!$C$2:$C$792,$C193),"")</f>
        <v/>
      </c>
      <c r="AG193" s="28">
        <f>IF(ISNUMBER(AVERAGEIFS(Observed!AC$2:AC$792,Observed!$A$2:$A$792,$A193,Observed!$C$2:$C$792,$C193)),AVERAGEIFS(Observed!AC$2:AC$792,Observed!$A$2:$A$792,$A193,Observed!$C$2:$C$792,$C193),"")</f>
        <v>24.466666666666669</v>
      </c>
      <c r="AH193" s="29">
        <f>IF(ISNUMBER(AVERAGEIFS(Observed!AD$2:AD$792,Observed!$A$2:$A$792,$A193,Observed!$C$2:$C$792,$C193)),AVERAGEIFS(Observed!AD$2:AD$792,Observed!$A$2:$A$792,$A193,Observed!$C$2:$C$792,$C193),"")</f>
        <v>3.6666666666666674E-2</v>
      </c>
      <c r="AI193" s="29">
        <f>IF(ISNUMBER(AVERAGEIFS(Observed!AE$2:AE$792,Observed!$A$2:$A$792,$A193,Observed!$C$2:$C$792,$C193)),AVERAGEIFS(Observed!AE$2:AE$792,Observed!$A$2:$A$792,$A193,Observed!$C$2:$C$792,$C193),"")</f>
        <v>3.6666666666666674E-2</v>
      </c>
      <c r="AJ193" s="29" t="str">
        <f>IF(ISNUMBER(AVERAGEIFS(Observed!AF$2:AF$792,Observed!$A$2:$A$792,$A193,Observed!$C$2:$C$792,$C193)),AVERAGEIFS(Observed!AF$2:AF$792,Observed!$A$2:$A$792,$A193,Observed!$C$2:$C$792,$C193),"")</f>
        <v/>
      </c>
      <c r="AK193" s="28" t="str">
        <f>IF(ISNUMBER(AVERAGEIFS(Observed!AG$2:AG$792,Observed!$A$2:$A$792,$A193,Observed!$C$2:$C$792,$C193)),AVERAGEIFS(Observed!AG$2:AG$792,Observed!$A$2:$A$792,$A193,Observed!$C$2:$C$792,$C193),"")</f>
        <v/>
      </c>
      <c r="AL193" s="29" t="str">
        <f>IF(ISNUMBER(AVERAGEIFS(Observed!AH$2:AH$792,Observed!$A$2:$A$792,$A193,Observed!$C$2:$C$792,$C193)),AVERAGEIFS(Observed!AH$2:AH$792,Observed!$A$2:$A$792,$A193,Observed!$C$2:$C$792,$C193),"")</f>
        <v/>
      </c>
      <c r="AM193" s="28" t="str">
        <f>IF(ISNUMBER(AVERAGEIFS(Observed!AI$2:AI$792,Observed!$A$2:$A$792,$A193,Observed!$C$2:$C$792,$C193)),AVERAGEIFS(Observed!AI$2:AI$792,Observed!$A$2:$A$792,$A193,Observed!$C$2:$C$792,$C193),"")</f>
        <v/>
      </c>
      <c r="AN193" s="28" t="str">
        <f>IF(ISNUMBER(AVERAGEIFS(Observed!AJ$2:AJ$792,Observed!$A$2:$A$792,$A193,Observed!$C$2:$C$792,$C193)),AVERAGEIFS(Observed!AJ$2:AJ$792,Observed!$A$2:$A$792,$A193,Observed!$C$2:$C$792,$C193),"")</f>
        <v/>
      </c>
      <c r="AO193" s="28" t="str">
        <f>IF(ISNUMBER(AVERAGEIFS(Observed!AK$2:AK$792,Observed!$A$2:$A$792,$A193,Observed!$C$2:$C$792,$C193)),AVERAGEIFS(Observed!AK$2:AK$792,Observed!$A$2:$A$792,$A193,Observed!$C$2:$C$792,$C193),"")</f>
        <v/>
      </c>
      <c r="AP193" s="29" t="str">
        <f>IF(ISNUMBER(AVERAGEIFS(Observed!AL$2:AL$792,Observed!$A$2:$A$792,$A193,Observed!$C$2:$C$792,$C193)),AVERAGEIFS(Observed!AL$2:AL$792,Observed!$A$2:$A$792,$A193,Observed!$C$2:$C$792,$C193),"")</f>
        <v/>
      </c>
      <c r="AQ193" s="28">
        <f>IF(ISNUMBER(AVERAGEIFS(Observed!AM$2:AM$792,Observed!$A$2:$A$792,$A193,Observed!$C$2:$C$792,$C193)),AVERAGEIFS(Observed!AM$2:AM$792,Observed!$A$2:$A$792,$A193,Observed!$C$2:$C$792,$C193),"")</f>
        <v>2.0180000000000002</v>
      </c>
      <c r="AR193" s="28">
        <f>IF(ISNUMBER(AVERAGEIFS(Observed!AN$2:AN$792,Observed!$A$2:$A$792,$A193,Observed!$C$2:$C$792,$C193)),AVERAGEIFS(Observed!AN$2:AN$792,Observed!$A$2:$A$792,$A193,Observed!$C$2:$C$792,$C193),"")</f>
        <v>11.210333333333333</v>
      </c>
      <c r="AS193" s="2">
        <f>COUNTIFS(Observed!$A$2:$A$792,$A193,Observed!$C$2:$C$792,$C193)</f>
        <v>3</v>
      </c>
      <c r="AT193" s="2">
        <f t="shared" si="4"/>
        <v>8</v>
      </c>
    </row>
    <row r="194" spans="1:46" x14ac:dyDescent="0.25">
      <c r="A194" s="4" t="s">
        <v>31</v>
      </c>
      <c r="B194" t="s">
        <v>32</v>
      </c>
      <c r="C194" s="3">
        <v>42065</v>
      </c>
      <c r="D194">
        <v>1</v>
      </c>
      <c r="F194">
        <v>200</v>
      </c>
      <c r="J194" s="2" t="s">
        <v>82</v>
      </c>
      <c r="K194" s="2" t="s">
        <v>24</v>
      </c>
      <c r="L194">
        <v>2</v>
      </c>
      <c r="M194" s="2" t="s">
        <v>22</v>
      </c>
      <c r="N194" s="27" t="str">
        <f>IF(ISNUMBER(AVERAGEIFS(Observed!J$2:J$792,Observed!$A$2:$A$792,$A194,Observed!$C$2:$C$792,$C194)),AVERAGEIFS(Observed!J$2:J$792,Observed!$A$2:$A$792,$A194,Observed!$C$2:$C$792,$C194),"")</f>
        <v/>
      </c>
      <c r="O194" s="28" t="str">
        <f>IF(ISNUMBER(AVERAGEIFS(Observed!K$2:K$792,Observed!$A$2:$A$792,$A194,Observed!$C$2:$C$792,$C194)),AVERAGEIFS(Observed!K$2:K$792,Observed!$A$2:$A$792,$A194,Observed!$C$2:$C$792,$C194),"")</f>
        <v/>
      </c>
      <c r="P194" s="28">
        <f>IF(ISNUMBER(AVERAGEIFS(Observed!L$2:L$792,Observed!$A$2:$A$792,$A194,Observed!$C$2:$C$792,$C194)),AVERAGEIFS(Observed!L$2:L$792,Observed!$A$2:$A$792,$A194,Observed!$C$2:$C$792,$C194),"")</f>
        <v>76.166666666666671</v>
      </c>
      <c r="Q194" s="28">
        <f>IF(ISNUMBER(AVERAGEIFS(Observed!M$2:M$792,Observed!$A$2:$A$792,$A194,Observed!$C$2:$C$792,$C194)),AVERAGEIFS(Observed!M$2:M$792,Observed!$A$2:$A$792,$A194,Observed!$C$2:$C$792,$C194),"")</f>
        <v>76.166666666666671</v>
      </c>
      <c r="R194" s="28">
        <f>IF(ISNUMBER(AVERAGEIFS(Observed!N$2:N$792,Observed!$A$2:$A$792,$A194,Observed!$C$2:$C$792,$C194)),AVERAGEIFS(Observed!N$2:N$792,Observed!$A$2:$A$792,$A194,Observed!$C$2:$C$792,$C194),"")</f>
        <v>337.23333333333335</v>
      </c>
      <c r="S194" s="29" t="str">
        <f>IF(ISNUMBER(AVERAGEIFS(Observed!O$2:O$792,Observed!$A$2:$A$792,$A194,Observed!$C$2:$C$792,$C194)),AVERAGEIFS(Observed!O$2:O$792,Observed!$A$2:$A$792,$A194,Observed!$C$2:$C$792,$C194),"")</f>
        <v/>
      </c>
      <c r="T194" s="29" t="str">
        <f>IF(ISNUMBER(AVERAGEIFS(Observed!P$2:P$792,Observed!$A$2:$A$792,$A194,Observed!$C$2:$C$792,$C194)),AVERAGEIFS(Observed!P$2:P$792,Observed!$A$2:$A$792,$A194,Observed!$C$2:$C$792,$C194),"")</f>
        <v/>
      </c>
      <c r="U194" s="29" t="str">
        <f>IF(ISNUMBER(AVERAGEIFS(Observed!Q$2:Q$792,Observed!$A$2:$A$792,$A194,Observed!$C$2:$C$792,$C194)),AVERAGEIFS(Observed!Q$2:Q$792,Observed!$A$2:$A$792,$A194,Observed!$C$2:$C$792,$C194),"")</f>
        <v/>
      </c>
      <c r="V194" s="28" t="str">
        <f>IF(ISNUMBER(AVERAGEIFS(Observed!R$2:R$792,Observed!$A$2:$A$792,$A194,Observed!$C$2:$C$792,$C194)),AVERAGEIFS(Observed!R$2:R$792,Observed!$A$2:$A$792,$A194,Observed!$C$2:$C$792,$C194),"")</f>
        <v/>
      </c>
      <c r="W194" s="30" t="str">
        <f>IF(ISNUMBER(AVERAGEIFS(Observed!S$2:S$792,Observed!$A$2:$A$792,$A194,Observed!$C$2:$C$792,$C194)),AVERAGEIFS(Observed!S$2:S$792,Observed!$A$2:$A$792,$A194,Observed!$C$2:$C$792,$C194),"")</f>
        <v/>
      </c>
      <c r="X194" s="30" t="str">
        <f>IF(ISNUMBER(AVERAGEIFS(Observed!T$2:T$792,Observed!$A$2:$A$792,$A194,Observed!$C$2:$C$792,$C194)),AVERAGEIFS(Observed!T$2:T$792,Observed!$A$2:$A$792,$A194,Observed!$C$2:$C$792,$C194),"")</f>
        <v/>
      </c>
      <c r="Y194" s="28" t="str">
        <f>IF(ISNUMBER(AVERAGEIFS(Observed!U$2:U$792,Observed!$A$2:$A$792,$A194,Observed!$C$2:$C$792,$C194)),AVERAGEIFS(Observed!U$2:U$792,Observed!$A$2:$A$792,$A194,Observed!$C$2:$C$792,$C194),"")</f>
        <v/>
      </c>
      <c r="Z194" s="28" t="str">
        <f>IF(ISNUMBER(AVERAGEIFS(Observed!V$2:V$792,Observed!$A$2:$A$792,$A194,Observed!$C$2:$C$792,$C194)),AVERAGEIFS(Observed!V$2:V$792,Observed!$A$2:$A$792,$A194,Observed!$C$2:$C$792,$C194),"")</f>
        <v/>
      </c>
      <c r="AA194" s="28" t="str">
        <f>IF(ISNUMBER(AVERAGEIFS(Observed!W$2:W$792,Observed!$A$2:$A$792,$A194,Observed!$C$2:$C$792,$C194)),AVERAGEIFS(Observed!W$2:W$792,Observed!$A$2:$A$792,$A194,Observed!$C$2:$C$792,$C194),"")</f>
        <v/>
      </c>
      <c r="AB194" s="28" t="str">
        <f>IF(ISNUMBER(AVERAGEIFS(Observed!X$2:X$792,Observed!$A$2:$A$792,$A194,Observed!$C$2:$C$792,$C194)),AVERAGEIFS(Observed!X$2:X$792,Observed!$A$2:$A$792,$A194,Observed!$C$2:$C$792,$C194),"")</f>
        <v/>
      </c>
      <c r="AC194" s="28" t="str">
        <f>IF(ISNUMBER(AVERAGEIFS(Observed!Y$2:Y$792,Observed!$A$2:$A$792,$A194,Observed!$C$2:$C$792,$C194)),AVERAGEIFS(Observed!Y$2:Y$792,Observed!$A$2:$A$792,$A194,Observed!$C$2:$C$792,$C194),"")</f>
        <v/>
      </c>
      <c r="AD194" s="28" t="str">
        <f>IF(ISNUMBER(AVERAGEIFS(Observed!Z$2:Z$792,Observed!$A$2:$A$792,$A194,Observed!$C$2:$C$792,$C194)),AVERAGEIFS(Observed!Z$2:Z$792,Observed!$A$2:$A$792,$A194,Observed!$C$2:$C$792,$C194),"")</f>
        <v/>
      </c>
      <c r="AE194" s="28" t="str">
        <f>IF(ISNUMBER(AVERAGEIFS(Observed!AA$2:AA$792,Observed!$A$2:$A$792,$A194,Observed!$C$2:$C$792,$C194)),AVERAGEIFS(Observed!AA$2:AA$792,Observed!$A$2:$A$792,$A194,Observed!$C$2:$C$792,$C194),"")</f>
        <v/>
      </c>
      <c r="AF194" s="28" t="str">
        <f>IF(ISNUMBER(AVERAGEIFS(Observed!AB$2:AB$792,Observed!$A$2:$A$792,$A194,Observed!$C$2:$C$792,$C194)),AVERAGEIFS(Observed!AB$2:AB$792,Observed!$A$2:$A$792,$A194,Observed!$C$2:$C$792,$C194),"")</f>
        <v/>
      </c>
      <c r="AG194" s="28">
        <f>IF(ISNUMBER(AVERAGEIFS(Observed!AC$2:AC$792,Observed!$A$2:$A$792,$A194,Observed!$C$2:$C$792,$C194)),AVERAGEIFS(Observed!AC$2:AC$792,Observed!$A$2:$A$792,$A194,Observed!$C$2:$C$792,$C194),"")</f>
        <v>25.3</v>
      </c>
      <c r="AH194" s="29">
        <f>IF(ISNUMBER(AVERAGEIFS(Observed!AD$2:AD$792,Observed!$A$2:$A$792,$A194,Observed!$C$2:$C$792,$C194)),AVERAGEIFS(Observed!AD$2:AD$792,Observed!$A$2:$A$792,$A194,Observed!$C$2:$C$792,$C194),"")</f>
        <v>3.7999999999999999E-2</v>
      </c>
      <c r="AI194" s="29">
        <f>IF(ISNUMBER(AVERAGEIFS(Observed!AE$2:AE$792,Observed!$A$2:$A$792,$A194,Observed!$C$2:$C$792,$C194)),AVERAGEIFS(Observed!AE$2:AE$792,Observed!$A$2:$A$792,$A194,Observed!$C$2:$C$792,$C194),"")</f>
        <v>3.7999999999999999E-2</v>
      </c>
      <c r="AJ194" s="29" t="str">
        <f>IF(ISNUMBER(AVERAGEIFS(Observed!AF$2:AF$792,Observed!$A$2:$A$792,$A194,Observed!$C$2:$C$792,$C194)),AVERAGEIFS(Observed!AF$2:AF$792,Observed!$A$2:$A$792,$A194,Observed!$C$2:$C$792,$C194),"")</f>
        <v/>
      </c>
      <c r="AK194" s="28" t="str">
        <f>IF(ISNUMBER(AVERAGEIFS(Observed!AG$2:AG$792,Observed!$A$2:$A$792,$A194,Observed!$C$2:$C$792,$C194)),AVERAGEIFS(Observed!AG$2:AG$792,Observed!$A$2:$A$792,$A194,Observed!$C$2:$C$792,$C194),"")</f>
        <v/>
      </c>
      <c r="AL194" s="29" t="str">
        <f>IF(ISNUMBER(AVERAGEIFS(Observed!AH$2:AH$792,Observed!$A$2:$A$792,$A194,Observed!$C$2:$C$792,$C194)),AVERAGEIFS(Observed!AH$2:AH$792,Observed!$A$2:$A$792,$A194,Observed!$C$2:$C$792,$C194),"")</f>
        <v/>
      </c>
      <c r="AM194" s="28" t="str">
        <f>IF(ISNUMBER(AVERAGEIFS(Observed!AI$2:AI$792,Observed!$A$2:$A$792,$A194,Observed!$C$2:$C$792,$C194)),AVERAGEIFS(Observed!AI$2:AI$792,Observed!$A$2:$A$792,$A194,Observed!$C$2:$C$792,$C194),"")</f>
        <v/>
      </c>
      <c r="AN194" s="28" t="str">
        <f>IF(ISNUMBER(AVERAGEIFS(Observed!AJ$2:AJ$792,Observed!$A$2:$A$792,$A194,Observed!$C$2:$C$792,$C194)),AVERAGEIFS(Observed!AJ$2:AJ$792,Observed!$A$2:$A$792,$A194,Observed!$C$2:$C$792,$C194),"")</f>
        <v/>
      </c>
      <c r="AO194" s="28" t="str">
        <f>IF(ISNUMBER(AVERAGEIFS(Observed!AK$2:AK$792,Observed!$A$2:$A$792,$A194,Observed!$C$2:$C$792,$C194)),AVERAGEIFS(Observed!AK$2:AK$792,Observed!$A$2:$A$792,$A194,Observed!$C$2:$C$792,$C194),"")</f>
        <v/>
      </c>
      <c r="AP194" s="29" t="str">
        <f>IF(ISNUMBER(AVERAGEIFS(Observed!AL$2:AL$792,Observed!$A$2:$A$792,$A194,Observed!$C$2:$C$792,$C194)),AVERAGEIFS(Observed!AL$2:AL$792,Observed!$A$2:$A$792,$A194,Observed!$C$2:$C$792,$C194),"")</f>
        <v/>
      </c>
      <c r="AQ194" s="28">
        <f>IF(ISNUMBER(AVERAGEIFS(Observed!AM$2:AM$792,Observed!$A$2:$A$792,$A194,Observed!$C$2:$C$792,$C194)),AVERAGEIFS(Observed!AM$2:AM$792,Observed!$A$2:$A$792,$A194,Observed!$C$2:$C$792,$C194),"")</f>
        <v>2.9113333333333333</v>
      </c>
      <c r="AR194" s="28">
        <f>IF(ISNUMBER(AVERAGEIFS(Observed!AN$2:AN$792,Observed!$A$2:$A$792,$A194,Observed!$C$2:$C$792,$C194)),AVERAGEIFS(Observed!AN$2:AN$792,Observed!$A$2:$A$792,$A194,Observed!$C$2:$C$792,$C194),"")</f>
        <v>12.102666666666666</v>
      </c>
      <c r="AS194" s="2">
        <f>COUNTIFS(Observed!$A$2:$A$792,$A194,Observed!$C$2:$C$792,$C194)</f>
        <v>3</v>
      </c>
      <c r="AT194" s="2">
        <f t="shared" si="4"/>
        <v>8</v>
      </c>
    </row>
    <row r="195" spans="1:46" x14ac:dyDescent="0.25">
      <c r="A195" s="4" t="s">
        <v>37</v>
      </c>
      <c r="B195" t="s">
        <v>32</v>
      </c>
      <c r="C195" s="3">
        <v>42065</v>
      </c>
      <c r="D195">
        <v>1</v>
      </c>
      <c r="F195">
        <v>350</v>
      </c>
      <c r="J195" s="2" t="s">
        <v>82</v>
      </c>
      <c r="K195" s="2" t="s">
        <v>24</v>
      </c>
      <c r="L195">
        <v>2</v>
      </c>
      <c r="M195" s="2" t="s">
        <v>22</v>
      </c>
      <c r="N195" s="27" t="str">
        <f>IF(ISNUMBER(AVERAGEIFS(Observed!J$2:J$792,Observed!$A$2:$A$792,$A195,Observed!$C$2:$C$792,$C195)),AVERAGEIFS(Observed!J$2:J$792,Observed!$A$2:$A$792,$A195,Observed!$C$2:$C$792,$C195),"")</f>
        <v/>
      </c>
      <c r="O195" s="28" t="str">
        <f>IF(ISNUMBER(AVERAGEIFS(Observed!K$2:K$792,Observed!$A$2:$A$792,$A195,Observed!$C$2:$C$792,$C195)),AVERAGEIFS(Observed!K$2:K$792,Observed!$A$2:$A$792,$A195,Observed!$C$2:$C$792,$C195),"")</f>
        <v/>
      </c>
      <c r="P195" s="28">
        <f>IF(ISNUMBER(AVERAGEIFS(Observed!L$2:L$792,Observed!$A$2:$A$792,$A195,Observed!$C$2:$C$792,$C195)),AVERAGEIFS(Observed!L$2:L$792,Observed!$A$2:$A$792,$A195,Observed!$C$2:$C$792,$C195),"")</f>
        <v>14.053333333333333</v>
      </c>
      <c r="Q195" s="28">
        <f>IF(ISNUMBER(AVERAGEIFS(Observed!M$2:M$792,Observed!$A$2:$A$792,$A195,Observed!$C$2:$C$792,$C195)),AVERAGEIFS(Observed!M$2:M$792,Observed!$A$2:$A$792,$A195,Observed!$C$2:$C$792,$C195),"")</f>
        <v>14.053333333333333</v>
      </c>
      <c r="R195" s="28">
        <f>IF(ISNUMBER(AVERAGEIFS(Observed!N$2:N$792,Observed!$A$2:$A$792,$A195,Observed!$C$2:$C$792,$C195)),AVERAGEIFS(Observed!N$2:N$792,Observed!$A$2:$A$792,$A195,Observed!$C$2:$C$792,$C195),"")</f>
        <v>272.08666666666664</v>
      </c>
      <c r="S195" s="29" t="str">
        <f>IF(ISNUMBER(AVERAGEIFS(Observed!O$2:O$792,Observed!$A$2:$A$792,$A195,Observed!$C$2:$C$792,$C195)),AVERAGEIFS(Observed!O$2:O$792,Observed!$A$2:$A$792,$A195,Observed!$C$2:$C$792,$C195),"")</f>
        <v/>
      </c>
      <c r="T195" s="29" t="str">
        <f>IF(ISNUMBER(AVERAGEIFS(Observed!P$2:P$792,Observed!$A$2:$A$792,$A195,Observed!$C$2:$C$792,$C195)),AVERAGEIFS(Observed!P$2:P$792,Observed!$A$2:$A$792,$A195,Observed!$C$2:$C$792,$C195),"")</f>
        <v/>
      </c>
      <c r="U195" s="29" t="str">
        <f>IF(ISNUMBER(AVERAGEIFS(Observed!Q$2:Q$792,Observed!$A$2:$A$792,$A195,Observed!$C$2:$C$792,$C195)),AVERAGEIFS(Observed!Q$2:Q$792,Observed!$A$2:$A$792,$A195,Observed!$C$2:$C$792,$C195),"")</f>
        <v/>
      </c>
      <c r="V195" s="28" t="str">
        <f>IF(ISNUMBER(AVERAGEIFS(Observed!R$2:R$792,Observed!$A$2:$A$792,$A195,Observed!$C$2:$C$792,$C195)),AVERAGEIFS(Observed!R$2:R$792,Observed!$A$2:$A$792,$A195,Observed!$C$2:$C$792,$C195),"")</f>
        <v/>
      </c>
      <c r="W195" s="30" t="str">
        <f>IF(ISNUMBER(AVERAGEIFS(Observed!S$2:S$792,Observed!$A$2:$A$792,$A195,Observed!$C$2:$C$792,$C195)),AVERAGEIFS(Observed!S$2:S$792,Observed!$A$2:$A$792,$A195,Observed!$C$2:$C$792,$C195),"")</f>
        <v/>
      </c>
      <c r="X195" s="30" t="str">
        <f>IF(ISNUMBER(AVERAGEIFS(Observed!T$2:T$792,Observed!$A$2:$A$792,$A195,Observed!$C$2:$C$792,$C195)),AVERAGEIFS(Observed!T$2:T$792,Observed!$A$2:$A$792,$A195,Observed!$C$2:$C$792,$C195),"")</f>
        <v/>
      </c>
      <c r="Y195" s="28" t="str">
        <f>IF(ISNUMBER(AVERAGEIFS(Observed!U$2:U$792,Observed!$A$2:$A$792,$A195,Observed!$C$2:$C$792,$C195)),AVERAGEIFS(Observed!U$2:U$792,Observed!$A$2:$A$792,$A195,Observed!$C$2:$C$792,$C195),"")</f>
        <v/>
      </c>
      <c r="Z195" s="28" t="str">
        <f>IF(ISNUMBER(AVERAGEIFS(Observed!V$2:V$792,Observed!$A$2:$A$792,$A195,Observed!$C$2:$C$792,$C195)),AVERAGEIFS(Observed!V$2:V$792,Observed!$A$2:$A$792,$A195,Observed!$C$2:$C$792,$C195),"")</f>
        <v/>
      </c>
      <c r="AA195" s="28" t="str">
        <f>IF(ISNUMBER(AVERAGEIFS(Observed!W$2:W$792,Observed!$A$2:$A$792,$A195,Observed!$C$2:$C$792,$C195)),AVERAGEIFS(Observed!W$2:W$792,Observed!$A$2:$A$792,$A195,Observed!$C$2:$C$792,$C195),"")</f>
        <v/>
      </c>
      <c r="AB195" s="28" t="str">
        <f>IF(ISNUMBER(AVERAGEIFS(Observed!X$2:X$792,Observed!$A$2:$A$792,$A195,Observed!$C$2:$C$792,$C195)),AVERAGEIFS(Observed!X$2:X$792,Observed!$A$2:$A$792,$A195,Observed!$C$2:$C$792,$C195),"")</f>
        <v/>
      </c>
      <c r="AC195" s="28" t="str">
        <f>IF(ISNUMBER(AVERAGEIFS(Observed!Y$2:Y$792,Observed!$A$2:$A$792,$A195,Observed!$C$2:$C$792,$C195)),AVERAGEIFS(Observed!Y$2:Y$792,Observed!$A$2:$A$792,$A195,Observed!$C$2:$C$792,$C195),"")</f>
        <v/>
      </c>
      <c r="AD195" s="28" t="str">
        <f>IF(ISNUMBER(AVERAGEIFS(Observed!Z$2:Z$792,Observed!$A$2:$A$792,$A195,Observed!$C$2:$C$792,$C195)),AVERAGEIFS(Observed!Z$2:Z$792,Observed!$A$2:$A$792,$A195,Observed!$C$2:$C$792,$C195),"")</f>
        <v/>
      </c>
      <c r="AE195" s="28" t="str">
        <f>IF(ISNUMBER(AVERAGEIFS(Observed!AA$2:AA$792,Observed!$A$2:$A$792,$A195,Observed!$C$2:$C$792,$C195)),AVERAGEIFS(Observed!AA$2:AA$792,Observed!$A$2:$A$792,$A195,Observed!$C$2:$C$792,$C195),"")</f>
        <v/>
      </c>
      <c r="AF195" s="28" t="str">
        <f>IF(ISNUMBER(AVERAGEIFS(Observed!AB$2:AB$792,Observed!$A$2:$A$792,$A195,Observed!$C$2:$C$792,$C195)),AVERAGEIFS(Observed!AB$2:AB$792,Observed!$A$2:$A$792,$A195,Observed!$C$2:$C$792,$C195),"")</f>
        <v/>
      </c>
      <c r="AG195" s="28">
        <f>IF(ISNUMBER(AVERAGEIFS(Observed!AC$2:AC$792,Observed!$A$2:$A$792,$A195,Observed!$C$2:$C$792,$C195)),AVERAGEIFS(Observed!AC$2:AC$792,Observed!$A$2:$A$792,$A195,Observed!$C$2:$C$792,$C195),"")</f>
        <v>24.833333333333332</v>
      </c>
      <c r="AH195" s="29">
        <f>IF(ISNUMBER(AVERAGEIFS(Observed!AD$2:AD$792,Observed!$A$2:$A$792,$A195,Observed!$C$2:$C$792,$C195)),AVERAGEIFS(Observed!AD$2:AD$792,Observed!$A$2:$A$792,$A195,Observed!$C$2:$C$792,$C195),"")</f>
        <v>3.7666666666666661E-2</v>
      </c>
      <c r="AI195" s="29">
        <f>IF(ISNUMBER(AVERAGEIFS(Observed!AE$2:AE$792,Observed!$A$2:$A$792,$A195,Observed!$C$2:$C$792,$C195)),AVERAGEIFS(Observed!AE$2:AE$792,Observed!$A$2:$A$792,$A195,Observed!$C$2:$C$792,$C195),"")</f>
        <v>3.7666666666666661E-2</v>
      </c>
      <c r="AJ195" s="29" t="str">
        <f>IF(ISNUMBER(AVERAGEIFS(Observed!AF$2:AF$792,Observed!$A$2:$A$792,$A195,Observed!$C$2:$C$792,$C195)),AVERAGEIFS(Observed!AF$2:AF$792,Observed!$A$2:$A$792,$A195,Observed!$C$2:$C$792,$C195),"")</f>
        <v/>
      </c>
      <c r="AK195" s="28" t="str">
        <f>IF(ISNUMBER(AVERAGEIFS(Observed!AG$2:AG$792,Observed!$A$2:$A$792,$A195,Observed!$C$2:$C$792,$C195)),AVERAGEIFS(Observed!AG$2:AG$792,Observed!$A$2:$A$792,$A195,Observed!$C$2:$C$792,$C195),"")</f>
        <v/>
      </c>
      <c r="AL195" s="29" t="str">
        <f>IF(ISNUMBER(AVERAGEIFS(Observed!AH$2:AH$792,Observed!$A$2:$A$792,$A195,Observed!$C$2:$C$792,$C195)),AVERAGEIFS(Observed!AH$2:AH$792,Observed!$A$2:$A$792,$A195,Observed!$C$2:$C$792,$C195),"")</f>
        <v/>
      </c>
      <c r="AM195" s="28" t="str">
        <f>IF(ISNUMBER(AVERAGEIFS(Observed!AI$2:AI$792,Observed!$A$2:$A$792,$A195,Observed!$C$2:$C$792,$C195)),AVERAGEIFS(Observed!AI$2:AI$792,Observed!$A$2:$A$792,$A195,Observed!$C$2:$C$792,$C195),"")</f>
        <v/>
      </c>
      <c r="AN195" s="28" t="str">
        <f>IF(ISNUMBER(AVERAGEIFS(Observed!AJ$2:AJ$792,Observed!$A$2:$A$792,$A195,Observed!$C$2:$C$792,$C195)),AVERAGEIFS(Observed!AJ$2:AJ$792,Observed!$A$2:$A$792,$A195,Observed!$C$2:$C$792,$C195),"")</f>
        <v/>
      </c>
      <c r="AO195" s="28" t="str">
        <f>IF(ISNUMBER(AVERAGEIFS(Observed!AK$2:AK$792,Observed!$A$2:$A$792,$A195,Observed!$C$2:$C$792,$C195)),AVERAGEIFS(Observed!AK$2:AK$792,Observed!$A$2:$A$792,$A195,Observed!$C$2:$C$792,$C195),"")</f>
        <v/>
      </c>
      <c r="AP195" s="29" t="str">
        <f>IF(ISNUMBER(AVERAGEIFS(Observed!AL$2:AL$792,Observed!$A$2:$A$792,$A195,Observed!$C$2:$C$792,$C195)),AVERAGEIFS(Observed!AL$2:AL$792,Observed!$A$2:$A$792,$A195,Observed!$C$2:$C$792,$C195),"")</f>
        <v/>
      </c>
      <c r="AQ195" s="28">
        <f>IF(ISNUMBER(AVERAGEIFS(Observed!AM$2:AM$792,Observed!$A$2:$A$792,$A195,Observed!$C$2:$C$792,$C195)),AVERAGEIFS(Observed!AM$2:AM$792,Observed!$A$2:$A$792,$A195,Observed!$C$2:$C$792,$C195),"")</f>
        <v>0.52333333333333332</v>
      </c>
      <c r="AR195" s="28">
        <f>IF(ISNUMBER(AVERAGEIFS(Observed!AN$2:AN$792,Observed!$A$2:$A$792,$A195,Observed!$C$2:$C$792,$C195)),AVERAGEIFS(Observed!AN$2:AN$792,Observed!$A$2:$A$792,$A195,Observed!$C$2:$C$792,$C195),"")</f>
        <v>9.9713333333333338</v>
      </c>
      <c r="AS195" s="2">
        <f>COUNTIFS(Observed!$A$2:$A$792,$A195,Observed!$C$2:$C$792,$C195)</f>
        <v>3</v>
      </c>
      <c r="AT195" s="2">
        <f t="shared" si="4"/>
        <v>8</v>
      </c>
    </row>
    <row r="196" spans="1:46" x14ac:dyDescent="0.25">
      <c r="A196" s="4" t="s">
        <v>36</v>
      </c>
      <c r="B196" t="s">
        <v>32</v>
      </c>
      <c r="C196" s="3">
        <v>42065</v>
      </c>
      <c r="D196">
        <v>1</v>
      </c>
      <c r="F196">
        <v>500</v>
      </c>
      <c r="J196" s="2" t="s">
        <v>82</v>
      </c>
      <c r="K196" s="2" t="s">
        <v>24</v>
      </c>
      <c r="L196">
        <v>2</v>
      </c>
      <c r="M196" s="2" t="s">
        <v>22</v>
      </c>
      <c r="N196" s="27" t="str">
        <f>IF(ISNUMBER(AVERAGEIFS(Observed!J$2:J$792,Observed!$A$2:$A$792,$A196,Observed!$C$2:$C$792,$C196)),AVERAGEIFS(Observed!J$2:J$792,Observed!$A$2:$A$792,$A196,Observed!$C$2:$C$792,$C196),"")</f>
        <v/>
      </c>
      <c r="O196" s="28" t="str">
        <f>IF(ISNUMBER(AVERAGEIFS(Observed!K$2:K$792,Observed!$A$2:$A$792,$A196,Observed!$C$2:$C$792,$C196)),AVERAGEIFS(Observed!K$2:K$792,Observed!$A$2:$A$792,$A196,Observed!$C$2:$C$792,$C196),"")</f>
        <v/>
      </c>
      <c r="P196" s="28">
        <f>IF(ISNUMBER(AVERAGEIFS(Observed!L$2:L$792,Observed!$A$2:$A$792,$A196,Observed!$C$2:$C$792,$C196)),AVERAGEIFS(Observed!L$2:L$792,Observed!$A$2:$A$792,$A196,Observed!$C$2:$C$792,$C196),"")</f>
        <v>37.47</v>
      </c>
      <c r="Q196" s="28">
        <f>IF(ISNUMBER(AVERAGEIFS(Observed!M$2:M$792,Observed!$A$2:$A$792,$A196,Observed!$C$2:$C$792,$C196)),AVERAGEIFS(Observed!M$2:M$792,Observed!$A$2:$A$792,$A196,Observed!$C$2:$C$792,$C196),"")</f>
        <v>37.47</v>
      </c>
      <c r="R196" s="28">
        <f>IF(ISNUMBER(AVERAGEIFS(Observed!N$2:N$792,Observed!$A$2:$A$792,$A196,Observed!$C$2:$C$792,$C196)),AVERAGEIFS(Observed!N$2:N$792,Observed!$A$2:$A$792,$A196,Observed!$C$2:$C$792,$C196),"")</f>
        <v>290.18333333333334</v>
      </c>
      <c r="S196" s="29" t="str">
        <f>IF(ISNUMBER(AVERAGEIFS(Observed!O$2:O$792,Observed!$A$2:$A$792,$A196,Observed!$C$2:$C$792,$C196)),AVERAGEIFS(Observed!O$2:O$792,Observed!$A$2:$A$792,$A196,Observed!$C$2:$C$792,$C196),"")</f>
        <v/>
      </c>
      <c r="T196" s="29" t="str">
        <f>IF(ISNUMBER(AVERAGEIFS(Observed!P$2:P$792,Observed!$A$2:$A$792,$A196,Observed!$C$2:$C$792,$C196)),AVERAGEIFS(Observed!P$2:P$792,Observed!$A$2:$A$792,$A196,Observed!$C$2:$C$792,$C196),"")</f>
        <v/>
      </c>
      <c r="U196" s="29" t="str">
        <f>IF(ISNUMBER(AVERAGEIFS(Observed!Q$2:Q$792,Observed!$A$2:$A$792,$A196,Observed!$C$2:$C$792,$C196)),AVERAGEIFS(Observed!Q$2:Q$792,Observed!$A$2:$A$792,$A196,Observed!$C$2:$C$792,$C196),"")</f>
        <v/>
      </c>
      <c r="V196" s="28" t="str">
        <f>IF(ISNUMBER(AVERAGEIFS(Observed!R$2:R$792,Observed!$A$2:$A$792,$A196,Observed!$C$2:$C$792,$C196)),AVERAGEIFS(Observed!R$2:R$792,Observed!$A$2:$A$792,$A196,Observed!$C$2:$C$792,$C196),"")</f>
        <v/>
      </c>
      <c r="W196" s="30" t="str">
        <f>IF(ISNUMBER(AVERAGEIFS(Observed!S$2:S$792,Observed!$A$2:$A$792,$A196,Observed!$C$2:$C$792,$C196)),AVERAGEIFS(Observed!S$2:S$792,Observed!$A$2:$A$792,$A196,Observed!$C$2:$C$792,$C196),"")</f>
        <v/>
      </c>
      <c r="X196" s="30" t="str">
        <f>IF(ISNUMBER(AVERAGEIFS(Observed!T$2:T$792,Observed!$A$2:$A$792,$A196,Observed!$C$2:$C$792,$C196)),AVERAGEIFS(Observed!T$2:T$792,Observed!$A$2:$A$792,$A196,Observed!$C$2:$C$792,$C196),"")</f>
        <v/>
      </c>
      <c r="Y196" s="28" t="str">
        <f>IF(ISNUMBER(AVERAGEIFS(Observed!U$2:U$792,Observed!$A$2:$A$792,$A196,Observed!$C$2:$C$792,$C196)),AVERAGEIFS(Observed!U$2:U$792,Observed!$A$2:$A$792,$A196,Observed!$C$2:$C$792,$C196),"")</f>
        <v/>
      </c>
      <c r="Z196" s="28" t="str">
        <f>IF(ISNUMBER(AVERAGEIFS(Observed!V$2:V$792,Observed!$A$2:$A$792,$A196,Observed!$C$2:$C$792,$C196)),AVERAGEIFS(Observed!V$2:V$792,Observed!$A$2:$A$792,$A196,Observed!$C$2:$C$792,$C196),"")</f>
        <v/>
      </c>
      <c r="AA196" s="28" t="str">
        <f>IF(ISNUMBER(AVERAGEIFS(Observed!W$2:W$792,Observed!$A$2:$A$792,$A196,Observed!$C$2:$C$792,$C196)),AVERAGEIFS(Observed!W$2:W$792,Observed!$A$2:$A$792,$A196,Observed!$C$2:$C$792,$C196),"")</f>
        <v/>
      </c>
      <c r="AB196" s="28" t="str">
        <f>IF(ISNUMBER(AVERAGEIFS(Observed!X$2:X$792,Observed!$A$2:$A$792,$A196,Observed!$C$2:$C$792,$C196)),AVERAGEIFS(Observed!X$2:X$792,Observed!$A$2:$A$792,$A196,Observed!$C$2:$C$792,$C196),"")</f>
        <v/>
      </c>
      <c r="AC196" s="28" t="str">
        <f>IF(ISNUMBER(AVERAGEIFS(Observed!Y$2:Y$792,Observed!$A$2:$A$792,$A196,Observed!$C$2:$C$792,$C196)),AVERAGEIFS(Observed!Y$2:Y$792,Observed!$A$2:$A$792,$A196,Observed!$C$2:$C$792,$C196),"")</f>
        <v/>
      </c>
      <c r="AD196" s="28" t="str">
        <f>IF(ISNUMBER(AVERAGEIFS(Observed!Z$2:Z$792,Observed!$A$2:$A$792,$A196,Observed!$C$2:$C$792,$C196)),AVERAGEIFS(Observed!Z$2:Z$792,Observed!$A$2:$A$792,$A196,Observed!$C$2:$C$792,$C196),"")</f>
        <v/>
      </c>
      <c r="AE196" s="28" t="str">
        <f>IF(ISNUMBER(AVERAGEIFS(Observed!AA$2:AA$792,Observed!$A$2:$A$792,$A196,Observed!$C$2:$C$792,$C196)),AVERAGEIFS(Observed!AA$2:AA$792,Observed!$A$2:$A$792,$A196,Observed!$C$2:$C$792,$C196),"")</f>
        <v/>
      </c>
      <c r="AF196" s="28" t="str">
        <f>IF(ISNUMBER(AVERAGEIFS(Observed!AB$2:AB$792,Observed!$A$2:$A$792,$A196,Observed!$C$2:$C$792,$C196)),AVERAGEIFS(Observed!AB$2:AB$792,Observed!$A$2:$A$792,$A196,Observed!$C$2:$C$792,$C196),"")</f>
        <v/>
      </c>
      <c r="AG196" s="28">
        <f>IF(ISNUMBER(AVERAGEIFS(Observed!AC$2:AC$792,Observed!$A$2:$A$792,$A196,Observed!$C$2:$C$792,$C196)),AVERAGEIFS(Observed!AC$2:AC$792,Observed!$A$2:$A$792,$A196,Observed!$C$2:$C$792,$C196),"")</f>
        <v>26.299999999999997</v>
      </c>
      <c r="AH196" s="29">
        <f>IF(ISNUMBER(AVERAGEIFS(Observed!AD$2:AD$792,Observed!$A$2:$A$792,$A196,Observed!$C$2:$C$792,$C196)),AVERAGEIFS(Observed!AD$2:AD$792,Observed!$A$2:$A$792,$A196,Observed!$C$2:$C$792,$C196),"")</f>
        <v>3.9666666666666663E-2</v>
      </c>
      <c r="AI196" s="29">
        <f>IF(ISNUMBER(AVERAGEIFS(Observed!AE$2:AE$792,Observed!$A$2:$A$792,$A196,Observed!$C$2:$C$792,$C196)),AVERAGEIFS(Observed!AE$2:AE$792,Observed!$A$2:$A$792,$A196,Observed!$C$2:$C$792,$C196),"")</f>
        <v>3.9666666666666663E-2</v>
      </c>
      <c r="AJ196" s="29" t="str">
        <f>IF(ISNUMBER(AVERAGEIFS(Observed!AF$2:AF$792,Observed!$A$2:$A$792,$A196,Observed!$C$2:$C$792,$C196)),AVERAGEIFS(Observed!AF$2:AF$792,Observed!$A$2:$A$792,$A196,Observed!$C$2:$C$792,$C196),"")</f>
        <v/>
      </c>
      <c r="AK196" s="28" t="str">
        <f>IF(ISNUMBER(AVERAGEIFS(Observed!AG$2:AG$792,Observed!$A$2:$A$792,$A196,Observed!$C$2:$C$792,$C196)),AVERAGEIFS(Observed!AG$2:AG$792,Observed!$A$2:$A$792,$A196,Observed!$C$2:$C$792,$C196),"")</f>
        <v/>
      </c>
      <c r="AL196" s="29" t="str">
        <f>IF(ISNUMBER(AVERAGEIFS(Observed!AH$2:AH$792,Observed!$A$2:$A$792,$A196,Observed!$C$2:$C$792,$C196)),AVERAGEIFS(Observed!AH$2:AH$792,Observed!$A$2:$A$792,$A196,Observed!$C$2:$C$792,$C196),"")</f>
        <v/>
      </c>
      <c r="AM196" s="28" t="str">
        <f>IF(ISNUMBER(AVERAGEIFS(Observed!AI$2:AI$792,Observed!$A$2:$A$792,$A196,Observed!$C$2:$C$792,$C196)),AVERAGEIFS(Observed!AI$2:AI$792,Observed!$A$2:$A$792,$A196,Observed!$C$2:$C$792,$C196),"")</f>
        <v/>
      </c>
      <c r="AN196" s="28" t="str">
        <f>IF(ISNUMBER(AVERAGEIFS(Observed!AJ$2:AJ$792,Observed!$A$2:$A$792,$A196,Observed!$C$2:$C$792,$C196)),AVERAGEIFS(Observed!AJ$2:AJ$792,Observed!$A$2:$A$792,$A196,Observed!$C$2:$C$792,$C196),"")</f>
        <v/>
      </c>
      <c r="AO196" s="28" t="str">
        <f>IF(ISNUMBER(AVERAGEIFS(Observed!AK$2:AK$792,Observed!$A$2:$A$792,$A196,Observed!$C$2:$C$792,$C196)),AVERAGEIFS(Observed!AK$2:AK$792,Observed!$A$2:$A$792,$A196,Observed!$C$2:$C$792,$C196),"")</f>
        <v/>
      </c>
      <c r="AP196" s="29" t="str">
        <f>IF(ISNUMBER(AVERAGEIFS(Observed!AL$2:AL$792,Observed!$A$2:$A$792,$A196,Observed!$C$2:$C$792,$C196)),AVERAGEIFS(Observed!AL$2:AL$792,Observed!$A$2:$A$792,$A196,Observed!$C$2:$C$792,$C196),"")</f>
        <v/>
      </c>
      <c r="AQ196" s="28">
        <f>IF(ISNUMBER(AVERAGEIFS(Observed!AM$2:AM$792,Observed!$A$2:$A$792,$A196,Observed!$C$2:$C$792,$C196)),AVERAGEIFS(Observed!AM$2:AM$792,Observed!$A$2:$A$792,$A196,Observed!$C$2:$C$792,$C196),"")</f>
        <v>1.4783333333333335</v>
      </c>
      <c r="AR196" s="28">
        <f>IF(ISNUMBER(AVERAGEIFS(Observed!AN$2:AN$792,Observed!$A$2:$A$792,$A196,Observed!$C$2:$C$792,$C196)),AVERAGEIFS(Observed!AN$2:AN$792,Observed!$A$2:$A$792,$A196,Observed!$C$2:$C$792,$C196),"")</f>
        <v>10.587666666666665</v>
      </c>
      <c r="AS196" s="2">
        <f>COUNTIFS(Observed!$A$2:$A$792,$A196,Observed!$C$2:$C$792,$C196)</f>
        <v>3</v>
      </c>
      <c r="AT196" s="2">
        <f t="shared" si="4"/>
        <v>8</v>
      </c>
    </row>
    <row r="197" spans="1:46" x14ac:dyDescent="0.25">
      <c r="A197" s="4" t="s">
        <v>33</v>
      </c>
      <c r="B197" t="s">
        <v>32</v>
      </c>
      <c r="C197" s="3">
        <v>42114</v>
      </c>
      <c r="D197">
        <v>1</v>
      </c>
      <c r="F197">
        <v>0</v>
      </c>
      <c r="J197" s="2" t="s">
        <v>82</v>
      </c>
      <c r="K197" s="2" t="s">
        <v>24</v>
      </c>
      <c r="L197">
        <v>3</v>
      </c>
      <c r="M197" s="2" t="s">
        <v>22</v>
      </c>
      <c r="N197" s="27" t="str">
        <f>IF(ISNUMBER(AVERAGEIFS(Observed!J$2:J$792,Observed!$A$2:$A$792,$A197,Observed!$C$2:$C$792,$C197)),AVERAGEIFS(Observed!J$2:J$792,Observed!$A$2:$A$792,$A197,Observed!$C$2:$C$792,$C197),"")</f>
        <v/>
      </c>
      <c r="O197" s="28" t="str">
        <f>IF(ISNUMBER(AVERAGEIFS(Observed!K$2:K$792,Observed!$A$2:$A$792,$A197,Observed!$C$2:$C$792,$C197)),AVERAGEIFS(Observed!K$2:K$792,Observed!$A$2:$A$792,$A197,Observed!$C$2:$C$792,$C197),"")</f>
        <v/>
      </c>
      <c r="P197" s="28">
        <f>IF(ISNUMBER(AVERAGEIFS(Observed!L$2:L$792,Observed!$A$2:$A$792,$A197,Observed!$C$2:$C$792,$C197)),AVERAGEIFS(Observed!L$2:L$792,Observed!$A$2:$A$792,$A197,Observed!$C$2:$C$792,$C197),"")</f>
        <v>102.70666666666666</v>
      </c>
      <c r="Q197" s="28">
        <f>IF(ISNUMBER(AVERAGEIFS(Observed!M$2:M$792,Observed!$A$2:$A$792,$A197,Observed!$C$2:$C$792,$C197)),AVERAGEIFS(Observed!M$2:M$792,Observed!$A$2:$A$792,$A197,Observed!$C$2:$C$792,$C197),"")</f>
        <v>102.70666666666666</v>
      </c>
      <c r="R197" s="28">
        <f>IF(ISNUMBER(AVERAGEIFS(Observed!N$2:N$792,Observed!$A$2:$A$792,$A197,Observed!$C$2:$C$792,$C197)),AVERAGEIFS(Observed!N$2:N$792,Observed!$A$2:$A$792,$A197,Observed!$C$2:$C$792,$C197),"")</f>
        <v>424.22666666666663</v>
      </c>
      <c r="S197" s="29" t="str">
        <f>IF(ISNUMBER(AVERAGEIFS(Observed!O$2:O$792,Observed!$A$2:$A$792,$A197,Observed!$C$2:$C$792,$C197)),AVERAGEIFS(Observed!O$2:O$792,Observed!$A$2:$A$792,$A197,Observed!$C$2:$C$792,$C197),"")</f>
        <v/>
      </c>
      <c r="T197" s="29" t="str">
        <f>IF(ISNUMBER(AVERAGEIFS(Observed!P$2:P$792,Observed!$A$2:$A$792,$A197,Observed!$C$2:$C$792,$C197)),AVERAGEIFS(Observed!P$2:P$792,Observed!$A$2:$A$792,$A197,Observed!$C$2:$C$792,$C197),"")</f>
        <v/>
      </c>
      <c r="U197" s="29" t="str">
        <f>IF(ISNUMBER(AVERAGEIFS(Observed!Q$2:Q$792,Observed!$A$2:$A$792,$A197,Observed!$C$2:$C$792,$C197)),AVERAGEIFS(Observed!Q$2:Q$792,Observed!$A$2:$A$792,$A197,Observed!$C$2:$C$792,$C197),"")</f>
        <v/>
      </c>
      <c r="V197" s="28" t="str">
        <f>IF(ISNUMBER(AVERAGEIFS(Observed!R$2:R$792,Observed!$A$2:$A$792,$A197,Observed!$C$2:$C$792,$C197)),AVERAGEIFS(Observed!R$2:R$792,Observed!$A$2:$A$792,$A197,Observed!$C$2:$C$792,$C197),"")</f>
        <v/>
      </c>
      <c r="W197" s="30" t="str">
        <f>IF(ISNUMBER(AVERAGEIFS(Observed!S$2:S$792,Observed!$A$2:$A$792,$A197,Observed!$C$2:$C$792,$C197)),AVERAGEIFS(Observed!S$2:S$792,Observed!$A$2:$A$792,$A197,Observed!$C$2:$C$792,$C197),"")</f>
        <v/>
      </c>
      <c r="X197" s="30" t="str">
        <f>IF(ISNUMBER(AVERAGEIFS(Observed!T$2:T$792,Observed!$A$2:$A$792,$A197,Observed!$C$2:$C$792,$C197)),AVERAGEIFS(Observed!T$2:T$792,Observed!$A$2:$A$792,$A197,Observed!$C$2:$C$792,$C197),"")</f>
        <v/>
      </c>
      <c r="Y197" s="28" t="str">
        <f>IF(ISNUMBER(AVERAGEIFS(Observed!U$2:U$792,Observed!$A$2:$A$792,$A197,Observed!$C$2:$C$792,$C197)),AVERAGEIFS(Observed!U$2:U$792,Observed!$A$2:$A$792,$A197,Observed!$C$2:$C$792,$C197),"")</f>
        <v/>
      </c>
      <c r="Z197" s="28" t="str">
        <f>IF(ISNUMBER(AVERAGEIFS(Observed!V$2:V$792,Observed!$A$2:$A$792,$A197,Observed!$C$2:$C$792,$C197)),AVERAGEIFS(Observed!V$2:V$792,Observed!$A$2:$A$792,$A197,Observed!$C$2:$C$792,$C197),"")</f>
        <v/>
      </c>
      <c r="AA197" s="28" t="str">
        <f>IF(ISNUMBER(AVERAGEIFS(Observed!W$2:W$792,Observed!$A$2:$A$792,$A197,Observed!$C$2:$C$792,$C197)),AVERAGEIFS(Observed!W$2:W$792,Observed!$A$2:$A$792,$A197,Observed!$C$2:$C$792,$C197),"")</f>
        <v/>
      </c>
      <c r="AB197" s="28" t="str">
        <f>IF(ISNUMBER(AVERAGEIFS(Observed!X$2:X$792,Observed!$A$2:$A$792,$A197,Observed!$C$2:$C$792,$C197)),AVERAGEIFS(Observed!X$2:X$792,Observed!$A$2:$A$792,$A197,Observed!$C$2:$C$792,$C197),"")</f>
        <v/>
      </c>
      <c r="AC197" s="28" t="str">
        <f>IF(ISNUMBER(AVERAGEIFS(Observed!Y$2:Y$792,Observed!$A$2:$A$792,$A197,Observed!$C$2:$C$792,$C197)),AVERAGEIFS(Observed!Y$2:Y$792,Observed!$A$2:$A$792,$A197,Observed!$C$2:$C$792,$C197),"")</f>
        <v/>
      </c>
      <c r="AD197" s="28" t="str">
        <f>IF(ISNUMBER(AVERAGEIFS(Observed!Z$2:Z$792,Observed!$A$2:$A$792,$A197,Observed!$C$2:$C$792,$C197)),AVERAGEIFS(Observed!Z$2:Z$792,Observed!$A$2:$A$792,$A197,Observed!$C$2:$C$792,$C197),"")</f>
        <v/>
      </c>
      <c r="AE197" s="28" t="str">
        <f>IF(ISNUMBER(AVERAGEIFS(Observed!AA$2:AA$792,Observed!$A$2:$A$792,$A197,Observed!$C$2:$C$792,$C197)),AVERAGEIFS(Observed!AA$2:AA$792,Observed!$A$2:$A$792,$A197,Observed!$C$2:$C$792,$C197),"")</f>
        <v/>
      </c>
      <c r="AF197" s="28" t="str">
        <f>IF(ISNUMBER(AVERAGEIFS(Observed!AB$2:AB$792,Observed!$A$2:$A$792,$A197,Observed!$C$2:$C$792,$C197)),AVERAGEIFS(Observed!AB$2:AB$792,Observed!$A$2:$A$792,$A197,Observed!$C$2:$C$792,$C197),"")</f>
        <v/>
      </c>
      <c r="AG197" s="28">
        <f>IF(ISNUMBER(AVERAGEIFS(Observed!AC$2:AC$792,Observed!$A$2:$A$792,$A197,Observed!$C$2:$C$792,$C197)),AVERAGEIFS(Observed!AC$2:AC$792,Observed!$A$2:$A$792,$A197,Observed!$C$2:$C$792,$C197),"")</f>
        <v>27.833333333333332</v>
      </c>
      <c r="AH197" s="29">
        <f>IF(ISNUMBER(AVERAGEIFS(Observed!AD$2:AD$792,Observed!$A$2:$A$792,$A197,Observed!$C$2:$C$792,$C197)),AVERAGEIFS(Observed!AD$2:AD$792,Observed!$A$2:$A$792,$A197,Observed!$C$2:$C$792,$C197),"")</f>
        <v>4.2333333333333334E-2</v>
      </c>
      <c r="AI197" s="29">
        <f>IF(ISNUMBER(AVERAGEIFS(Observed!AE$2:AE$792,Observed!$A$2:$A$792,$A197,Observed!$C$2:$C$792,$C197)),AVERAGEIFS(Observed!AE$2:AE$792,Observed!$A$2:$A$792,$A197,Observed!$C$2:$C$792,$C197),"")</f>
        <v>4.2333333333333334E-2</v>
      </c>
      <c r="AJ197" s="29" t="str">
        <f>IF(ISNUMBER(AVERAGEIFS(Observed!AF$2:AF$792,Observed!$A$2:$A$792,$A197,Observed!$C$2:$C$792,$C197)),AVERAGEIFS(Observed!AF$2:AF$792,Observed!$A$2:$A$792,$A197,Observed!$C$2:$C$792,$C197),"")</f>
        <v/>
      </c>
      <c r="AK197" s="28" t="str">
        <f>IF(ISNUMBER(AVERAGEIFS(Observed!AG$2:AG$792,Observed!$A$2:$A$792,$A197,Observed!$C$2:$C$792,$C197)),AVERAGEIFS(Observed!AG$2:AG$792,Observed!$A$2:$A$792,$A197,Observed!$C$2:$C$792,$C197),"")</f>
        <v/>
      </c>
      <c r="AL197" s="29" t="str">
        <f>IF(ISNUMBER(AVERAGEIFS(Observed!AH$2:AH$792,Observed!$A$2:$A$792,$A197,Observed!$C$2:$C$792,$C197)),AVERAGEIFS(Observed!AH$2:AH$792,Observed!$A$2:$A$792,$A197,Observed!$C$2:$C$792,$C197),"")</f>
        <v/>
      </c>
      <c r="AM197" s="28" t="str">
        <f>IF(ISNUMBER(AVERAGEIFS(Observed!AI$2:AI$792,Observed!$A$2:$A$792,$A197,Observed!$C$2:$C$792,$C197)),AVERAGEIFS(Observed!AI$2:AI$792,Observed!$A$2:$A$792,$A197,Observed!$C$2:$C$792,$C197),"")</f>
        <v/>
      </c>
      <c r="AN197" s="28" t="str">
        <f>IF(ISNUMBER(AVERAGEIFS(Observed!AJ$2:AJ$792,Observed!$A$2:$A$792,$A197,Observed!$C$2:$C$792,$C197)),AVERAGEIFS(Observed!AJ$2:AJ$792,Observed!$A$2:$A$792,$A197,Observed!$C$2:$C$792,$C197),"")</f>
        <v/>
      </c>
      <c r="AO197" s="28" t="str">
        <f>IF(ISNUMBER(AVERAGEIFS(Observed!AK$2:AK$792,Observed!$A$2:$A$792,$A197,Observed!$C$2:$C$792,$C197)),AVERAGEIFS(Observed!AK$2:AK$792,Observed!$A$2:$A$792,$A197,Observed!$C$2:$C$792,$C197),"")</f>
        <v/>
      </c>
      <c r="AP197" s="29" t="str">
        <f>IF(ISNUMBER(AVERAGEIFS(Observed!AL$2:AL$792,Observed!$A$2:$A$792,$A197,Observed!$C$2:$C$792,$C197)),AVERAGEIFS(Observed!AL$2:AL$792,Observed!$A$2:$A$792,$A197,Observed!$C$2:$C$792,$C197),"")</f>
        <v/>
      </c>
      <c r="AQ197" s="28">
        <f>IF(ISNUMBER(AVERAGEIFS(Observed!AM$2:AM$792,Observed!$A$2:$A$792,$A197,Observed!$C$2:$C$792,$C197)),AVERAGEIFS(Observed!AM$2:AM$792,Observed!$A$2:$A$792,$A197,Observed!$C$2:$C$792,$C197),"")</f>
        <v>4.3449999999999998</v>
      </c>
      <c r="AR197" s="28">
        <f>IF(ISNUMBER(AVERAGEIFS(Observed!AN$2:AN$792,Observed!$A$2:$A$792,$A197,Observed!$C$2:$C$792,$C197)),AVERAGEIFS(Observed!AN$2:AN$792,Observed!$A$2:$A$792,$A197,Observed!$C$2:$C$792,$C197),"")</f>
        <v>15.716333333333333</v>
      </c>
      <c r="AS197" s="2">
        <f>COUNTIFS(Observed!$A$2:$A$792,$A197,Observed!$C$2:$C$792,$C197)</f>
        <v>3</v>
      </c>
      <c r="AT197" s="2">
        <f t="shared" si="4"/>
        <v>8</v>
      </c>
    </row>
    <row r="198" spans="1:46" x14ac:dyDescent="0.25">
      <c r="A198" s="4" t="s">
        <v>35</v>
      </c>
      <c r="B198" t="s">
        <v>32</v>
      </c>
      <c r="C198" s="3">
        <v>42114</v>
      </c>
      <c r="D198">
        <v>1</v>
      </c>
      <c r="F198">
        <v>50</v>
      </c>
      <c r="J198" s="2" t="s">
        <v>82</v>
      </c>
      <c r="K198" s="2" t="s">
        <v>24</v>
      </c>
      <c r="L198">
        <v>3</v>
      </c>
      <c r="M198" s="2" t="s">
        <v>22</v>
      </c>
      <c r="N198" s="27" t="str">
        <f>IF(ISNUMBER(AVERAGEIFS(Observed!J$2:J$792,Observed!$A$2:$A$792,$A198,Observed!$C$2:$C$792,$C198)),AVERAGEIFS(Observed!J$2:J$792,Observed!$A$2:$A$792,$A198,Observed!$C$2:$C$792,$C198),"")</f>
        <v/>
      </c>
      <c r="O198" s="28" t="str">
        <f>IF(ISNUMBER(AVERAGEIFS(Observed!K$2:K$792,Observed!$A$2:$A$792,$A198,Observed!$C$2:$C$792,$C198)),AVERAGEIFS(Observed!K$2:K$792,Observed!$A$2:$A$792,$A198,Observed!$C$2:$C$792,$C198),"")</f>
        <v/>
      </c>
      <c r="P198" s="28">
        <f>IF(ISNUMBER(AVERAGEIFS(Observed!L$2:L$792,Observed!$A$2:$A$792,$A198,Observed!$C$2:$C$792,$C198)),AVERAGEIFS(Observed!L$2:L$792,Observed!$A$2:$A$792,$A198,Observed!$C$2:$C$792,$C198),"")</f>
        <v>104.08999999999999</v>
      </c>
      <c r="Q198" s="28">
        <f>IF(ISNUMBER(AVERAGEIFS(Observed!M$2:M$792,Observed!$A$2:$A$792,$A198,Observed!$C$2:$C$792,$C198)),AVERAGEIFS(Observed!M$2:M$792,Observed!$A$2:$A$792,$A198,Observed!$C$2:$C$792,$C198),"")</f>
        <v>104.08999999999999</v>
      </c>
      <c r="R198" s="28">
        <f>IF(ISNUMBER(AVERAGEIFS(Observed!N$2:N$792,Observed!$A$2:$A$792,$A198,Observed!$C$2:$C$792,$C198)),AVERAGEIFS(Observed!N$2:N$792,Observed!$A$2:$A$792,$A198,Observed!$C$2:$C$792,$C198),"")</f>
        <v>453.5</v>
      </c>
      <c r="S198" s="29" t="str">
        <f>IF(ISNUMBER(AVERAGEIFS(Observed!O$2:O$792,Observed!$A$2:$A$792,$A198,Observed!$C$2:$C$792,$C198)),AVERAGEIFS(Observed!O$2:O$792,Observed!$A$2:$A$792,$A198,Observed!$C$2:$C$792,$C198),"")</f>
        <v/>
      </c>
      <c r="T198" s="29" t="str">
        <f>IF(ISNUMBER(AVERAGEIFS(Observed!P$2:P$792,Observed!$A$2:$A$792,$A198,Observed!$C$2:$C$792,$C198)),AVERAGEIFS(Observed!P$2:P$792,Observed!$A$2:$A$792,$A198,Observed!$C$2:$C$792,$C198),"")</f>
        <v/>
      </c>
      <c r="U198" s="29" t="str">
        <f>IF(ISNUMBER(AVERAGEIFS(Observed!Q$2:Q$792,Observed!$A$2:$A$792,$A198,Observed!$C$2:$C$792,$C198)),AVERAGEIFS(Observed!Q$2:Q$792,Observed!$A$2:$A$792,$A198,Observed!$C$2:$C$792,$C198),"")</f>
        <v/>
      </c>
      <c r="V198" s="28" t="str">
        <f>IF(ISNUMBER(AVERAGEIFS(Observed!R$2:R$792,Observed!$A$2:$A$792,$A198,Observed!$C$2:$C$792,$C198)),AVERAGEIFS(Observed!R$2:R$792,Observed!$A$2:$A$792,$A198,Observed!$C$2:$C$792,$C198),"")</f>
        <v/>
      </c>
      <c r="W198" s="30" t="str">
        <f>IF(ISNUMBER(AVERAGEIFS(Observed!S$2:S$792,Observed!$A$2:$A$792,$A198,Observed!$C$2:$C$792,$C198)),AVERAGEIFS(Observed!S$2:S$792,Observed!$A$2:$A$792,$A198,Observed!$C$2:$C$792,$C198),"")</f>
        <v/>
      </c>
      <c r="X198" s="30" t="str">
        <f>IF(ISNUMBER(AVERAGEIFS(Observed!T$2:T$792,Observed!$A$2:$A$792,$A198,Observed!$C$2:$C$792,$C198)),AVERAGEIFS(Observed!T$2:T$792,Observed!$A$2:$A$792,$A198,Observed!$C$2:$C$792,$C198),"")</f>
        <v/>
      </c>
      <c r="Y198" s="28" t="str">
        <f>IF(ISNUMBER(AVERAGEIFS(Observed!U$2:U$792,Observed!$A$2:$A$792,$A198,Observed!$C$2:$C$792,$C198)),AVERAGEIFS(Observed!U$2:U$792,Observed!$A$2:$A$792,$A198,Observed!$C$2:$C$792,$C198),"")</f>
        <v/>
      </c>
      <c r="Z198" s="28" t="str">
        <f>IF(ISNUMBER(AVERAGEIFS(Observed!V$2:V$792,Observed!$A$2:$A$792,$A198,Observed!$C$2:$C$792,$C198)),AVERAGEIFS(Observed!V$2:V$792,Observed!$A$2:$A$792,$A198,Observed!$C$2:$C$792,$C198),"")</f>
        <v/>
      </c>
      <c r="AA198" s="28" t="str">
        <f>IF(ISNUMBER(AVERAGEIFS(Observed!W$2:W$792,Observed!$A$2:$A$792,$A198,Observed!$C$2:$C$792,$C198)),AVERAGEIFS(Observed!W$2:W$792,Observed!$A$2:$A$792,$A198,Observed!$C$2:$C$792,$C198),"")</f>
        <v/>
      </c>
      <c r="AB198" s="28" t="str">
        <f>IF(ISNUMBER(AVERAGEIFS(Observed!X$2:X$792,Observed!$A$2:$A$792,$A198,Observed!$C$2:$C$792,$C198)),AVERAGEIFS(Observed!X$2:X$792,Observed!$A$2:$A$792,$A198,Observed!$C$2:$C$792,$C198),"")</f>
        <v/>
      </c>
      <c r="AC198" s="28" t="str">
        <f>IF(ISNUMBER(AVERAGEIFS(Observed!Y$2:Y$792,Observed!$A$2:$A$792,$A198,Observed!$C$2:$C$792,$C198)),AVERAGEIFS(Observed!Y$2:Y$792,Observed!$A$2:$A$792,$A198,Observed!$C$2:$C$792,$C198),"")</f>
        <v/>
      </c>
      <c r="AD198" s="28" t="str">
        <f>IF(ISNUMBER(AVERAGEIFS(Observed!Z$2:Z$792,Observed!$A$2:$A$792,$A198,Observed!$C$2:$C$792,$C198)),AVERAGEIFS(Observed!Z$2:Z$792,Observed!$A$2:$A$792,$A198,Observed!$C$2:$C$792,$C198),"")</f>
        <v/>
      </c>
      <c r="AE198" s="28" t="str">
        <f>IF(ISNUMBER(AVERAGEIFS(Observed!AA$2:AA$792,Observed!$A$2:$A$792,$A198,Observed!$C$2:$C$792,$C198)),AVERAGEIFS(Observed!AA$2:AA$792,Observed!$A$2:$A$792,$A198,Observed!$C$2:$C$792,$C198),"")</f>
        <v/>
      </c>
      <c r="AF198" s="28" t="str">
        <f>IF(ISNUMBER(AVERAGEIFS(Observed!AB$2:AB$792,Observed!$A$2:$A$792,$A198,Observed!$C$2:$C$792,$C198)),AVERAGEIFS(Observed!AB$2:AB$792,Observed!$A$2:$A$792,$A198,Observed!$C$2:$C$792,$C198),"")</f>
        <v/>
      </c>
      <c r="AG198" s="28">
        <f>IF(ISNUMBER(AVERAGEIFS(Observed!AC$2:AC$792,Observed!$A$2:$A$792,$A198,Observed!$C$2:$C$792,$C198)),AVERAGEIFS(Observed!AC$2:AC$792,Observed!$A$2:$A$792,$A198,Observed!$C$2:$C$792,$C198),"")</f>
        <v>28.099999999999998</v>
      </c>
      <c r="AH198" s="29">
        <f>IF(ISNUMBER(AVERAGEIFS(Observed!AD$2:AD$792,Observed!$A$2:$A$792,$A198,Observed!$C$2:$C$792,$C198)),AVERAGEIFS(Observed!AD$2:AD$792,Observed!$A$2:$A$792,$A198,Observed!$C$2:$C$792,$C198),"")</f>
        <v>4.2666666666666665E-2</v>
      </c>
      <c r="AI198" s="29">
        <f>IF(ISNUMBER(AVERAGEIFS(Observed!AE$2:AE$792,Observed!$A$2:$A$792,$A198,Observed!$C$2:$C$792,$C198)),AVERAGEIFS(Observed!AE$2:AE$792,Observed!$A$2:$A$792,$A198,Observed!$C$2:$C$792,$C198),"")</f>
        <v>4.2666666666666665E-2</v>
      </c>
      <c r="AJ198" s="29" t="str">
        <f>IF(ISNUMBER(AVERAGEIFS(Observed!AF$2:AF$792,Observed!$A$2:$A$792,$A198,Observed!$C$2:$C$792,$C198)),AVERAGEIFS(Observed!AF$2:AF$792,Observed!$A$2:$A$792,$A198,Observed!$C$2:$C$792,$C198),"")</f>
        <v/>
      </c>
      <c r="AK198" s="28" t="str">
        <f>IF(ISNUMBER(AVERAGEIFS(Observed!AG$2:AG$792,Observed!$A$2:$A$792,$A198,Observed!$C$2:$C$792,$C198)),AVERAGEIFS(Observed!AG$2:AG$792,Observed!$A$2:$A$792,$A198,Observed!$C$2:$C$792,$C198),"")</f>
        <v/>
      </c>
      <c r="AL198" s="29" t="str">
        <f>IF(ISNUMBER(AVERAGEIFS(Observed!AH$2:AH$792,Observed!$A$2:$A$792,$A198,Observed!$C$2:$C$792,$C198)),AVERAGEIFS(Observed!AH$2:AH$792,Observed!$A$2:$A$792,$A198,Observed!$C$2:$C$792,$C198),"")</f>
        <v/>
      </c>
      <c r="AM198" s="28" t="str">
        <f>IF(ISNUMBER(AVERAGEIFS(Observed!AI$2:AI$792,Observed!$A$2:$A$792,$A198,Observed!$C$2:$C$792,$C198)),AVERAGEIFS(Observed!AI$2:AI$792,Observed!$A$2:$A$792,$A198,Observed!$C$2:$C$792,$C198),"")</f>
        <v/>
      </c>
      <c r="AN198" s="28" t="str">
        <f>IF(ISNUMBER(AVERAGEIFS(Observed!AJ$2:AJ$792,Observed!$A$2:$A$792,$A198,Observed!$C$2:$C$792,$C198)),AVERAGEIFS(Observed!AJ$2:AJ$792,Observed!$A$2:$A$792,$A198,Observed!$C$2:$C$792,$C198),"")</f>
        <v/>
      </c>
      <c r="AO198" s="28" t="str">
        <f>IF(ISNUMBER(AVERAGEIFS(Observed!AK$2:AK$792,Observed!$A$2:$A$792,$A198,Observed!$C$2:$C$792,$C198)),AVERAGEIFS(Observed!AK$2:AK$792,Observed!$A$2:$A$792,$A198,Observed!$C$2:$C$792,$C198),"")</f>
        <v/>
      </c>
      <c r="AP198" s="29" t="str">
        <f>IF(ISNUMBER(AVERAGEIFS(Observed!AL$2:AL$792,Observed!$A$2:$A$792,$A198,Observed!$C$2:$C$792,$C198)),AVERAGEIFS(Observed!AL$2:AL$792,Observed!$A$2:$A$792,$A198,Observed!$C$2:$C$792,$C198),"")</f>
        <v/>
      </c>
      <c r="AQ198" s="28">
        <f>IF(ISNUMBER(AVERAGEIFS(Observed!AM$2:AM$792,Observed!$A$2:$A$792,$A198,Observed!$C$2:$C$792,$C198)),AVERAGEIFS(Observed!AM$2:AM$792,Observed!$A$2:$A$792,$A198,Observed!$C$2:$C$792,$C198),"")</f>
        <v>4.4316666666666666</v>
      </c>
      <c r="AR198" s="28">
        <f>IF(ISNUMBER(AVERAGEIFS(Observed!AN$2:AN$792,Observed!$A$2:$A$792,$A198,Observed!$C$2:$C$792,$C198)),AVERAGEIFS(Observed!AN$2:AN$792,Observed!$A$2:$A$792,$A198,Observed!$C$2:$C$792,$C198),"")</f>
        <v>17.412666666666667</v>
      </c>
      <c r="AS198" s="2">
        <f>COUNTIFS(Observed!$A$2:$A$792,$A198,Observed!$C$2:$C$792,$C198)</f>
        <v>3</v>
      </c>
      <c r="AT198" s="2">
        <f t="shared" si="4"/>
        <v>8</v>
      </c>
    </row>
    <row r="199" spans="1:46" x14ac:dyDescent="0.25">
      <c r="A199" s="4" t="s">
        <v>34</v>
      </c>
      <c r="B199" t="s">
        <v>32</v>
      </c>
      <c r="C199" s="3">
        <v>42114</v>
      </c>
      <c r="D199">
        <v>1</v>
      </c>
      <c r="F199">
        <v>100</v>
      </c>
      <c r="J199" s="2" t="s">
        <v>82</v>
      </c>
      <c r="K199" s="2" t="s">
        <v>24</v>
      </c>
      <c r="L199">
        <v>3</v>
      </c>
      <c r="M199" s="2" t="s">
        <v>22</v>
      </c>
      <c r="N199" s="27" t="str">
        <f>IF(ISNUMBER(AVERAGEIFS(Observed!J$2:J$792,Observed!$A$2:$A$792,$A199,Observed!$C$2:$C$792,$C199)),AVERAGEIFS(Observed!J$2:J$792,Observed!$A$2:$A$792,$A199,Observed!$C$2:$C$792,$C199),"")</f>
        <v/>
      </c>
      <c r="O199" s="28" t="str">
        <f>IF(ISNUMBER(AVERAGEIFS(Observed!K$2:K$792,Observed!$A$2:$A$792,$A199,Observed!$C$2:$C$792,$C199)),AVERAGEIFS(Observed!K$2:K$792,Observed!$A$2:$A$792,$A199,Observed!$C$2:$C$792,$C199),"")</f>
        <v/>
      </c>
      <c r="P199" s="28">
        <f>IF(ISNUMBER(AVERAGEIFS(Observed!L$2:L$792,Observed!$A$2:$A$792,$A199,Observed!$C$2:$C$792,$C199)),AVERAGEIFS(Observed!L$2:L$792,Observed!$A$2:$A$792,$A199,Observed!$C$2:$C$792,$C199),"")</f>
        <v>105.5</v>
      </c>
      <c r="Q199" s="28">
        <f>IF(ISNUMBER(AVERAGEIFS(Observed!M$2:M$792,Observed!$A$2:$A$792,$A199,Observed!$C$2:$C$792,$C199)),AVERAGEIFS(Observed!M$2:M$792,Observed!$A$2:$A$792,$A199,Observed!$C$2:$C$792,$C199),"")</f>
        <v>105.5</v>
      </c>
      <c r="R199" s="28">
        <f>IF(ISNUMBER(AVERAGEIFS(Observed!N$2:N$792,Observed!$A$2:$A$792,$A199,Observed!$C$2:$C$792,$C199)),AVERAGEIFS(Observed!N$2:N$792,Observed!$A$2:$A$792,$A199,Observed!$C$2:$C$792,$C199),"")</f>
        <v>415.33333333333331</v>
      </c>
      <c r="S199" s="29" t="str">
        <f>IF(ISNUMBER(AVERAGEIFS(Observed!O$2:O$792,Observed!$A$2:$A$792,$A199,Observed!$C$2:$C$792,$C199)),AVERAGEIFS(Observed!O$2:O$792,Observed!$A$2:$A$792,$A199,Observed!$C$2:$C$792,$C199),"")</f>
        <v/>
      </c>
      <c r="T199" s="29" t="str">
        <f>IF(ISNUMBER(AVERAGEIFS(Observed!P$2:P$792,Observed!$A$2:$A$792,$A199,Observed!$C$2:$C$792,$C199)),AVERAGEIFS(Observed!P$2:P$792,Observed!$A$2:$A$792,$A199,Observed!$C$2:$C$792,$C199),"")</f>
        <v/>
      </c>
      <c r="U199" s="29" t="str">
        <f>IF(ISNUMBER(AVERAGEIFS(Observed!Q$2:Q$792,Observed!$A$2:$A$792,$A199,Observed!$C$2:$C$792,$C199)),AVERAGEIFS(Observed!Q$2:Q$792,Observed!$A$2:$A$792,$A199,Observed!$C$2:$C$792,$C199),"")</f>
        <v/>
      </c>
      <c r="V199" s="28" t="str">
        <f>IF(ISNUMBER(AVERAGEIFS(Observed!R$2:R$792,Observed!$A$2:$A$792,$A199,Observed!$C$2:$C$792,$C199)),AVERAGEIFS(Observed!R$2:R$792,Observed!$A$2:$A$792,$A199,Observed!$C$2:$C$792,$C199),"")</f>
        <v/>
      </c>
      <c r="W199" s="30" t="str">
        <f>IF(ISNUMBER(AVERAGEIFS(Observed!S$2:S$792,Observed!$A$2:$A$792,$A199,Observed!$C$2:$C$792,$C199)),AVERAGEIFS(Observed!S$2:S$792,Observed!$A$2:$A$792,$A199,Observed!$C$2:$C$792,$C199),"")</f>
        <v/>
      </c>
      <c r="X199" s="30" t="str">
        <f>IF(ISNUMBER(AVERAGEIFS(Observed!T$2:T$792,Observed!$A$2:$A$792,$A199,Observed!$C$2:$C$792,$C199)),AVERAGEIFS(Observed!T$2:T$792,Observed!$A$2:$A$792,$A199,Observed!$C$2:$C$792,$C199),"")</f>
        <v/>
      </c>
      <c r="Y199" s="28" t="str">
        <f>IF(ISNUMBER(AVERAGEIFS(Observed!U$2:U$792,Observed!$A$2:$A$792,$A199,Observed!$C$2:$C$792,$C199)),AVERAGEIFS(Observed!U$2:U$792,Observed!$A$2:$A$792,$A199,Observed!$C$2:$C$792,$C199),"")</f>
        <v/>
      </c>
      <c r="Z199" s="28" t="str">
        <f>IF(ISNUMBER(AVERAGEIFS(Observed!V$2:V$792,Observed!$A$2:$A$792,$A199,Observed!$C$2:$C$792,$C199)),AVERAGEIFS(Observed!V$2:V$792,Observed!$A$2:$A$792,$A199,Observed!$C$2:$C$792,$C199),"")</f>
        <v/>
      </c>
      <c r="AA199" s="28" t="str">
        <f>IF(ISNUMBER(AVERAGEIFS(Observed!W$2:W$792,Observed!$A$2:$A$792,$A199,Observed!$C$2:$C$792,$C199)),AVERAGEIFS(Observed!W$2:W$792,Observed!$A$2:$A$792,$A199,Observed!$C$2:$C$792,$C199),"")</f>
        <v/>
      </c>
      <c r="AB199" s="28" t="str">
        <f>IF(ISNUMBER(AVERAGEIFS(Observed!X$2:X$792,Observed!$A$2:$A$792,$A199,Observed!$C$2:$C$792,$C199)),AVERAGEIFS(Observed!X$2:X$792,Observed!$A$2:$A$792,$A199,Observed!$C$2:$C$792,$C199),"")</f>
        <v/>
      </c>
      <c r="AC199" s="28" t="str">
        <f>IF(ISNUMBER(AVERAGEIFS(Observed!Y$2:Y$792,Observed!$A$2:$A$792,$A199,Observed!$C$2:$C$792,$C199)),AVERAGEIFS(Observed!Y$2:Y$792,Observed!$A$2:$A$792,$A199,Observed!$C$2:$C$792,$C199),"")</f>
        <v/>
      </c>
      <c r="AD199" s="28" t="str">
        <f>IF(ISNUMBER(AVERAGEIFS(Observed!Z$2:Z$792,Observed!$A$2:$A$792,$A199,Observed!$C$2:$C$792,$C199)),AVERAGEIFS(Observed!Z$2:Z$792,Observed!$A$2:$A$792,$A199,Observed!$C$2:$C$792,$C199),"")</f>
        <v/>
      </c>
      <c r="AE199" s="28" t="str">
        <f>IF(ISNUMBER(AVERAGEIFS(Observed!AA$2:AA$792,Observed!$A$2:$A$792,$A199,Observed!$C$2:$C$792,$C199)),AVERAGEIFS(Observed!AA$2:AA$792,Observed!$A$2:$A$792,$A199,Observed!$C$2:$C$792,$C199),"")</f>
        <v/>
      </c>
      <c r="AF199" s="28" t="str">
        <f>IF(ISNUMBER(AVERAGEIFS(Observed!AB$2:AB$792,Observed!$A$2:$A$792,$A199,Observed!$C$2:$C$792,$C199)),AVERAGEIFS(Observed!AB$2:AB$792,Observed!$A$2:$A$792,$A199,Observed!$C$2:$C$792,$C199),"")</f>
        <v/>
      </c>
      <c r="AG199" s="28">
        <f>IF(ISNUMBER(AVERAGEIFS(Observed!AC$2:AC$792,Observed!$A$2:$A$792,$A199,Observed!$C$2:$C$792,$C199)),AVERAGEIFS(Observed!AC$2:AC$792,Observed!$A$2:$A$792,$A199,Observed!$C$2:$C$792,$C199),"")</f>
        <v>27.166666666666668</v>
      </c>
      <c r="AH199" s="29">
        <f>IF(ISNUMBER(AVERAGEIFS(Observed!AD$2:AD$792,Observed!$A$2:$A$792,$A199,Observed!$C$2:$C$792,$C199)),AVERAGEIFS(Observed!AD$2:AD$792,Observed!$A$2:$A$792,$A199,Observed!$C$2:$C$792,$C199),"")</f>
        <v>4.1666666666666664E-2</v>
      </c>
      <c r="AI199" s="29">
        <f>IF(ISNUMBER(AVERAGEIFS(Observed!AE$2:AE$792,Observed!$A$2:$A$792,$A199,Observed!$C$2:$C$792,$C199)),AVERAGEIFS(Observed!AE$2:AE$792,Observed!$A$2:$A$792,$A199,Observed!$C$2:$C$792,$C199),"")</f>
        <v>4.1666666666666664E-2</v>
      </c>
      <c r="AJ199" s="29" t="str">
        <f>IF(ISNUMBER(AVERAGEIFS(Observed!AF$2:AF$792,Observed!$A$2:$A$792,$A199,Observed!$C$2:$C$792,$C199)),AVERAGEIFS(Observed!AF$2:AF$792,Observed!$A$2:$A$792,$A199,Observed!$C$2:$C$792,$C199),"")</f>
        <v/>
      </c>
      <c r="AK199" s="28" t="str">
        <f>IF(ISNUMBER(AVERAGEIFS(Observed!AG$2:AG$792,Observed!$A$2:$A$792,$A199,Observed!$C$2:$C$792,$C199)),AVERAGEIFS(Observed!AG$2:AG$792,Observed!$A$2:$A$792,$A199,Observed!$C$2:$C$792,$C199),"")</f>
        <v/>
      </c>
      <c r="AL199" s="29" t="str">
        <f>IF(ISNUMBER(AVERAGEIFS(Observed!AH$2:AH$792,Observed!$A$2:$A$792,$A199,Observed!$C$2:$C$792,$C199)),AVERAGEIFS(Observed!AH$2:AH$792,Observed!$A$2:$A$792,$A199,Observed!$C$2:$C$792,$C199),"")</f>
        <v/>
      </c>
      <c r="AM199" s="28" t="str">
        <f>IF(ISNUMBER(AVERAGEIFS(Observed!AI$2:AI$792,Observed!$A$2:$A$792,$A199,Observed!$C$2:$C$792,$C199)),AVERAGEIFS(Observed!AI$2:AI$792,Observed!$A$2:$A$792,$A199,Observed!$C$2:$C$792,$C199),"")</f>
        <v/>
      </c>
      <c r="AN199" s="28" t="str">
        <f>IF(ISNUMBER(AVERAGEIFS(Observed!AJ$2:AJ$792,Observed!$A$2:$A$792,$A199,Observed!$C$2:$C$792,$C199)),AVERAGEIFS(Observed!AJ$2:AJ$792,Observed!$A$2:$A$792,$A199,Observed!$C$2:$C$792,$C199),"")</f>
        <v/>
      </c>
      <c r="AO199" s="28" t="str">
        <f>IF(ISNUMBER(AVERAGEIFS(Observed!AK$2:AK$792,Observed!$A$2:$A$792,$A199,Observed!$C$2:$C$792,$C199)),AVERAGEIFS(Observed!AK$2:AK$792,Observed!$A$2:$A$792,$A199,Observed!$C$2:$C$792,$C199),"")</f>
        <v/>
      </c>
      <c r="AP199" s="29" t="str">
        <f>IF(ISNUMBER(AVERAGEIFS(Observed!AL$2:AL$792,Observed!$A$2:$A$792,$A199,Observed!$C$2:$C$792,$C199)),AVERAGEIFS(Observed!AL$2:AL$792,Observed!$A$2:$A$792,$A199,Observed!$C$2:$C$792,$C199),"")</f>
        <v/>
      </c>
      <c r="AQ199" s="28">
        <f>IF(ISNUMBER(AVERAGEIFS(Observed!AM$2:AM$792,Observed!$A$2:$A$792,$A199,Observed!$C$2:$C$792,$C199)),AVERAGEIFS(Observed!AM$2:AM$792,Observed!$A$2:$A$792,$A199,Observed!$C$2:$C$792,$C199),"")</f>
        <v>4.4106666666666667</v>
      </c>
      <c r="AR199" s="28">
        <f>IF(ISNUMBER(AVERAGEIFS(Observed!AN$2:AN$792,Observed!$A$2:$A$792,$A199,Observed!$C$2:$C$792,$C199)),AVERAGEIFS(Observed!AN$2:AN$792,Observed!$A$2:$A$792,$A199,Observed!$C$2:$C$792,$C199),"")</f>
        <v>15.621</v>
      </c>
      <c r="AS199" s="2">
        <f>COUNTIFS(Observed!$A$2:$A$792,$A199,Observed!$C$2:$C$792,$C199)</f>
        <v>3</v>
      </c>
      <c r="AT199" s="2">
        <f t="shared" si="4"/>
        <v>8</v>
      </c>
    </row>
    <row r="200" spans="1:46" x14ac:dyDescent="0.25">
      <c r="A200" s="4" t="s">
        <v>31</v>
      </c>
      <c r="B200" t="s">
        <v>32</v>
      </c>
      <c r="C200" s="3">
        <v>42114</v>
      </c>
      <c r="D200">
        <v>1</v>
      </c>
      <c r="F200">
        <v>200</v>
      </c>
      <c r="J200" s="2" t="s">
        <v>82</v>
      </c>
      <c r="K200" s="2" t="s">
        <v>24</v>
      </c>
      <c r="L200">
        <v>3</v>
      </c>
      <c r="M200" s="2" t="s">
        <v>22</v>
      </c>
      <c r="N200" s="27" t="str">
        <f>IF(ISNUMBER(AVERAGEIFS(Observed!J$2:J$792,Observed!$A$2:$A$792,$A200,Observed!$C$2:$C$792,$C200)),AVERAGEIFS(Observed!J$2:J$792,Observed!$A$2:$A$792,$A200,Observed!$C$2:$C$792,$C200),"")</f>
        <v/>
      </c>
      <c r="O200" s="28" t="str">
        <f>IF(ISNUMBER(AVERAGEIFS(Observed!K$2:K$792,Observed!$A$2:$A$792,$A200,Observed!$C$2:$C$792,$C200)),AVERAGEIFS(Observed!K$2:K$792,Observed!$A$2:$A$792,$A200,Observed!$C$2:$C$792,$C200),"")</f>
        <v/>
      </c>
      <c r="P200" s="28">
        <f>IF(ISNUMBER(AVERAGEIFS(Observed!L$2:L$792,Observed!$A$2:$A$792,$A200,Observed!$C$2:$C$792,$C200)),AVERAGEIFS(Observed!L$2:L$792,Observed!$A$2:$A$792,$A200,Observed!$C$2:$C$792,$C200),"")</f>
        <v>77.12</v>
      </c>
      <c r="Q200" s="28">
        <f>IF(ISNUMBER(AVERAGEIFS(Observed!M$2:M$792,Observed!$A$2:$A$792,$A200,Observed!$C$2:$C$792,$C200)),AVERAGEIFS(Observed!M$2:M$792,Observed!$A$2:$A$792,$A200,Observed!$C$2:$C$792,$C200),"")</f>
        <v>77.12</v>
      </c>
      <c r="R200" s="28">
        <f>IF(ISNUMBER(AVERAGEIFS(Observed!N$2:N$792,Observed!$A$2:$A$792,$A200,Observed!$C$2:$C$792,$C200)),AVERAGEIFS(Observed!N$2:N$792,Observed!$A$2:$A$792,$A200,Observed!$C$2:$C$792,$C200),"")</f>
        <v>414.3533333333333</v>
      </c>
      <c r="S200" s="29" t="str">
        <f>IF(ISNUMBER(AVERAGEIFS(Observed!O$2:O$792,Observed!$A$2:$A$792,$A200,Observed!$C$2:$C$792,$C200)),AVERAGEIFS(Observed!O$2:O$792,Observed!$A$2:$A$792,$A200,Observed!$C$2:$C$792,$C200),"")</f>
        <v/>
      </c>
      <c r="T200" s="29" t="str">
        <f>IF(ISNUMBER(AVERAGEIFS(Observed!P$2:P$792,Observed!$A$2:$A$792,$A200,Observed!$C$2:$C$792,$C200)),AVERAGEIFS(Observed!P$2:P$792,Observed!$A$2:$A$792,$A200,Observed!$C$2:$C$792,$C200),"")</f>
        <v/>
      </c>
      <c r="U200" s="29" t="str">
        <f>IF(ISNUMBER(AVERAGEIFS(Observed!Q$2:Q$792,Observed!$A$2:$A$792,$A200,Observed!$C$2:$C$792,$C200)),AVERAGEIFS(Observed!Q$2:Q$792,Observed!$A$2:$A$792,$A200,Observed!$C$2:$C$792,$C200),"")</f>
        <v/>
      </c>
      <c r="V200" s="28" t="str">
        <f>IF(ISNUMBER(AVERAGEIFS(Observed!R$2:R$792,Observed!$A$2:$A$792,$A200,Observed!$C$2:$C$792,$C200)),AVERAGEIFS(Observed!R$2:R$792,Observed!$A$2:$A$792,$A200,Observed!$C$2:$C$792,$C200),"")</f>
        <v/>
      </c>
      <c r="W200" s="30" t="str">
        <f>IF(ISNUMBER(AVERAGEIFS(Observed!S$2:S$792,Observed!$A$2:$A$792,$A200,Observed!$C$2:$C$792,$C200)),AVERAGEIFS(Observed!S$2:S$792,Observed!$A$2:$A$792,$A200,Observed!$C$2:$C$792,$C200),"")</f>
        <v/>
      </c>
      <c r="X200" s="30" t="str">
        <f>IF(ISNUMBER(AVERAGEIFS(Observed!T$2:T$792,Observed!$A$2:$A$792,$A200,Observed!$C$2:$C$792,$C200)),AVERAGEIFS(Observed!T$2:T$792,Observed!$A$2:$A$792,$A200,Observed!$C$2:$C$792,$C200),"")</f>
        <v/>
      </c>
      <c r="Y200" s="28" t="str">
        <f>IF(ISNUMBER(AVERAGEIFS(Observed!U$2:U$792,Observed!$A$2:$A$792,$A200,Observed!$C$2:$C$792,$C200)),AVERAGEIFS(Observed!U$2:U$792,Observed!$A$2:$A$792,$A200,Observed!$C$2:$C$792,$C200),"")</f>
        <v/>
      </c>
      <c r="Z200" s="28" t="str">
        <f>IF(ISNUMBER(AVERAGEIFS(Observed!V$2:V$792,Observed!$A$2:$A$792,$A200,Observed!$C$2:$C$792,$C200)),AVERAGEIFS(Observed!V$2:V$792,Observed!$A$2:$A$792,$A200,Observed!$C$2:$C$792,$C200),"")</f>
        <v/>
      </c>
      <c r="AA200" s="28" t="str">
        <f>IF(ISNUMBER(AVERAGEIFS(Observed!W$2:W$792,Observed!$A$2:$A$792,$A200,Observed!$C$2:$C$792,$C200)),AVERAGEIFS(Observed!W$2:W$792,Observed!$A$2:$A$792,$A200,Observed!$C$2:$C$792,$C200),"")</f>
        <v/>
      </c>
      <c r="AB200" s="28" t="str">
        <f>IF(ISNUMBER(AVERAGEIFS(Observed!X$2:X$792,Observed!$A$2:$A$792,$A200,Observed!$C$2:$C$792,$C200)),AVERAGEIFS(Observed!X$2:X$792,Observed!$A$2:$A$792,$A200,Observed!$C$2:$C$792,$C200),"")</f>
        <v/>
      </c>
      <c r="AC200" s="28" t="str">
        <f>IF(ISNUMBER(AVERAGEIFS(Observed!Y$2:Y$792,Observed!$A$2:$A$792,$A200,Observed!$C$2:$C$792,$C200)),AVERAGEIFS(Observed!Y$2:Y$792,Observed!$A$2:$A$792,$A200,Observed!$C$2:$C$792,$C200),"")</f>
        <v/>
      </c>
      <c r="AD200" s="28" t="str">
        <f>IF(ISNUMBER(AVERAGEIFS(Observed!Z$2:Z$792,Observed!$A$2:$A$792,$A200,Observed!$C$2:$C$792,$C200)),AVERAGEIFS(Observed!Z$2:Z$792,Observed!$A$2:$A$792,$A200,Observed!$C$2:$C$792,$C200),"")</f>
        <v/>
      </c>
      <c r="AE200" s="28" t="str">
        <f>IF(ISNUMBER(AVERAGEIFS(Observed!AA$2:AA$792,Observed!$A$2:$A$792,$A200,Observed!$C$2:$C$792,$C200)),AVERAGEIFS(Observed!AA$2:AA$792,Observed!$A$2:$A$792,$A200,Observed!$C$2:$C$792,$C200),"")</f>
        <v/>
      </c>
      <c r="AF200" s="28" t="str">
        <f>IF(ISNUMBER(AVERAGEIFS(Observed!AB$2:AB$792,Observed!$A$2:$A$792,$A200,Observed!$C$2:$C$792,$C200)),AVERAGEIFS(Observed!AB$2:AB$792,Observed!$A$2:$A$792,$A200,Observed!$C$2:$C$792,$C200),"")</f>
        <v/>
      </c>
      <c r="AG200" s="28">
        <f>IF(ISNUMBER(AVERAGEIFS(Observed!AC$2:AC$792,Observed!$A$2:$A$792,$A200,Observed!$C$2:$C$792,$C200)),AVERAGEIFS(Observed!AC$2:AC$792,Observed!$A$2:$A$792,$A200,Observed!$C$2:$C$792,$C200),"")</f>
        <v>28.566666666666663</v>
      </c>
      <c r="AH200" s="29">
        <f>IF(ISNUMBER(AVERAGEIFS(Observed!AD$2:AD$792,Observed!$A$2:$A$792,$A200,Observed!$C$2:$C$792,$C200)),AVERAGEIFS(Observed!AD$2:AD$792,Observed!$A$2:$A$792,$A200,Observed!$C$2:$C$792,$C200),"")</f>
        <v>4.3666666666666666E-2</v>
      </c>
      <c r="AI200" s="29">
        <f>IF(ISNUMBER(AVERAGEIFS(Observed!AE$2:AE$792,Observed!$A$2:$A$792,$A200,Observed!$C$2:$C$792,$C200)),AVERAGEIFS(Observed!AE$2:AE$792,Observed!$A$2:$A$792,$A200,Observed!$C$2:$C$792,$C200),"")</f>
        <v>4.3666666666666666E-2</v>
      </c>
      <c r="AJ200" s="29" t="str">
        <f>IF(ISNUMBER(AVERAGEIFS(Observed!AF$2:AF$792,Observed!$A$2:$A$792,$A200,Observed!$C$2:$C$792,$C200)),AVERAGEIFS(Observed!AF$2:AF$792,Observed!$A$2:$A$792,$A200,Observed!$C$2:$C$792,$C200),"")</f>
        <v/>
      </c>
      <c r="AK200" s="28" t="str">
        <f>IF(ISNUMBER(AVERAGEIFS(Observed!AG$2:AG$792,Observed!$A$2:$A$792,$A200,Observed!$C$2:$C$792,$C200)),AVERAGEIFS(Observed!AG$2:AG$792,Observed!$A$2:$A$792,$A200,Observed!$C$2:$C$792,$C200),"")</f>
        <v/>
      </c>
      <c r="AL200" s="29" t="str">
        <f>IF(ISNUMBER(AVERAGEIFS(Observed!AH$2:AH$792,Observed!$A$2:$A$792,$A200,Observed!$C$2:$C$792,$C200)),AVERAGEIFS(Observed!AH$2:AH$792,Observed!$A$2:$A$792,$A200,Observed!$C$2:$C$792,$C200),"")</f>
        <v/>
      </c>
      <c r="AM200" s="28" t="str">
        <f>IF(ISNUMBER(AVERAGEIFS(Observed!AI$2:AI$792,Observed!$A$2:$A$792,$A200,Observed!$C$2:$C$792,$C200)),AVERAGEIFS(Observed!AI$2:AI$792,Observed!$A$2:$A$792,$A200,Observed!$C$2:$C$792,$C200),"")</f>
        <v/>
      </c>
      <c r="AN200" s="28" t="str">
        <f>IF(ISNUMBER(AVERAGEIFS(Observed!AJ$2:AJ$792,Observed!$A$2:$A$792,$A200,Observed!$C$2:$C$792,$C200)),AVERAGEIFS(Observed!AJ$2:AJ$792,Observed!$A$2:$A$792,$A200,Observed!$C$2:$C$792,$C200),"")</f>
        <v/>
      </c>
      <c r="AO200" s="28" t="str">
        <f>IF(ISNUMBER(AVERAGEIFS(Observed!AK$2:AK$792,Observed!$A$2:$A$792,$A200,Observed!$C$2:$C$792,$C200)),AVERAGEIFS(Observed!AK$2:AK$792,Observed!$A$2:$A$792,$A200,Observed!$C$2:$C$792,$C200),"")</f>
        <v/>
      </c>
      <c r="AP200" s="29" t="str">
        <f>IF(ISNUMBER(AVERAGEIFS(Observed!AL$2:AL$792,Observed!$A$2:$A$792,$A200,Observed!$C$2:$C$792,$C200)),AVERAGEIFS(Observed!AL$2:AL$792,Observed!$A$2:$A$792,$A200,Observed!$C$2:$C$792,$C200),"")</f>
        <v/>
      </c>
      <c r="AQ200" s="28">
        <f>IF(ISNUMBER(AVERAGEIFS(Observed!AM$2:AM$792,Observed!$A$2:$A$792,$A200,Observed!$C$2:$C$792,$C200)),AVERAGEIFS(Observed!AM$2:AM$792,Observed!$A$2:$A$792,$A200,Observed!$C$2:$C$792,$C200),"")</f>
        <v>3.3603333333333332</v>
      </c>
      <c r="AR200" s="28">
        <f>IF(ISNUMBER(AVERAGEIFS(Observed!AN$2:AN$792,Observed!$A$2:$A$792,$A200,Observed!$C$2:$C$792,$C200)),AVERAGEIFS(Observed!AN$2:AN$792,Observed!$A$2:$A$792,$A200,Observed!$C$2:$C$792,$C200),"")</f>
        <v>15.462999999999999</v>
      </c>
      <c r="AS200" s="2">
        <f>COUNTIFS(Observed!$A$2:$A$792,$A200,Observed!$C$2:$C$792,$C200)</f>
        <v>3</v>
      </c>
      <c r="AT200" s="2">
        <f t="shared" si="4"/>
        <v>8</v>
      </c>
    </row>
    <row r="201" spans="1:46" x14ac:dyDescent="0.25">
      <c r="A201" s="4" t="s">
        <v>37</v>
      </c>
      <c r="B201" t="s">
        <v>32</v>
      </c>
      <c r="C201" s="3">
        <v>42114</v>
      </c>
      <c r="D201">
        <v>1</v>
      </c>
      <c r="F201">
        <v>350</v>
      </c>
      <c r="J201" s="2" t="s">
        <v>82</v>
      </c>
      <c r="K201" s="2" t="s">
        <v>24</v>
      </c>
      <c r="L201">
        <v>3</v>
      </c>
      <c r="M201" s="2" t="s">
        <v>22</v>
      </c>
      <c r="N201" s="27" t="str">
        <f>IF(ISNUMBER(AVERAGEIFS(Observed!J$2:J$792,Observed!$A$2:$A$792,$A201,Observed!$C$2:$C$792,$C201)),AVERAGEIFS(Observed!J$2:J$792,Observed!$A$2:$A$792,$A201,Observed!$C$2:$C$792,$C201),"")</f>
        <v/>
      </c>
      <c r="O201" s="28" t="str">
        <f>IF(ISNUMBER(AVERAGEIFS(Observed!K$2:K$792,Observed!$A$2:$A$792,$A201,Observed!$C$2:$C$792,$C201)),AVERAGEIFS(Observed!K$2:K$792,Observed!$A$2:$A$792,$A201,Observed!$C$2:$C$792,$C201),"")</f>
        <v/>
      </c>
      <c r="P201" s="28">
        <f>IF(ISNUMBER(AVERAGEIFS(Observed!L$2:L$792,Observed!$A$2:$A$792,$A201,Observed!$C$2:$C$792,$C201)),AVERAGEIFS(Observed!L$2:L$792,Observed!$A$2:$A$792,$A201,Observed!$C$2:$C$792,$C201),"")</f>
        <v>105.32000000000001</v>
      </c>
      <c r="Q201" s="28">
        <f>IF(ISNUMBER(AVERAGEIFS(Observed!M$2:M$792,Observed!$A$2:$A$792,$A201,Observed!$C$2:$C$792,$C201)),AVERAGEIFS(Observed!M$2:M$792,Observed!$A$2:$A$792,$A201,Observed!$C$2:$C$792,$C201),"")</f>
        <v>105.32000000000001</v>
      </c>
      <c r="R201" s="28">
        <f>IF(ISNUMBER(AVERAGEIFS(Observed!N$2:N$792,Observed!$A$2:$A$792,$A201,Observed!$C$2:$C$792,$C201)),AVERAGEIFS(Observed!N$2:N$792,Observed!$A$2:$A$792,$A201,Observed!$C$2:$C$792,$C201),"")</f>
        <v>377.40666666666669</v>
      </c>
      <c r="S201" s="29" t="str">
        <f>IF(ISNUMBER(AVERAGEIFS(Observed!O$2:O$792,Observed!$A$2:$A$792,$A201,Observed!$C$2:$C$792,$C201)),AVERAGEIFS(Observed!O$2:O$792,Observed!$A$2:$A$792,$A201,Observed!$C$2:$C$792,$C201),"")</f>
        <v/>
      </c>
      <c r="T201" s="29" t="str">
        <f>IF(ISNUMBER(AVERAGEIFS(Observed!P$2:P$792,Observed!$A$2:$A$792,$A201,Observed!$C$2:$C$792,$C201)),AVERAGEIFS(Observed!P$2:P$792,Observed!$A$2:$A$792,$A201,Observed!$C$2:$C$792,$C201),"")</f>
        <v/>
      </c>
      <c r="U201" s="29" t="str">
        <f>IF(ISNUMBER(AVERAGEIFS(Observed!Q$2:Q$792,Observed!$A$2:$A$792,$A201,Observed!$C$2:$C$792,$C201)),AVERAGEIFS(Observed!Q$2:Q$792,Observed!$A$2:$A$792,$A201,Observed!$C$2:$C$792,$C201),"")</f>
        <v/>
      </c>
      <c r="V201" s="28" t="str">
        <f>IF(ISNUMBER(AVERAGEIFS(Observed!R$2:R$792,Observed!$A$2:$A$792,$A201,Observed!$C$2:$C$792,$C201)),AVERAGEIFS(Observed!R$2:R$792,Observed!$A$2:$A$792,$A201,Observed!$C$2:$C$792,$C201),"")</f>
        <v/>
      </c>
      <c r="W201" s="30" t="str">
        <f>IF(ISNUMBER(AVERAGEIFS(Observed!S$2:S$792,Observed!$A$2:$A$792,$A201,Observed!$C$2:$C$792,$C201)),AVERAGEIFS(Observed!S$2:S$792,Observed!$A$2:$A$792,$A201,Observed!$C$2:$C$792,$C201),"")</f>
        <v/>
      </c>
      <c r="X201" s="30" t="str">
        <f>IF(ISNUMBER(AVERAGEIFS(Observed!T$2:T$792,Observed!$A$2:$A$792,$A201,Observed!$C$2:$C$792,$C201)),AVERAGEIFS(Observed!T$2:T$792,Observed!$A$2:$A$792,$A201,Observed!$C$2:$C$792,$C201),"")</f>
        <v/>
      </c>
      <c r="Y201" s="28" t="str">
        <f>IF(ISNUMBER(AVERAGEIFS(Observed!U$2:U$792,Observed!$A$2:$A$792,$A201,Observed!$C$2:$C$792,$C201)),AVERAGEIFS(Observed!U$2:U$792,Observed!$A$2:$A$792,$A201,Observed!$C$2:$C$792,$C201),"")</f>
        <v/>
      </c>
      <c r="Z201" s="28" t="str">
        <f>IF(ISNUMBER(AVERAGEIFS(Observed!V$2:V$792,Observed!$A$2:$A$792,$A201,Observed!$C$2:$C$792,$C201)),AVERAGEIFS(Observed!V$2:V$792,Observed!$A$2:$A$792,$A201,Observed!$C$2:$C$792,$C201),"")</f>
        <v/>
      </c>
      <c r="AA201" s="28" t="str">
        <f>IF(ISNUMBER(AVERAGEIFS(Observed!W$2:W$792,Observed!$A$2:$A$792,$A201,Observed!$C$2:$C$792,$C201)),AVERAGEIFS(Observed!W$2:W$792,Observed!$A$2:$A$792,$A201,Observed!$C$2:$C$792,$C201),"")</f>
        <v/>
      </c>
      <c r="AB201" s="28" t="str">
        <f>IF(ISNUMBER(AVERAGEIFS(Observed!X$2:X$792,Observed!$A$2:$A$792,$A201,Observed!$C$2:$C$792,$C201)),AVERAGEIFS(Observed!X$2:X$792,Observed!$A$2:$A$792,$A201,Observed!$C$2:$C$792,$C201),"")</f>
        <v/>
      </c>
      <c r="AC201" s="28" t="str">
        <f>IF(ISNUMBER(AVERAGEIFS(Observed!Y$2:Y$792,Observed!$A$2:$A$792,$A201,Observed!$C$2:$C$792,$C201)),AVERAGEIFS(Observed!Y$2:Y$792,Observed!$A$2:$A$792,$A201,Observed!$C$2:$C$792,$C201),"")</f>
        <v/>
      </c>
      <c r="AD201" s="28" t="str">
        <f>IF(ISNUMBER(AVERAGEIFS(Observed!Z$2:Z$792,Observed!$A$2:$A$792,$A201,Observed!$C$2:$C$792,$C201)),AVERAGEIFS(Observed!Z$2:Z$792,Observed!$A$2:$A$792,$A201,Observed!$C$2:$C$792,$C201),"")</f>
        <v/>
      </c>
      <c r="AE201" s="28" t="str">
        <f>IF(ISNUMBER(AVERAGEIFS(Observed!AA$2:AA$792,Observed!$A$2:$A$792,$A201,Observed!$C$2:$C$792,$C201)),AVERAGEIFS(Observed!AA$2:AA$792,Observed!$A$2:$A$792,$A201,Observed!$C$2:$C$792,$C201),"")</f>
        <v/>
      </c>
      <c r="AF201" s="28" t="str">
        <f>IF(ISNUMBER(AVERAGEIFS(Observed!AB$2:AB$792,Observed!$A$2:$A$792,$A201,Observed!$C$2:$C$792,$C201)),AVERAGEIFS(Observed!AB$2:AB$792,Observed!$A$2:$A$792,$A201,Observed!$C$2:$C$792,$C201),"")</f>
        <v/>
      </c>
      <c r="AG201" s="28">
        <f>IF(ISNUMBER(AVERAGEIFS(Observed!AC$2:AC$792,Observed!$A$2:$A$792,$A201,Observed!$C$2:$C$792,$C201)),AVERAGEIFS(Observed!AC$2:AC$792,Observed!$A$2:$A$792,$A201,Observed!$C$2:$C$792,$C201),"")</f>
        <v>28.2</v>
      </c>
      <c r="AH201" s="29">
        <f>IF(ISNUMBER(AVERAGEIFS(Observed!AD$2:AD$792,Observed!$A$2:$A$792,$A201,Observed!$C$2:$C$792,$C201)),AVERAGEIFS(Observed!AD$2:AD$792,Observed!$A$2:$A$792,$A201,Observed!$C$2:$C$792,$C201),"")</f>
        <v>4.2666666666666665E-2</v>
      </c>
      <c r="AI201" s="29">
        <f>IF(ISNUMBER(AVERAGEIFS(Observed!AE$2:AE$792,Observed!$A$2:$A$792,$A201,Observed!$C$2:$C$792,$C201)),AVERAGEIFS(Observed!AE$2:AE$792,Observed!$A$2:$A$792,$A201,Observed!$C$2:$C$792,$C201),"")</f>
        <v>4.2666666666666665E-2</v>
      </c>
      <c r="AJ201" s="29" t="str">
        <f>IF(ISNUMBER(AVERAGEIFS(Observed!AF$2:AF$792,Observed!$A$2:$A$792,$A201,Observed!$C$2:$C$792,$C201)),AVERAGEIFS(Observed!AF$2:AF$792,Observed!$A$2:$A$792,$A201,Observed!$C$2:$C$792,$C201),"")</f>
        <v/>
      </c>
      <c r="AK201" s="28" t="str">
        <f>IF(ISNUMBER(AVERAGEIFS(Observed!AG$2:AG$792,Observed!$A$2:$A$792,$A201,Observed!$C$2:$C$792,$C201)),AVERAGEIFS(Observed!AG$2:AG$792,Observed!$A$2:$A$792,$A201,Observed!$C$2:$C$792,$C201),"")</f>
        <v/>
      </c>
      <c r="AL201" s="29" t="str">
        <f>IF(ISNUMBER(AVERAGEIFS(Observed!AH$2:AH$792,Observed!$A$2:$A$792,$A201,Observed!$C$2:$C$792,$C201)),AVERAGEIFS(Observed!AH$2:AH$792,Observed!$A$2:$A$792,$A201,Observed!$C$2:$C$792,$C201),"")</f>
        <v/>
      </c>
      <c r="AM201" s="28" t="str">
        <f>IF(ISNUMBER(AVERAGEIFS(Observed!AI$2:AI$792,Observed!$A$2:$A$792,$A201,Observed!$C$2:$C$792,$C201)),AVERAGEIFS(Observed!AI$2:AI$792,Observed!$A$2:$A$792,$A201,Observed!$C$2:$C$792,$C201),"")</f>
        <v/>
      </c>
      <c r="AN201" s="28" t="str">
        <f>IF(ISNUMBER(AVERAGEIFS(Observed!AJ$2:AJ$792,Observed!$A$2:$A$792,$A201,Observed!$C$2:$C$792,$C201)),AVERAGEIFS(Observed!AJ$2:AJ$792,Observed!$A$2:$A$792,$A201,Observed!$C$2:$C$792,$C201),"")</f>
        <v/>
      </c>
      <c r="AO201" s="28" t="str">
        <f>IF(ISNUMBER(AVERAGEIFS(Observed!AK$2:AK$792,Observed!$A$2:$A$792,$A201,Observed!$C$2:$C$792,$C201)),AVERAGEIFS(Observed!AK$2:AK$792,Observed!$A$2:$A$792,$A201,Observed!$C$2:$C$792,$C201),"")</f>
        <v/>
      </c>
      <c r="AP201" s="29" t="str">
        <f>IF(ISNUMBER(AVERAGEIFS(Observed!AL$2:AL$792,Observed!$A$2:$A$792,$A201,Observed!$C$2:$C$792,$C201)),AVERAGEIFS(Observed!AL$2:AL$792,Observed!$A$2:$A$792,$A201,Observed!$C$2:$C$792,$C201),"")</f>
        <v/>
      </c>
      <c r="AQ201" s="28">
        <f>IF(ISNUMBER(AVERAGEIFS(Observed!AM$2:AM$792,Observed!$A$2:$A$792,$A201,Observed!$C$2:$C$792,$C201)),AVERAGEIFS(Observed!AM$2:AM$792,Observed!$A$2:$A$792,$A201,Observed!$C$2:$C$792,$C201),"")</f>
        <v>4.4969999999999999</v>
      </c>
      <c r="AR201" s="28">
        <f>IF(ISNUMBER(AVERAGEIFS(Observed!AN$2:AN$792,Observed!$A$2:$A$792,$A201,Observed!$C$2:$C$792,$C201)),AVERAGEIFS(Observed!AN$2:AN$792,Observed!$A$2:$A$792,$A201,Observed!$C$2:$C$792,$C201),"")</f>
        <v>14.468333333333334</v>
      </c>
      <c r="AS201" s="2">
        <f>COUNTIFS(Observed!$A$2:$A$792,$A201,Observed!$C$2:$C$792,$C201)</f>
        <v>3</v>
      </c>
      <c r="AT201" s="2">
        <f t="shared" si="4"/>
        <v>8</v>
      </c>
    </row>
    <row r="202" spans="1:46" x14ac:dyDescent="0.25">
      <c r="A202" s="4" t="s">
        <v>36</v>
      </c>
      <c r="B202" t="s">
        <v>32</v>
      </c>
      <c r="C202" s="3">
        <v>42114</v>
      </c>
      <c r="D202">
        <v>1</v>
      </c>
      <c r="F202">
        <v>500</v>
      </c>
      <c r="J202" s="2" t="s">
        <v>82</v>
      </c>
      <c r="K202" s="2" t="s">
        <v>24</v>
      </c>
      <c r="L202">
        <v>3</v>
      </c>
      <c r="M202" s="2" t="s">
        <v>22</v>
      </c>
      <c r="N202" s="27" t="str">
        <f>IF(ISNUMBER(AVERAGEIFS(Observed!J$2:J$792,Observed!$A$2:$A$792,$A202,Observed!$C$2:$C$792,$C202)),AVERAGEIFS(Observed!J$2:J$792,Observed!$A$2:$A$792,$A202,Observed!$C$2:$C$792,$C202),"")</f>
        <v/>
      </c>
      <c r="O202" s="28" t="str">
        <f>IF(ISNUMBER(AVERAGEIFS(Observed!K$2:K$792,Observed!$A$2:$A$792,$A202,Observed!$C$2:$C$792,$C202)),AVERAGEIFS(Observed!K$2:K$792,Observed!$A$2:$A$792,$A202,Observed!$C$2:$C$792,$C202),"")</f>
        <v/>
      </c>
      <c r="P202" s="28">
        <f>IF(ISNUMBER(AVERAGEIFS(Observed!L$2:L$792,Observed!$A$2:$A$792,$A202,Observed!$C$2:$C$792,$C202)),AVERAGEIFS(Observed!L$2:L$792,Observed!$A$2:$A$792,$A202,Observed!$C$2:$C$792,$C202),"")</f>
        <v>114.38333333333333</v>
      </c>
      <c r="Q202" s="28">
        <f>IF(ISNUMBER(AVERAGEIFS(Observed!M$2:M$792,Observed!$A$2:$A$792,$A202,Observed!$C$2:$C$792,$C202)),AVERAGEIFS(Observed!M$2:M$792,Observed!$A$2:$A$792,$A202,Observed!$C$2:$C$792,$C202),"")</f>
        <v>114.38333333333333</v>
      </c>
      <c r="R202" s="28">
        <f>IF(ISNUMBER(AVERAGEIFS(Observed!N$2:N$792,Observed!$A$2:$A$792,$A202,Observed!$C$2:$C$792,$C202)),AVERAGEIFS(Observed!N$2:N$792,Observed!$A$2:$A$792,$A202,Observed!$C$2:$C$792,$C202),"")</f>
        <v>404.56666666666666</v>
      </c>
      <c r="S202" s="29" t="str">
        <f>IF(ISNUMBER(AVERAGEIFS(Observed!O$2:O$792,Observed!$A$2:$A$792,$A202,Observed!$C$2:$C$792,$C202)),AVERAGEIFS(Observed!O$2:O$792,Observed!$A$2:$A$792,$A202,Observed!$C$2:$C$792,$C202),"")</f>
        <v/>
      </c>
      <c r="T202" s="29" t="str">
        <f>IF(ISNUMBER(AVERAGEIFS(Observed!P$2:P$792,Observed!$A$2:$A$792,$A202,Observed!$C$2:$C$792,$C202)),AVERAGEIFS(Observed!P$2:P$792,Observed!$A$2:$A$792,$A202,Observed!$C$2:$C$792,$C202),"")</f>
        <v/>
      </c>
      <c r="U202" s="29" t="str">
        <f>IF(ISNUMBER(AVERAGEIFS(Observed!Q$2:Q$792,Observed!$A$2:$A$792,$A202,Observed!$C$2:$C$792,$C202)),AVERAGEIFS(Observed!Q$2:Q$792,Observed!$A$2:$A$792,$A202,Observed!$C$2:$C$792,$C202),"")</f>
        <v/>
      </c>
      <c r="V202" s="28" t="str">
        <f>IF(ISNUMBER(AVERAGEIFS(Observed!R$2:R$792,Observed!$A$2:$A$792,$A202,Observed!$C$2:$C$792,$C202)),AVERAGEIFS(Observed!R$2:R$792,Observed!$A$2:$A$792,$A202,Observed!$C$2:$C$792,$C202),"")</f>
        <v/>
      </c>
      <c r="W202" s="30" t="str">
        <f>IF(ISNUMBER(AVERAGEIFS(Observed!S$2:S$792,Observed!$A$2:$A$792,$A202,Observed!$C$2:$C$792,$C202)),AVERAGEIFS(Observed!S$2:S$792,Observed!$A$2:$A$792,$A202,Observed!$C$2:$C$792,$C202),"")</f>
        <v/>
      </c>
      <c r="X202" s="30" t="str">
        <f>IF(ISNUMBER(AVERAGEIFS(Observed!T$2:T$792,Observed!$A$2:$A$792,$A202,Observed!$C$2:$C$792,$C202)),AVERAGEIFS(Observed!T$2:T$792,Observed!$A$2:$A$792,$A202,Observed!$C$2:$C$792,$C202),"")</f>
        <v/>
      </c>
      <c r="Y202" s="28" t="str">
        <f>IF(ISNUMBER(AVERAGEIFS(Observed!U$2:U$792,Observed!$A$2:$A$792,$A202,Observed!$C$2:$C$792,$C202)),AVERAGEIFS(Observed!U$2:U$792,Observed!$A$2:$A$792,$A202,Observed!$C$2:$C$792,$C202),"")</f>
        <v/>
      </c>
      <c r="Z202" s="28" t="str">
        <f>IF(ISNUMBER(AVERAGEIFS(Observed!V$2:V$792,Observed!$A$2:$A$792,$A202,Observed!$C$2:$C$792,$C202)),AVERAGEIFS(Observed!V$2:V$792,Observed!$A$2:$A$792,$A202,Observed!$C$2:$C$792,$C202),"")</f>
        <v/>
      </c>
      <c r="AA202" s="28" t="str">
        <f>IF(ISNUMBER(AVERAGEIFS(Observed!W$2:W$792,Observed!$A$2:$A$792,$A202,Observed!$C$2:$C$792,$C202)),AVERAGEIFS(Observed!W$2:W$792,Observed!$A$2:$A$792,$A202,Observed!$C$2:$C$792,$C202),"")</f>
        <v/>
      </c>
      <c r="AB202" s="28" t="str">
        <f>IF(ISNUMBER(AVERAGEIFS(Observed!X$2:X$792,Observed!$A$2:$A$792,$A202,Observed!$C$2:$C$792,$C202)),AVERAGEIFS(Observed!X$2:X$792,Observed!$A$2:$A$792,$A202,Observed!$C$2:$C$792,$C202),"")</f>
        <v/>
      </c>
      <c r="AC202" s="28" t="str">
        <f>IF(ISNUMBER(AVERAGEIFS(Observed!Y$2:Y$792,Observed!$A$2:$A$792,$A202,Observed!$C$2:$C$792,$C202)),AVERAGEIFS(Observed!Y$2:Y$792,Observed!$A$2:$A$792,$A202,Observed!$C$2:$C$792,$C202),"")</f>
        <v/>
      </c>
      <c r="AD202" s="28" t="str">
        <f>IF(ISNUMBER(AVERAGEIFS(Observed!Z$2:Z$792,Observed!$A$2:$A$792,$A202,Observed!$C$2:$C$792,$C202)),AVERAGEIFS(Observed!Z$2:Z$792,Observed!$A$2:$A$792,$A202,Observed!$C$2:$C$792,$C202),"")</f>
        <v/>
      </c>
      <c r="AE202" s="28" t="str">
        <f>IF(ISNUMBER(AVERAGEIFS(Observed!AA$2:AA$792,Observed!$A$2:$A$792,$A202,Observed!$C$2:$C$792,$C202)),AVERAGEIFS(Observed!AA$2:AA$792,Observed!$A$2:$A$792,$A202,Observed!$C$2:$C$792,$C202),"")</f>
        <v/>
      </c>
      <c r="AF202" s="28" t="str">
        <f>IF(ISNUMBER(AVERAGEIFS(Observed!AB$2:AB$792,Observed!$A$2:$A$792,$A202,Observed!$C$2:$C$792,$C202)),AVERAGEIFS(Observed!AB$2:AB$792,Observed!$A$2:$A$792,$A202,Observed!$C$2:$C$792,$C202),"")</f>
        <v/>
      </c>
      <c r="AG202" s="28">
        <f>IF(ISNUMBER(AVERAGEIFS(Observed!AC$2:AC$792,Observed!$A$2:$A$792,$A202,Observed!$C$2:$C$792,$C202)),AVERAGEIFS(Observed!AC$2:AC$792,Observed!$A$2:$A$792,$A202,Observed!$C$2:$C$792,$C202),"")</f>
        <v>28.3</v>
      </c>
      <c r="AH202" s="29">
        <f>IF(ISNUMBER(AVERAGEIFS(Observed!AD$2:AD$792,Observed!$A$2:$A$792,$A202,Observed!$C$2:$C$792,$C202)),AVERAGEIFS(Observed!AD$2:AD$792,Observed!$A$2:$A$792,$A202,Observed!$C$2:$C$792,$C202),"")</f>
        <v>4.3000000000000003E-2</v>
      </c>
      <c r="AI202" s="29">
        <f>IF(ISNUMBER(AVERAGEIFS(Observed!AE$2:AE$792,Observed!$A$2:$A$792,$A202,Observed!$C$2:$C$792,$C202)),AVERAGEIFS(Observed!AE$2:AE$792,Observed!$A$2:$A$792,$A202,Observed!$C$2:$C$792,$C202),"")</f>
        <v>4.3000000000000003E-2</v>
      </c>
      <c r="AJ202" s="29" t="str">
        <f>IF(ISNUMBER(AVERAGEIFS(Observed!AF$2:AF$792,Observed!$A$2:$A$792,$A202,Observed!$C$2:$C$792,$C202)),AVERAGEIFS(Observed!AF$2:AF$792,Observed!$A$2:$A$792,$A202,Observed!$C$2:$C$792,$C202),"")</f>
        <v/>
      </c>
      <c r="AK202" s="28" t="str">
        <f>IF(ISNUMBER(AVERAGEIFS(Observed!AG$2:AG$792,Observed!$A$2:$A$792,$A202,Observed!$C$2:$C$792,$C202)),AVERAGEIFS(Observed!AG$2:AG$792,Observed!$A$2:$A$792,$A202,Observed!$C$2:$C$792,$C202),"")</f>
        <v/>
      </c>
      <c r="AL202" s="29" t="str">
        <f>IF(ISNUMBER(AVERAGEIFS(Observed!AH$2:AH$792,Observed!$A$2:$A$792,$A202,Observed!$C$2:$C$792,$C202)),AVERAGEIFS(Observed!AH$2:AH$792,Observed!$A$2:$A$792,$A202,Observed!$C$2:$C$792,$C202),"")</f>
        <v/>
      </c>
      <c r="AM202" s="28" t="str">
        <f>IF(ISNUMBER(AVERAGEIFS(Observed!AI$2:AI$792,Observed!$A$2:$A$792,$A202,Observed!$C$2:$C$792,$C202)),AVERAGEIFS(Observed!AI$2:AI$792,Observed!$A$2:$A$792,$A202,Observed!$C$2:$C$792,$C202),"")</f>
        <v/>
      </c>
      <c r="AN202" s="28" t="str">
        <f>IF(ISNUMBER(AVERAGEIFS(Observed!AJ$2:AJ$792,Observed!$A$2:$A$792,$A202,Observed!$C$2:$C$792,$C202)),AVERAGEIFS(Observed!AJ$2:AJ$792,Observed!$A$2:$A$792,$A202,Observed!$C$2:$C$792,$C202),"")</f>
        <v/>
      </c>
      <c r="AO202" s="28" t="str">
        <f>IF(ISNUMBER(AVERAGEIFS(Observed!AK$2:AK$792,Observed!$A$2:$A$792,$A202,Observed!$C$2:$C$792,$C202)),AVERAGEIFS(Observed!AK$2:AK$792,Observed!$A$2:$A$792,$A202,Observed!$C$2:$C$792,$C202),"")</f>
        <v/>
      </c>
      <c r="AP202" s="29" t="str">
        <f>IF(ISNUMBER(AVERAGEIFS(Observed!AL$2:AL$792,Observed!$A$2:$A$792,$A202,Observed!$C$2:$C$792,$C202)),AVERAGEIFS(Observed!AL$2:AL$792,Observed!$A$2:$A$792,$A202,Observed!$C$2:$C$792,$C202),"")</f>
        <v/>
      </c>
      <c r="AQ202" s="28">
        <f>IF(ISNUMBER(AVERAGEIFS(Observed!AM$2:AM$792,Observed!$A$2:$A$792,$A202,Observed!$C$2:$C$792,$C202)),AVERAGEIFS(Observed!AM$2:AM$792,Observed!$A$2:$A$792,$A202,Observed!$C$2:$C$792,$C202),"")</f>
        <v>4.8776666666666664</v>
      </c>
      <c r="AR202" s="28">
        <f>IF(ISNUMBER(AVERAGEIFS(Observed!AN$2:AN$792,Observed!$A$2:$A$792,$A202,Observed!$C$2:$C$792,$C202)),AVERAGEIFS(Observed!AN$2:AN$792,Observed!$A$2:$A$792,$A202,Observed!$C$2:$C$792,$C202),"")</f>
        <v>15.465333333333334</v>
      </c>
      <c r="AS202" s="2">
        <f>COUNTIFS(Observed!$A$2:$A$792,$A202,Observed!$C$2:$C$792,$C202)</f>
        <v>3</v>
      </c>
      <c r="AT202" s="2">
        <f t="shared" si="4"/>
        <v>8</v>
      </c>
    </row>
    <row r="203" spans="1:46" x14ac:dyDescent="0.25">
      <c r="A203" s="4" t="s">
        <v>33</v>
      </c>
      <c r="B203" t="s">
        <v>32</v>
      </c>
      <c r="C203" s="3">
        <v>42163</v>
      </c>
      <c r="D203">
        <v>1</v>
      </c>
      <c r="F203">
        <v>0</v>
      </c>
      <c r="J203" s="2" t="s">
        <v>82</v>
      </c>
      <c r="K203" s="2" t="s">
        <v>42</v>
      </c>
      <c r="L203">
        <v>4</v>
      </c>
      <c r="M203" s="2" t="s">
        <v>22</v>
      </c>
      <c r="N203" s="27" t="str">
        <f>IF(ISNUMBER(AVERAGEIFS(Observed!J$2:J$792,Observed!$A$2:$A$792,$A203,Observed!$C$2:$C$792,$C203)),AVERAGEIFS(Observed!J$2:J$792,Observed!$A$2:$A$792,$A203,Observed!$C$2:$C$792,$C203),"")</f>
        <v/>
      </c>
      <c r="O203" s="28" t="str">
        <f>IF(ISNUMBER(AVERAGEIFS(Observed!K$2:K$792,Observed!$A$2:$A$792,$A203,Observed!$C$2:$C$792,$C203)),AVERAGEIFS(Observed!K$2:K$792,Observed!$A$2:$A$792,$A203,Observed!$C$2:$C$792,$C203),"")</f>
        <v/>
      </c>
      <c r="P203" s="28">
        <f>IF(ISNUMBER(AVERAGEIFS(Observed!L$2:L$792,Observed!$A$2:$A$792,$A203,Observed!$C$2:$C$792,$C203)),AVERAGEIFS(Observed!L$2:L$792,Observed!$A$2:$A$792,$A203,Observed!$C$2:$C$792,$C203),"")</f>
        <v>80.95</v>
      </c>
      <c r="Q203" s="28">
        <f>IF(ISNUMBER(AVERAGEIFS(Observed!M$2:M$792,Observed!$A$2:$A$792,$A203,Observed!$C$2:$C$792,$C203)),AVERAGEIFS(Observed!M$2:M$792,Observed!$A$2:$A$792,$A203,Observed!$C$2:$C$792,$C203),"")</f>
        <v>80.966666666666669</v>
      </c>
      <c r="R203" s="28">
        <f>IF(ISNUMBER(AVERAGEIFS(Observed!N$2:N$792,Observed!$A$2:$A$792,$A203,Observed!$C$2:$C$792,$C203)),AVERAGEIFS(Observed!N$2:N$792,Observed!$A$2:$A$792,$A203,Observed!$C$2:$C$792,$C203),"")</f>
        <v>505.19333333333333</v>
      </c>
      <c r="S203" s="29" t="str">
        <f>IF(ISNUMBER(AVERAGEIFS(Observed!O$2:O$792,Observed!$A$2:$A$792,$A203,Observed!$C$2:$C$792,$C203)),AVERAGEIFS(Observed!O$2:O$792,Observed!$A$2:$A$792,$A203,Observed!$C$2:$C$792,$C203),"")</f>
        <v/>
      </c>
      <c r="T203" s="29" t="str">
        <f>IF(ISNUMBER(AVERAGEIFS(Observed!P$2:P$792,Observed!$A$2:$A$792,$A203,Observed!$C$2:$C$792,$C203)),AVERAGEIFS(Observed!P$2:P$792,Observed!$A$2:$A$792,$A203,Observed!$C$2:$C$792,$C203),"")</f>
        <v/>
      </c>
      <c r="U203" s="29" t="str">
        <f>IF(ISNUMBER(AVERAGEIFS(Observed!Q$2:Q$792,Observed!$A$2:$A$792,$A203,Observed!$C$2:$C$792,$C203)),AVERAGEIFS(Observed!Q$2:Q$792,Observed!$A$2:$A$792,$A203,Observed!$C$2:$C$792,$C203),"")</f>
        <v/>
      </c>
      <c r="V203" s="28" t="str">
        <f>IF(ISNUMBER(AVERAGEIFS(Observed!R$2:R$792,Observed!$A$2:$A$792,$A203,Observed!$C$2:$C$792,$C203)),AVERAGEIFS(Observed!R$2:R$792,Observed!$A$2:$A$792,$A203,Observed!$C$2:$C$792,$C203),"")</f>
        <v/>
      </c>
      <c r="W203" s="30" t="str">
        <f>IF(ISNUMBER(AVERAGEIFS(Observed!S$2:S$792,Observed!$A$2:$A$792,$A203,Observed!$C$2:$C$792,$C203)),AVERAGEIFS(Observed!S$2:S$792,Observed!$A$2:$A$792,$A203,Observed!$C$2:$C$792,$C203),"")</f>
        <v/>
      </c>
      <c r="X203" s="30" t="str">
        <f>IF(ISNUMBER(AVERAGEIFS(Observed!T$2:T$792,Observed!$A$2:$A$792,$A203,Observed!$C$2:$C$792,$C203)),AVERAGEIFS(Observed!T$2:T$792,Observed!$A$2:$A$792,$A203,Observed!$C$2:$C$792,$C203),"")</f>
        <v/>
      </c>
      <c r="Y203" s="28" t="str">
        <f>IF(ISNUMBER(AVERAGEIFS(Observed!U$2:U$792,Observed!$A$2:$A$792,$A203,Observed!$C$2:$C$792,$C203)),AVERAGEIFS(Observed!U$2:U$792,Observed!$A$2:$A$792,$A203,Observed!$C$2:$C$792,$C203),"")</f>
        <v/>
      </c>
      <c r="Z203" s="28" t="str">
        <f>IF(ISNUMBER(AVERAGEIFS(Observed!V$2:V$792,Observed!$A$2:$A$792,$A203,Observed!$C$2:$C$792,$C203)),AVERAGEIFS(Observed!V$2:V$792,Observed!$A$2:$A$792,$A203,Observed!$C$2:$C$792,$C203),"")</f>
        <v/>
      </c>
      <c r="AA203" s="28" t="str">
        <f>IF(ISNUMBER(AVERAGEIFS(Observed!W$2:W$792,Observed!$A$2:$A$792,$A203,Observed!$C$2:$C$792,$C203)),AVERAGEIFS(Observed!W$2:W$792,Observed!$A$2:$A$792,$A203,Observed!$C$2:$C$792,$C203),"")</f>
        <v/>
      </c>
      <c r="AB203" s="28" t="str">
        <f>IF(ISNUMBER(AVERAGEIFS(Observed!X$2:X$792,Observed!$A$2:$A$792,$A203,Observed!$C$2:$C$792,$C203)),AVERAGEIFS(Observed!X$2:X$792,Observed!$A$2:$A$792,$A203,Observed!$C$2:$C$792,$C203),"")</f>
        <v/>
      </c>
      <c r="AC203" s="28" t="str">
        <f>IF(ISNUMBER(AVERAGEIFS(Observed!Y$2:Y$792,Observed!$A$2:$A$792,$A203,Observed!$C$2:$C$792,$C203)),AVERAGEIFS(Observed!Y$2:Y$792,Observed!$A$2:$A$792,$A203,Observed!$C$2:$C$792,$C203),"")</f>
        <v/>
      </c>
      <c r="AD203" s="28" t="str">
        <f>IF(ISNUMBER(AVERAGEIFS(Observed!Z$2:Z$792,Observed!$A$2:$A$792,$A203,Observed!$C$2:$C$792,$C203)),AVERAGEIFS(Observed!Z$2:Z$792,Observed!$A$2:$A$792,$A203,Observed!$C$2:$C$792,$C203),"")</f>
        <v/>
      </c>
      <c r="AE203" s="28" t="str">
        <f>IF(ISNUMBER(AVERAGEIFS(Observed!AA$2:AA$792,Observed!$A$2:$A$792,$A203,Observed!$C$2:$C$792,$C203)),AVERAGEIFS(Observed!AA$2:AA$792,Observed!$A$2:$A$792,$A203,Observed!$C$2:$C$792,$C203),"")</f>
        <v/>
      </c>
      <c r="AF203" s="28" t="str">
        <f>IF(ISNUMBER(AVERAGEIFS(Observed!AB$2:AB$792,Observed!$A$2:$A$792,$A203,Observed!$C$2:$C$792,$C203)),AVERAGEIFS(Observed!AB$2:AB$792,Observed!$A$2:$A$792,$A203,Observed!$C$2:$C$792,$C203),"")</f>
        <v/>
      </c>
      <c r="AG203" s="28">
        <f>IF(ISNUMBER(AVERAGEIFS(Observed!AC$2:AC$792,Observed!$A$2:$A$792,$A203,Observed!$C$2:$C$792,$C203)),AVERAGEIFS(Observed!AC$2:AC$792,Observed!$A$2:$A$792,$A203,Observed!$C$2:$C$792,$C203),"")</f>
        <v>29.75</v>
      </c>
      <c r="AH203" s="29">
        <f>IF(ISNUMBER(AVERAGEIFS(Observed!AD$2:AD$792,Observed!$A$2:$A$792,$A203,Observed!$C$2:$C$792,$C203)),AVERAGEIFS(Observed!AD$2:AD$792,Observed!$A$2:$A$792,$A203,Observed!$C$2:$C$792,$C203),"")</f>
        <v>4.5666666666666668E-2</v>
      </c>
      <c r="AI203" s="29">
        <f>IF(ISNUMBER(AVERAGEIFS(Observed!AE$2:AE$792,Observed!$A$2:$A$792,$A203,Observed!$C$2:$C$792,$C203)),AVERAGEIFS(Observed!AE$2:AE$792,Observed!$A$2:$A$792,$A203,Observed!$C$2:$C$792,$C203),"")</f>
        <v>4.5666666666666668E-2</v>
      </c>
      <c r="AJ203" s="29" t="str">
        <f>IF(ISNUMBER(AVERAGEIFS(Observed!AF$2:AF$792,Observed!$A$2:$A$792,$A203,Observed!$C$2:$C$792,$C203)),AVERAGEIFS(Observed!AF$2:AF$792,Observed!$A$2:$A$792,$A203,Observed!$C$2:$C$792,$C203),"")</f>
        <v/>
      </c>
      <c r="AK203" s="28" t="str">
        <f>IF(ISNUMBER(AVERAGEIFS(Observed!AG$2:AG$792,Observed!$A$2:$A$792,$A203,Observed!$C$2:$C$792,$C203)),AVERAGEIFS(Observed!AG$2:AG$792,Observed!$A$2:$A$792,$A203,Observed!$C$2:$C$792,$C203),"")</f>
        <v/>
      </c>
      <c r="AL203" s="29" t="str">
        <f>IF(ISNUMBER(AVERAGEIFS(Observed!AH$2:AH$792,Observed!$A$2:$A$792,$A203,Observed!$C$2:$C$792,$C203)),AVERAGEIFS(Observed!AH$2:AH$792,Observed!$A$2:$A$792,$A203,Observed!$C$2:$C$792,$C203),"")</f>
        <v/>
      </c>
      <c r="AM203" s="28" t="str">
        <f>IF(ISNUMBER(AVERAGEIFS(Observed!AI$2:AI$792,Observed!$A$2:$A$792,$A203,Observed!$C$2:$C$792,$C203)),AVERAGEIFS(Observed!AI$2:AI$792,Observed!$A$2:$A$792,$A203,Observed!$C$2:$C$792,$C203),"")</f>
        <v/>
      </c>
      <c r="AN203" s="28" t="str">
        <f>IF(ISNUMBER(AVERAGEIFS(Observed!AJ$2:AJ$792,Observed!$A$2:$A$792,$A203,Observed!$C$2:$C$792,$C203)),AVERAGEIFS(Observed!AJ$2:AJ$792,Observed!$A$2:$A$792,$A203,Observed!$C$2:$C$792,$C203),"")</f>
        <v/>
      </c>
      <c r="AO203" s="28" t="str">
        <f>IF(ISNUMBER(AVERAGEIFS(Observed!AK$2:AK$792,Observed!$A$2:$A$792,$A203,Observed!$C$2:$C$792,$C203)),AVERAGEIFS(Observed!AK$2:AK$792,Observed!$A$2:$A$792,$A203,Observed!$C$2:$C$792,$C203),"")</f>
        <v/>
      </c>
      <c r="AP203" s="29" t="str">
        <f>IF(ISNUMBER(AVERAGEIFS(Observed!AL$2:AL$792,Observed!$A$2:$A$792,$A203,Observed!$C$2:$C$792,$C203)),AVERAGEIFS(Observed!AL$2:AL$792,Observed!$A$2:$A$792,$A203,Observed!$C$2:$C$792,$C203),"")</f>
        <v/>
      </c>
      <c r="AQ203" s="28">
        <f>IF(ISNUMBER(AVERAGEIFS(Observed!AM$2:AM$792,Observed!$A$2:$A$792,$A203,Observed!$C$2:$C$792,$C203)),AVERAGEIFS(Observed!AM$2:AM$792,Observed!$A$2:$A$792,$A203,Observed!$C$2:$C$792,$C203),"")</f>
        <v>3.6966666666666668</v>
      </c>
      <c r="AR203" s="28">
        <f>IF(ISNUMBER(AVERAGEIFS(Observed!AN$2:AN$792,Observed!$A$2:$A$792,$A203,Observed!$C$2:$C$792,$C203)),AVERAGEIFS(Observed!AN$2:AN$792,Observed!$A$2:$A$792,$A203,Observed!$C$2:$C$792,$C203),"")</f>
        <v>19.413</v>
      </c>
      <c r="AS203" s="2">
        <f>COUNTIFS(Observed!$A$2:$A$792,$A203,Observed!$C$2:$C$792,$C203)</f>
        <v>3</v>
      </c>
      <c r="AT203" s="2">
        <f t="shared" si="4"/>
        <v>8</v>
      </c>
    </row>
    <row r="204" spans="1:46" x14ac:dyDescent="0.25">
      <c r="A204" s="4" t="s">
        <v>35</v>
      </c>
      <c r="B204" t="s">
        <v>32</v>
      </c>
      <c r="C204" s="3">
        <v>42163</v>
      </c>
      <c r="D204">
        <v>1</v>
      </c>
      <c r="F204">
        <v>50</v>
      </c>
      <c r="J204" s="2" t="s">
        <v>82</v>
      </c>
      <c r="K204" s="2" t="s">
        <v>42</v>
      </c>
      <c r="L204">
        <v>4</v>
      </c>
      <c r="M204" s="2" t="s">
        <v>22</v>
      </c>
      <c r="N204" s="27" t="str">
        <f>IF(ISNUMBER(AVERAGEIFS(Observed!J$2:J$792,Observed!$A$2:$A$792,$A204,Observed!$C$2:$C$792,$C204)),AVERAGEIFS(Observed!J$2:J$792,Observed!$A$2:$A$792,$A204,Observed!$C$2:$C$792,$C204),"")</f>
        <v/>
      </c>
      <c r="O204" s="28" t="str">
        <f>IF(ISNUMBER(AVERAGEIFS(Observed!K$2:K$792,Observed!$A$2:$A$792,$A204,Observed!$C$2:$C$792,$C204)),AVERAGEIFS(Observed!K$2:K$792,Observed!$A$2:$A$792,$A204,Observed!$C$2:$C$792,$C204),"")</f>
        <v/>
      </c>
      <c r="P204" s="28">
        <f>IF(ISNUMBER(AVERAGEIFS(Observed!L$2:L$792,Observed!$A$2:$A$792,$A204,Observed!$C$2:$C$792,$C204)),AVERAGEIFS(Observed!L$2:L$792,Observed!$A$2:$A$792,$A204,Observed!$C$2:$C$792,$C204),"")</f>
        <v>91.564999999999998</v>
      </c>
      <c r="Q204" s="28">
        <f>IF(ISNUMBER(AVERAGEIFS(Observed!M$2:M$792,Observed!$A$2:$A$792,$A204,Observed!$C$2:$C$792,$C204)),AVERAGEIFS(Observed!M$2:M$792,Observed!$A$2:$A$792,$A204,Observed!$C$2:$C$792,$C204),"")</f>
        <v>91.576666666666668</v>
      </c>
      <c r="R204" s="28">
        <f>IF(ISNUMBER(AVERAGEIFS(Observed!N$2:N$792,Observed!$A$2:$A$792,$A204,Observed!$C$2:$C$792,$C204)),AVERAGEIFS(Observed!N$2:N$792,Observed!$A$2:$A$792,$A204,Observed!$C$2:$C$792,$C204),"")</f>
        <v>545.07666666666671</v>
      </c>
      <c r="S204" s="29" t="str">
        <f>IF(ISNUMBER(AVERAGEIFS(Observed!O$2:O$792,Observed!$A$2:$A$792,$A204,Observed!$C$2:$C$792,$C204)),AVERAGEIFS(Observed!O$2:O$792,Observed!$A$2:$A$792,$A204,Observed!$C$2:$C$792,$C204),"")</f>
        <v/>
      </c>
      <c r="T204" s="29" t="str">
        <f>IF(ISNUMBER(AVERAGEIFS(Observed!P$2:P$792,Observed!$A$2:$A$792,$A204,Observed!$C$2:$C$792,$C204)),AVERAGEIFS(Observed!P$2:P$792,Observed!$A$2:$A$792,$A204,Observed!$C$2:$C$792,$C204),"")</f>
        <v/>
      </c>
      <c r="U204" s="29" t="str">
        <f>IF(ISNUMBER(AVERAGEIFS(Observed!Q$2:Q$792,Observed!$A$2:$A$792,$A204,Observed!$C$2:$C$792,$C204)),AVERAGEIFS(Observed!Q$2:Q$792,Observed!$A$2:$A$792,$A204,Observed!$C$2:$C$792,$C204),"")</f>
        <v/>
      </c>
      <c r="V204" s="28" t="str">
        <f>IF(ISNUMBER(AVERAGEIFS(Observed!R$2:R$792,Observed!$A$2:$A$792,$A204,Observed!$C$2:$C$792,$C204)),AVERAGEIFS(Observed!R$2:R$792,Observed!$A$2:$A$792,$A204,Observed!$C$2:$C$792,$C204),"")</f>
        <v/>
      </c>
      <c r="W204" s="30" t="str">
        <f>IF(ISNUMBER(AVERAGEIFS(Observed!S$2:S$792,Observed!$A$2:$A$792,$A204,Observed!$C$2:$C$792,$C204)),AVERAGEIFS(Observed!S$2:S$792,Observed!$A$2:$A$792,$A204,Observed!$C$2:$C$792,$C204),"")</f>
        <v/>
      </c>
      <c r="X204" s="30" t="str">
        <f>IF(ISNUMBER(AVERAGEIFS(Observed!T$2:T$792,Observed!$A$2:$A$792,$A204,Observed!$C$2:$C$792,$C204)),AVERAGEIFS(Observed!T$2:T$792,Observed!$A$2:$A$792,$A204,Observed!$C$2:$C$792,$C204),"")</f>
        <v/>
      </c>
      <c r="Y204" s="28" t="str">
        <f>IF(ISNUMBER(AVERAGEIFS(Observed!U$2:U$792,Observed!$A$2:$A$792,$A204,Observed!$C$2:$C$792,$C204)),AVERAGEIFS(Observed!U$2:U$792,Observed!$A$2:$A$792,$A204,Observed!$C$2:$C$792,$C204),"")</f>
        <v/>
      </c>
      <c r="Z204" s="28" t="str">
        <f>IF(ISNUMBER(AVERAGEIFS(Observed!V$2:V$792,Observed!$A$2:$A$792,$A204,Observed!$C$2:$C$792,$C204)),AVERAGEIFS(Observed!V$2:V$792,Observed!$A$2:$A$792,$A204,Observed!$C$2:$C$792,$C204),"")</f>
        <v/>
      </c>
      <c r="AA204" s="28" t="str">
        <f>IF(ISNUMBER(AVERAGEIFS(Observed!W$2:W$792,Observed!$A$2:$A$792,$A204,Observed!$C$2:$C$792,$C204)),AVERAGEIFS(Observed!W$2:W$792,Observed!$A$2:$A$792,$A204,Observed!$C$2:$C$792,$C204),"")</f>
        <v/>
      </c>
      <c r="AB204" s="28" t="str">
        <f>IF(ISNUMBER(AVERAGEIFS(Observed!X$2:X$792,Observed!$A$2:$A$792,$A204,Observed!$C$2:$C$792,$C204)),AVERAGEIFS(Observed!X$2:X$792,Observed!$A$2:$A$792,$A204,Observed!$C$2:$C$792,$C204),"")</f>
        <v/>
      </c>
      <c r="AC204" s="28" t="str">
        <f>IF(ISNUMBER(AVERAGEIFS(Observed!Y$2:Y$792,Observed!$A$2:$A$792,$A204,Observed!$C$2:$C$792,$C204)),AVERAGEIFS(Observed!Y$2:Y$792,Observed!$A$2:$A$792,$A204,Observed!$C$2:$C$792,$C204),"")</f>
        <v/>
      </c>
      <c r="AD204" s="28" t="str">
        <f>IF(ISNUMBER(AVERAGEIFS(Observed!Z$2:Z$792,Observed!$A$2:$A$792,$A204,Observed!$C$2:$C$792,$C204)),AVERAGEIFS(Observed!Z$2:Z$792,Observed!$A$2:$A$792,$A204,Observed!$C$2:$C$792,$C204),"")</f>
        <v/>
      </c>
      <c r="AE204" s="28" t="str">
        <f>IF(ISNUMBER(AVERAGEIFS(Observed!AA$2:AA$792,Observed!$A$2:$A$792,$A204,Observed!$C$2:$C$792,$C204)),AVERAGEIFS(Observed!AA$2:AA$792,Observed!$A$2:$A$792,$A204,Observed!$C$2:$C$792,$C204),"")</f>
        <v/>
      </c>
      <c r="AF204" s="28" t="str">
        <f>IF(ISNUMBER(AVERAGEIFS(Observed!AB$2:AB$792,Observed!$A$2:$A$792,$A204,Observed!$C$2:$C$792,$C204)),AVERAGEIFS(Observed!AB$2:AB$792,Observed!$A$2:$A$792,$A204,Observed!$C$2:$C$792,$C204),"")</f>
        <v/>
      </c>
      <c r="AG204" s="28">
        <f>IF(ISNUMBER(AVERAGEIFS(Observed!AC$2:AC$792,Observed!$A$2:$A$792,$A204,Observed!$C$2:$C$792,$C204)),AVERAGEIFS(Observed!AC$2:AC$792,Observed!$A$2:$A$792,$A204,Observed!$C$2:$C$792,$C204),"")</f>
        <v>30.3</v>
      </c>
      <c r="AH204" s="29">
        <f>IF(ISNUMBER(AVERAGEIFS(Observed!AD$2:AD$792,Observed!$A$2:$A$792,$A204,Observed!$C$2:$C$792,$C204)),AVERAGEIFS(Observed!AD$2:AD$792,Observed!$A$2:$A$792,$A204,Observed!$C$2:$C$792,$C204),"")</f>
        <v>4.6000000000000006E-2</v>
      </c>
      <c r="AI204" s="29">
        <f>IF(ISNUMBER(AVERAGEIFS(Observed!AE$2:AE$792,Observed!$A$2:$A$792,$A204,Observed!$C$2:$C$792,$C204)),AVERAGEIFS(Observed!AE$2:AE$792,Observed!$A$2:$A$792,$A204,Observed!$C$2:$C$792,$C204),"")</f>
        <v>4.6000000000000006E-2</v>
      </c>
      <c r="AJ204" s="29" t="str">
        <f>IF(ISNUMBER(AVERAGEIFS(Observed!AF$2:AF$792,Observed!$A$2:$A$792,$A204,Observed!$C$2:$C$792,$C204)),AVERAGEIFS(Observed!AF$2:AF$792,Observed!$A$2:$A$792,$A204,Observed!$C$2:$C$792,$C204),"")</f>
        <v/>
      </c>
      <c r="AK204" s="28" t="str">
        <f>IF(ISNUMBER(AVERAGEIFS(Observed!AG$2:AG$792,Observed!$A$2:$A$792,$A204,Observed!$C$2:$C$792,$C204)),AVERAGEIFS(Observed!AG$2:AG$792,Observed!$A$2:$A$792,$A204,Observed!$C$2:$C$792,$C204),"")</f>
        <v/>
      </c>
      <c r="AL204" s="29" t="str">
        <f>IF(ISNUMBER(AVERAGEIFS(Observed!AH$2:AH$792,Observed!$A$2:$A$792,$A204,Observed!$C$2:$C$792,$C204)),AVERAGEIFS(Observed!AH$2:AH$792,Observed!$A$2:$A$792,$A204,Observed!$C$2:$C$792,$C204),"")</f>
        <v/>
      </c>
      <c r="AM204" s="28" t="str">
        <f>IF(ISNUMBER(AVERAGEIFS(Observed!AI$2:AI$792,Observed!$A$2:$A$792,$A204,Observed!$C$2:$C$792,$C204)),AVERAGEIFS(Observed!AI$2:AI$792,Observed!$A$2:$A$792,$A204,Observed!$C$2:$C$792,$C204),"")</f>
        <v/>
      </c>
      <c r="AN204" s="28" t="str">
        <f>IF(ISNUMBER(AVERAGEIFS(Observed!AJ$2:AJ$792,Observed!$A$2:$A$792,$A204,Observed!$C$2:$C$792,$C204)),AVERAGEIFS(Observed!AJ$2:AJ$792,Observed!$A$2:$A$792,$A204,Observed!$C$2:$C$792,$C204),"")</f>
        <v/>
      </c>
      <c r="AO204" s="28" t="str">
        <f>IF(ISNUMBER(AVERAGEIFS(Observed!AK$2:AK$792,Observed!$A$2:$A$792,$A204,Observed!$C$2:$C$792,$C204)),AVERAGEIFS(Observed!AK$2:AK$792,Observed!$A$2:$A$792,$A204,Observed!$C$2:$C$792,$C204),"")</f>
        <v/>
      </c>
      <c r="AP204" s="29" t="str">
        <f>IF(ISNUMBER(AVERAGEIFS(Observed!AL$2:AL$792,Observed!$A$2:$A$792,$A204,Observed!$C$2:$C$792,$C204)),AVERAGEIFS(Observed!AL$2:AL$792,Observed!$A$2:$A$792,$A204,Observed!$C$2:$C$792,$C204),"")</f>
        <v/>
      </c>
      <c r="AQ204" s="28">
        <f>IF(ISNUMBER(AVERAGEIFS(Observed!AM$2:AM$792,Observed!$A$2:$A$792,$A204,Observed!$C$2:$C$792,$C204)),AVERAGEIFS(Observed!AM$2:AM$792,Observed!$A$2:$A$792,$A204,Observed!$C$2:$C$792,$C204),"")</f>
        <v>4.2053333333333338</v>
      </c>
      <c r="AR204" s="28">
        <f>IF(ISNUMBER(AVERAGEIFS(Observed!AN$2:AN$792,Observed!$A$2:$A$792,$A204,Observed!$C$2:$C$792,$C204)),AVERAGEIFS(Observed!AN$2:AN$792,Observed!$A$2:$A$792,$A204,Observed!$C$2:$C$792,$C204),"")</f>
        <v>21.618000000000006</v>
      </c>
      <c r="AS204" s="2">
        <f>COUNTIFS(Observed!$A$2:$A$792,$A204,Observed!$C$2:$C$792,$C204)</f>
        <v>3</v>
      </c>
      <c r="AT204" s="2">
        <f t="shared" si="4"/>
        <v>8</v>
      </c>
    </row>
    <row r="205" spans="1:46" x14ac:dyDescent="0.25">
      <c r="A205" s="4" t="s">
        <v>34</v>
      </c>
      <c r="B205" t="s">
        <v>32</v>
      </c>
      <c r="C205" s="3">
        <v>42163</v>
      </c>
      <c r="D205">
        <v>1</v>
      </c>
      <c r="F205">
        <v>100</v>
      </c>
      <c r="J205" s="2" t="s">
        <v>82</v>
      </c>
      <c r="K205" s="2" t="s">
        <v>42</v>
      </c>
      <c r="L205">
        <v>4</v>
      </c>
      <c r="M205" s="2" t="s">
        <v>22</v>
      </c>
      <c r="N205" s="27" t="str">
        <f>IF(ISNUMBER(AVERAGEIFS(Observed!J$2:J$792,Observed!$A$2:$A$792,$A205,Observed!$C$2:$C$792,$C205)),AVERAGEIFS(Observed!J$2:J$792,Observed!$A$2:$A$792,$A205,Observed!$C$2:$C$792,$C205),"")</f>
        <v/>
      </c>
      <c r="O205" s="28" t="str">
        <f>IF(ISNUMBER(AVERAGEIFS(Observed!K$2:K$792,Observed!$A$2:$A$792,$A205,Observed!$C$2:$C$792,$C205)),AVERAGEIFS(Observed!K$2:K$792,Observed!$A$2:$A$792,$A205,Observed!$C$2:$C$792,$C205),"")</f>
        <v/>
      </c>
      <c r="P205" s="28">
        <f>IF(ISNUMBER(AVERAGEIFS(Observed!L$2:L$792,Observed!$A$2:$A$792,$A205,Observed!$C$2:$C$792,$C205)),AVERAGEIFS(Observed!L$2:L$792,Observed!$A$2:$A$792,$A205,Observed!$C$2:$C$792,$C205),"")</f>
        <v>85.02000000000001</v>
      </c>
      <c r="Q205" s="28">
        <f>IF(ISNUMBER(AVERAGEIFS(Observed!M$2:M$792,Observed!$A$2:$A$792,$A205,Observed!$C$2:$C$792,$C205)),AVERAGEIFS(Observed!M$2:M$792,Observed!$A$2:$A$792,$A205,Observed!$C$2:$C$792,$C205),"")</f>
        <v>85.013333333333335</v>
      </c>
      <c r="R205" s="28">
        <f>IF(ISNUMBER(AVERAGEIFS(Observed!N$2:N$792,Observed!$A$2:$A$792,$A205,Observed!$C$2:$C$792,$C205)),AVERAGEIFS(Observed!N$2:N$792,Observed!$A$2:$A$792,$A205,Observed!$C$2:$C$792,$C205),"")</f>
        <v>500.34666666666658</v>
      </c>
      <c r="S205" s="29" t="str">
        <f>IF(ISNUMBER(AVERAGEIFS(Observed!O$2:O$792,Observed!$A$2:$A$792,$A205,Observed!$C$2:$C$792,$C205)),AVERAGEIFS(Observed!O$2:O$792,Observed!$A$2:$A$792,$A205,Observed!$C$2:$C$792,$C205),"")</f>
        <v/>
      </c>
      <c r="T205" s="29" t="str">
        <f>IF(ISNUMBER(AVERAGEIFS(Observed!P$2:P$792,Observed!$A$2:$A$792,$A205,Observed!$C$2:$C$792,$C205)),AVERAGEIFS(Observed!P$2:P$792,Observed!$A$2:$A$792,$A205,Observed!$C$2:$C$792,$C205),"")</f>
        <v/>
      </c>
      <c r="U205" s="29" t="str">
        <f>IF(ISNUMBER(AVERAGEIFS(Observed!Q$2:Q$792,Observed!$A$2:$A$792,$A205,Observed!$C$2:$C$792,$C205)),AVERAGEIFS(Observed!Q$2:Q$792,Observed!$A$2:$A$792,$A205,Observed!$C$2:$C$792,$C205),"")</f>
        <v/>
      </c>
      <c r="V205" s="28" t="str">
        <f>IF(ISNUMBER(AVERAGEIFS(Observed!R$2:R$792,Observed!$A$2:$A$792,$A205,Observed!$C$2:$C$792,$C205)),AVERAGEIFS(Observed!R$2:R$792,Observed!$A$2:$A$792,$A205,Observed!$C$2:$C$792,$C205),"")</f>
        <v/>
      </c>
      <c r="W205" s="30" t="str">
        <f>IF(ISNUMBER(AVERAGEIFS(Observed!S$2:S$792,Observed!$A$2:$A$792,$A205,Observed!$C$2:$C$792,$C205)),AVERAGEIFS(Observed!S$2:S$792,Observed!$A$2:$A$792,$A205,Observed!$C$2:$C$792,$C205),"")</f>
        <v/>
      </c>
      <c r="X205" s="30" t="str">
        <f>IF(ISNUMBER(AVERAGEIFS(Observed!T$2:T$792,Observed!$A$2:$A$792,$A205,Observed!$C$2:$C$792,$C205)),AVERAGEIFS(Observed!T$2:T$792,Observed!$A$2:$A$792,$A205,Observed!$C$2:$C$792,$C205),"")</f>
        <v/>
      </c>
      <c r="Y205" s="28" t="str">
        <f>IF(ISNUMBER(AVERAGEIFS(Observed!U$2:U$792,Observed!$A$2:$A$792,$A205,Observed!$C$2:$C$792,$C205)),AVERAGEIFS(Observed!U$2:U$792,Observed!$A$2:$A$792,$A205,Observed!$C$2:$C$792,$C205),"")</f>
        <v/>
      </c>
      <c r="Z205" s="28" t="str">
        <f>IF(ISNUMBER(AVERAGEIFS(Observed!V$2:V$792,Observed!$A$2:$A$792,$A205,Observed!$C$2:$C$792,$C205)),AVERAGEIFS(Observed!V$2:V$792,Observed!$A$2:$A$792,$A205,Observed!$C$2:$C$792,$C205),"")</f>
        <v/>
      </c>
      <c r="AA205" s="28" t="str">
        <f>IF(ISNUMBER(AVERAGEIFS(Observed!W$2:W$792,Observed!$A$2:$A$792,$A205,Observed!$C$2:$C$792,$C205)),AVERAGEIFS(Observed!W$2:W$792,Observed!$A$2:$A$792,$A205,Observed!$C$2:$C$792,$C205),"")</f>
        <v/>
      </c>
      <c r="AB205" s="28" t="str">
        <f>IF(ISNUMBER(AVERAGEIFS(Observed!X$2:X$792,Observed!$A$2:$A$792,$A205,Observed!$C$2:$C$792,$C205)),AVERAGEIFS(Observed!X$2:X$792,Observed!$A$2:$A$792,$A205,Observed!$C$2:$C$792,$C205),"")</f>
        <v/>
      </c>
      <c r="AC205" s="28" t="str">
        <f>IF(ISNUMBER(AVERAGEIFS(Observed!Y$2:Y$792,Observed!$A$2:$A$792,$A205,Observed!$C$2:$C$792,$C205)),AVERAGEIFS(Observed!Y$2:Y$792,Observed!$A$2:$A$792,$A205,Observed!$C$2:$C$792,$C205),"")</f>
        <v/>
      </c>
      <c r="AD205" s="28" t="str">
        <f>IF(ISNUMBER(AVERAGEIFS(Observed!Z$2:Z$792,Observed!$A$2:$A$792,$A205,Observed!$C$2:$C$792,$C205)),AVERAGEIFS(Observed!Z$2:Z$792,Observed!$A$2:$A$792,$A205,Observed!$C$2:$C$792,$C205),"")</f>
        <v/>
      </c>
      <c r="AE205" s="28" t="str">
        <f>IF(ISNUMBER(AVERAGEIFS(Observed!AA$2:AA$792,Observed!$A$2:$A$792,$A205,Observed!$C$2:$C$792,$C205)),AVERAGEIFS(Observed!AA$2:AA$792,Observed!$A$2:$A$792,$A205,Observed!$C$2:$C$792,$C205),"")</f>
        <v/>
      </c>
      <c r="AF205" s="28" t="str">
        <f>IF(ISNUMBER(AVERAGEIFS(Observed!AB$2:AB$792,Observed!$A$2:$A$792,$A205,Observed!$C$2:$C$792,$C205)),AVERAGEIFS(Observed!AB$2:AB$792,Observed!$A$2:$A$792,$A205,Observed!$C$2:$C$792,$C205),"")</f>
        <v/>
      </c>
      <c r="AG205" s="28">
        <f>IF(ISNUMBER(AVERAGEIFS(Observed!AC$2:AC$792,Observed!$A$2:$A$792,$A205,Observed!$C$2:$C$792,$C205)),AVERAGEIFS(Observed!AC$2:AC$792,Observed!$A$2:$A$792,$A205,Observed!$C$2:$C$792,$C205),"")</f>
        <v>28.950000000000003</v>
      </c>
      <c r="AH205" s="29">
        <f>IF(ISNUMBER(AVERAGEIFS(Observed!AD$2:AD$792,Observed!$A$2:$A$792,$A205,Observed!$C$2:$C$792,$C205)),AVERAGEIFS(Observed!AD$2:AD$792,Observed!$A$2:$A$792,$A205,Observed!$C$2:$C$792,$C205),"")</f>
        <v>4.3666666666666666E-2</v>
      </c>
      <c r="AI205" s="29">
        <f>IF(ISNUMBER(AVERAGEIFS(Observed!AE$2:AE$792,Observed!$A$2:$A$792,$A205,Observed!$C$2:$C$792,$C205)),AVERAGEIFS(Observed!AE$2:AE$792,Observed!$A$2:$A$792,$A205,Observed!$C$2:$C$792,$C205),"")</f>
        <v>4.3666666666666666E-2</v>
      </c>
      <c r="AJ205" s="29" t="str">
        <f>IF(ISNUMBER(AVERAGEIFS(Observed!AF$2:AF$792,Observed!$A$2:$A$792,$A205,Observed!$C$2:$C$792,$C205)),AVERAGEIFS(Observed!AF$2:AF$792,Observed!$A$2:$A$792,$A205,Observed!$C$2:$C$792,$C205),"")</f>
        <v/>
      </c>
      <c r="AK205" s="28" t="str">
        <f>IF(ISNUMBER(AVERAGEIFS(Observed!AG$2:AG$792,Observed!$A$2:$A$792,$A205,Observed!$C$2:$C$792,$C205)),AVERAGEIFS(Observed!AG$2:AG$792,Observed!$A$2:$A$792,$A205,Observed!$C$2:$C$792,$C205),"")</f>
        <v/>
      </c>
      <c r="AL205" s="29" t="str">
        <f>IF(ISNUMBER(AVERAGEIFS(Observed!AH$2:AH$792,Observed!$A$2:$A$792,$A205,Observed!$C$2:$C$792,$C205)),AVERAGEIFS(Observed!AH$2:AH$792,Observed!$A$2:$A$792,$A205,Observed!$C$2:$C$792,$C205),"")</f>
        <v/>
      </c>
      <c r="AM205" s="28" t="str">
        <f>IF(ISNUMBER(AVERAGEIFS(Observed!AI$2:AI$792,Observed!$A$2:$A$792,$A205,Observed!$C$2:$C$792,$C205)),AVERAGEIFS(Observed!AI$2:AI$792,Observed!$A$2:$A$792,$A205,Observed!$C$2:$C$792,$C205),"")</f>
        <v/>
      </c>
      <c r="AN205" s="28" t="str">
        <f>IF(ISNUMBER(AVERAGEIFS(Observed!AJ$2:AJ$792,Observed!$A$2:$A$792,$A205,Observed!$C$2:$C$792,$C205)),AVERAGEIFS(Observed!AJ$2:AJ$792,Observed!$A$2:$A$792,$A205,Observed!$C$2:$C$792,$C205),"")</f>
        <v/>
      </c>
      <c r="AO205" s="28" t="str">
        <f>IF(ISNUMBER(AVERAGEIFS(Observed!AK$2:AK$792,Observed!$A$2:$A$792,$A205,Observed!$C$2:$C$792,$C205)),AVERAGEIFS(Observed!AK$2:AK$792,Observed!$A$2:$A$792,$A205,Observed!$C$2:$C$792,$C205),"")</f>
        <v/>
      </c>
      <c r="AP205" s="29" t="str">
        <f>IF(ISNUMBER(AVERAGEIFS(Observed!AL$2:AL$792,Observed!$A$2:$A$792,$A205,Observed!$C$2:$C$792,$C205)),AVERAGEIFS(Observed!AL$2:AL$792,Observed!$A$2:$A$792,$A205,Observed!$C$2:$C$792,$C205),"")</f>
        <v/>
      </c>
      <c r="AQ205" s="28">
        <f>IF(ISNUMBER(AVERAGEIFS(Observed!AM$2:AM$792,Observed!$A$2:$A$792,$A205,Observed!$C$2:$C$792,$C205)),AVERAGEIFS(Observed!AM$2:AM$792,Observed!$A$2:$A$792,$A205,Observed!$C$2:$C$792,$C205),"")</f>
        <v>3.7143333333333337</v>
      </c>
      <c r="AR205" s="28">
        <f>IF(ISNUMBER(AVERAGEIFS(Observed!AN$2:AN$792,Observed!$A$2:$A$792,$A205,Observed!$C$2:$C$792,$C205)),AVERAGEIFS(Observed!AN$2:AN$792,Observed!$A$2:$A$792,$A205,Observed!$C$2:$C$792,$C205),"")</f>
        <v>19.335333333333335</v>
      </c>
      <c r="AS205" s="2">
        <f>COUNTIFS(Observed!$A$2:$A$792,$A205,Observed!$C$2:$C$792,$C205)</f>
        <v>3</v>
      </c>
      <c r="AT205" s="2">
        <f t="shared" si="4"/>
        <v>8</v>
      </c>
    </row>
    <row r="206" spans="1:46" x14ac:dyDescent="0.25">
      <c r="A206" s="4" t="s">
        <v>31</v>
      </c>
      <c r="B206" t="s">
        <v>32</v>
      </c>
      <c r="C206" s="3">
        <v>42163</v>
      </c>
      <c r="D206">
        <v>1</v>
      </c>
      <c r="F206">
        <v>200</v>
      </c>
      <c r="J206" s="2" t="s">
        <v>82</v>
      </c>
      <c r="K206" s="2" t="s">
        <v>42</v>
      </c>
      <c r="L206">
        <v>4</v>
      </c>
      <c r="M206" s="2" t="s">
        <v>22</v>
      </c>
      <c r="N206" s="27" t="str">
        <f>IF(ISNUMBER(AVERAGEIFS(Observed!J$2:J$792,Observed!$A$2:$A$792,$A206,Observed!$C$2:$C$792,$C206)),AVERAGEIFS(Observed!J$2:J$792,Observed!$A$2:$A$792,$A206,Observed!$C$2:$C$792,$C206),"")</f>
        <v/>
      </c>
      <c r="O206" s="28" t="str">
        <f>IF(ISNUMBER(AVERAGEIFS(Observed!K$2:K$792,Observed!$A$2:$A$792,$A206,Observed!$C$2:$C$792,$C206)),AVERAGEIFS(Observed!K$2:K$792,Observed!$A$2:$A$792,$A206,Observed!$C$2:$C$792,$C206),"")</f>
        <v/>
      </c>
      <c r="P206" s="28">
        <f>IF(ISNUMBER(AVERAGEIFS(Observed!L$2:L$792,Observed!$A$2:$A$792,$A206,Observed!$C$2:$C$792,$C206)),AVERAGEIFS(Observed!L$2:L$792,Observed!$A$2:$A$792,$A206,Observed!$C$2:$C$792,$C206),"")</f>
        <v>80.88</v>
      </c>
      <c r="Q206" s="28">
        <f>IF(ISNUMBER(AVERAGEIFS(Observed!M$2:M$792,Observed!$A$2:$A$792,$A206,Observed!$C$2:$C$792,$C206)),AVERAGEIFS(Observed!M$2:M$792,Observed!$A$2:$A$792,$A206,Observed!$C$2:$C$792,$C206),"")</f>
        <v>80.88666666666667</v>
      </c>
      <c r="R206" s="28">
        <f>IF(ISNUMBER(AVERAGEIFS(Observed!N$2:N$792,Observed!$A$2:$A$792,$A206,Observed!$C$2:$C$792,$C206)),AVERAGEIFS(Observed!N$2:N$792,Observed!$A$2:$A$792,$A206,Observed!$C$2:$C$792,$C206),"")</f>
        <v>495.24</v>
      </c>
      <c r="S206" s="29" t="str">
        <f>IF(ISNUMBER(AVERAGEIFS(Observed!O$2:O$792,Observed!$A$2:$A$792,$A206,Observed!$C$2:$C$792,$C206)),AVERAGEIFS(Observed!O$2:O$792,Observed!$A$2:$A$792,$A206,Observed!$C$2:$C$792,$C206),"")</f>
        <v/>
      </c>
      <c r="T206" s="29" t="str">
        <f>IF(ISNUMBER(AVERAGEIFS(Observed!P$2:P$792,Observed!$A$2:$A$792,$A206,Observed!$C$2:$C$792,$C206)),AVERAGEIFS(Observed!P$2:P$792,Observed!$A$2:$A$792,$A206,Observed!$C$2:$C$792,$C206),"")</f>
        <v/>
      </c>
      <c r="U206" s="29" t="str">
        <f>IF(ISNUMBER(AVERAGEIFS(Observed!Q$2:Q$792,Observed!$A$2:$A$792,$A206,Observed!$C$2:$C$792,$C206)),AVERAGEIFS(Observed!Q$2:Q$792,Observed!$A$2:$A$792,$A206,Observed!$C$2:$C$792,$C206),"")</f>
        <v/>
      </c>
      <c r="V206" s="28" t="str">
        <f>IF(ISNUMBER(AVERAGEIFS(Observed!R$2:R$792,Observed!$A$2:$A$792,$A206,Observed!$C$2:$C$792,$C206)),AVERAGEIFS(Observed!R$2:R$792,Observed!$A$2:$A$792,$A206,Observed!$C$2:$C$792,$C206),"")</f>
        <v/>
      </c>
      <c r="W206" s="30" t="str">
        <f>IF(ISNUMBER(AVERAGEIFS(Observed!S$2:S$792,Observed!$A$2:$A$792,$A206,Observed!$C$2:$C$792,$C206)),AVERAGEIFS(Observed!S$2:S$792,Observed!$A$2:$A$792,$A206,Observed!$C$2:$C$792,$C206),"")</f>
        <v/>
      </c>
      <c r="X206" s="30" t="str">
        <f>IF(ISNUMBER(AVERAGEIFS(Observed!T$2:T$792,Observed!$A$2:$A$792,$A206,Observed!$C$2:$C$792,$C206)),AVERAGEIFS(Observed!T$2:T$792,Observed!$A$2:$A$792,$A206,Observed!$C$2:$C$792,$C206),"")</f>
        <v/>
      </c>
      <c r="Y206" s="28" t="str">
        <f>IF(ISNUMBER(AVERAGEIFS(Observed!U$2:U$792,Observed!$A$2:$A$792,$A206,Observed!$C$2:$C$792,$C206)),AVERAGEIFS(Observed!U$2:U$792,Observed!$A$2:$A$792,$A206,Observed!$C$2:$C$792,$C206),"")</f>
        <v/>
      </c>
      <c r="Z206" s="28" t="str">
        <f>IF(ISNUMBER(AVERAGEIFS(Observed!V$2:V$792,Observed!$A$2:$A$792,$A206,Observed!$C$2:$C$792,$C206)),AVERAGEIFS(Observed!V$2:V$792,Observed!$A$2:$A$792,$A206,Observed!$C$2:$C$792,$C206),"")</f>
        <v/>
      </c>
      <c r="AA206" s="28" t="str">
        <f>IF(ISNUMBER(AVERAGEIFS(Observed!W$2:W$792,Observed!$A$2:$A$792,$A206,Observed!$C$2:$C$792,$C206)),AVERAGEIFS(Observed!W$2:W$792,Observed!$A$2:$A$792,$A206,Observed!$C$2:$C$792,$C206),"")</f>
        <v/>
      </c>
      <c r="AB206" s="28" t="str">
        <f>IF(ISNUMBER(AVERAGEIFS(Observed!X$2:X$792,Observed!$A$2:$A$792,$A206,Observed!$C$2:$C$792,$C206)),AVERAGEIFS(Observed!X$2:X$792,Observed!$A$2:$A$792,$A206,Observed!$C$2:$C$792,$C206),"")</f>
        <v/>
      </c>
      <c r="AC206" s="28" t="str">
        <f>IF(ISNUMBER(AVERAGEIFS(Observed!Y$2:Y$792,Observed!$A$2:$A$792,$A206,Observed!$C$2:$C$792,$C206)),AVERAGEIFS(Observed!Y$2:Y$792,Observed!$A$2:$A$792,$A206,Observed!$C$2:$C$792,$C206),"")</f>
        <v/>
      </c>
      <c r="AD206" s="28" t="str">
        <f>IF(ISNUMBER(AVERAGEIFS(Observed!Z$2:Z$792,Observed!$A$2:$A$792,$A206,Observed!$C$2:$C$792,$C206)),AVERAGEIFS(Observed!Z$2:Z$792,Observed!$A$2:$A$792,$A206,Observed!$C$2:$C$792,$C206),"")</f>
        <v/>
      </c>
      <c r="AE206" s="28" t="str">
        <f>IF(ISNUMBER(AVERAGEIFS(Observed!AA$2:AA$792,Observed!$A$2:$A$792,$A206,Observed!$C$2:$C$792,$C206)),AVERAGEIFS(Observed!AA$2:AA$792,Observed!$A$2:$A$792,$A206,Observed!$C$2:$C$792,$C206),"")</f>
        <v/>
      </c>
      <c r="AF206" s="28" t="str">
        <f>IF(ISNUMBER(AVERAGEIFS(Observed!AB$2:AB$792,Observed!$A$2:$A$792,$A206,Observed!$C$2:$C$792,$C206)),AVERAGEIFS(Observed!AB$2:AB$792,Observed!$A$2:$A$792,$A206,Observed!$C$2:$C$792,$C206),"")</f>
        <v/>
      </c>
      <c r="AG206" s="28">
        <f>IF(ISNUMBER(AVERAGEIFS(Observed!AC$2:AC$792,Observed!$A$2:$A$792,$A206,Observed!$C$2:$C$792,$C206)),AVERAGEIFS(Observed!AC$2:AC$792,Observed!$A$2:$A$792,$A206,Observed!$C$2:$C$792,$C206),"")</f>
        <v>29.299999999999997</v>
      </c>
      <c r="AH206" s="29">
        <f>IF(ISNUMBER(AVERAGEIFS(Observed!AD$2:AD$792,Observed!$A$2:$A$792,$A206,Observed!$C$2:$C$792,$C206)),AVERAGEIFS(Observed!AD$2:AD$792,Observed!$A$2:$A$792,$A206,Observed!$C$2:$C$792,$C206),"")</f>
        <v>4.4000000000000004E-2</v>
      </c>
      <c r="AI206" s="29">
        <f>IF(ISNUMBER(AVERAGEIFS(Observed!AE$2:AE$792,Observed!$A$2:$A$792,$A206,Observed!$C$2:$C$792,$C206)),AVERAGEIFS(Observed!AE$2:AE$792,Observed!$A$2:$A$792,$A206,Observed!$C$2:$C$792,$C206),"")</f>
        <v>4.4000000000000004E-2</v>
      </c>
      <c r="AJ206" s="29" t="str">
        <f>IF(ISNUMBER(AVERAGEIFS(Observed!AF$2:AF$792,Observed!$A$2:$A$792,$A206,Observed!$C$2:$C$792,$C206)),AVERAGEIFS(Observed!AF$2:AF$792,Observed!$A$2:$A$792,$A206,Observed!$C$2:$C$792,$C206),"")</f>
        <v/>
      </c>
      <c r="AK206" s="28" t="str">
        <f>IF(ISNUMBER(AVERAGEIFS(Observed!AG$2:AG$792,Observed!$A$2:$A$792,$A206,Observed!$C$2:$C$792,$C206)),AVERAGEIFS(Observed!AG$2:AG$792,Observed!$A$2:$A$792,$A206,Observed!$C$2:$C$792,$C206),"")</f>
        <v/>
      </c>
      <c r="AL206" s="29" t="str">
        <f>IF(ISNUMBER(AVERAGEIFS(Observed!AH$2:AH$792,Observed!$A$2:$A$792,$A206,Observed!$C$2:$C$792,$C206)),AVERAGEIFS(Observed!AH$2:AH$792,Observed!$A$2:$A$792,$A206,Observed!$C$2:$C$792,$C206),"")</f>
        <v/>
      </c>
      <c r="AM206" s="28" t="str">
        <f>IF(ISNUMBER(AVERAGEIFS(Observed!AI$2:AI$792,Observed!$A$2:$A$792,$A206,Observed!$C$2:$C$792,$C206)),AVERAGEIFS(Observed!AI$2:AI$792,Observed!$A$2:$A$792,$A206,Observed!$C$2:$C$792,$C206),"")</f>
        <v/>
      </c>
      <c r="AN206" s="28" t="str">
        <f>IF(ISNUMBER(AVERAGEIFS(Observed!AJ$2:AJ$792,Observed!$A$2:$A$792,$A206,Observed!$C$2:$C$792,$C206)),AVERAGEIFS(Observed!AJ$2:AJ$792,Observed!$A$2:$A$792,$A206,Observed!$C$2:$C$792,$C206),"")</f>
        <v/>
      </c>
      <c r="AO206" s="28" t="str">
        <f>IF(ISNUMBER(AVERAGEIFS(Observed!AK$2:AK$792,Observed!$A$2:$A$792,$A206,Observed!$C$2:$C$792,$C206)),AVERAGEIFS(Observed!AK$2:AK$792,Observed!$A$2:$A$792,$A206,Observed!$C$2:$C$792,$C206),"")</f>
        <v/>
      </c>
      <c r="AP206" s="29" t="str">
        <f>IF(ISNUMBER(AVERAGEIFS(Observed!AL$2:AL$792,Observed!$A$2:$A$792,$A206,Observed!$C$2:$C$792,$C206)),AVERAGEIFS(Observed!AL$2:AL$792,Observed!$A$2:$A$792,$A206,Observed!$C$2:$C$792,$C206),"")</f>
        <v/>
      </c>
      <c r="AQ206" s="28">
        <f>IF(ISNUMBER(AVERAGEIFS(Observed!AM$2:AM$792,Observed!$A$2:$A$792,$A206,Observed!$C$2:$C$792,$C206)),AVERAGEIFS(Observed!AM$2:AM$792,Observed!$A$2:$A$792,$A206,Observed!$C$2:$C$792,$C206),"")</f>
        <v>3.5589999999999997</v>
      </c>
      <c r="AR206" s="28">
        <f>IF(ISNUMBER(AVERAGEIFS(Observed!AN$2:AN$792,Observed!$A$2:$A$792,$A206,Observed!$C$2:$C$792,$C206)),AVERAGEIFS(Observed!AN$2:AN$792,Observed!$A$2:$A$792,$A206,Observed!$C$2:$C$792,$C206),"")</f>
        <v>19.021999999999998</v>
      </c>
      <c r="AS206" s="2">
        <f>COUNTIFS(Observed!$A$2:$A$792,$A206,Observed!$C$2:$C$792,$C206)</f>
        <v>3</v>
      </c>
      <c r="AT206" s="2">
        <f t="shared" si="4"/>
        <v>8</v>
      </c>
    </row>
    <row r="207" spans="1:46" x14ac:dyDescent="0.25">
      <c r="A207" s="4" t="s">
        <v>37</v>
      </c>
      <c r="B207" t="s">
        <v>32</v>
      </c>
      <c r="C207" s="3">
        <v>42163</v>
      </c>
      <c r="D207">
        <v>1</v>
      </c>
      <c r="F207">
        <v>350</v>
      </c>
      <c r="J207" s="2" t="s">
        <v>82</v>
      </c>
      <c r="K207" s="2" t="s">
        <v>42</v>
      </c>
      <c r="L207">
        <v>4</v>
      </c>
      <c r="M207" s="2" t="s">
        <v>22</v>
      </c>
      <c r="N207" s="27" t="str">
        <f>IF(ISNUMBER(AVERAGEIFS(Observed!J$2:J$792,Observed!$A$2:$A$792,$A207,Observed!$C$2:$C$792,$C207)),AVERAGEIFS(Observed!J$2:J$792,Observed!$A$2:$A$792,$A207,Observed!$C$2:$C$792,$C207),"")</f>
        <v/>
      </c>
      <c r="O207" s="28" t="str">
        <f>IF(ISNUMBER(AVERAGEIFS(Observed!K$2:K$792,Observed!$A$2:$A$792,$A207,Observed!$C$2:$C$792,$C207)),AVERAGEIFS(Observed!K$2:K$792,Observed!$A$2:$A$792,$A207,Observed!$C$2:$C$792,$C207),"")</f>
        <v/>
      </c>
      <c r="P207" s="28">
        <f>IF(ISNUMBER(AVERAGEIFS(Observed!L$2:L$792,Observed!$A$2:$A$792,$A207,Observed!$C$2:$C$792,$C207)),AVERAGEIFS(Observed!L$2:L$792,Observed!$A$2:$A$792,$A207,Observed!$C$2:$C$792,$C207),"")</f>
        <v>91.094999999999999</v>
      </c>
      <c r="Q207" s="28">
        <f>IF(ISNUMBER(AVERAGEIFS(Observed!M$2:M$792,Observed!$A$2:$A$792,$A207,Observed!$C$2:$C$792,$C207)),AVERAGEIFS(Observed!M$2:M$792,Observed!$A$2:$A$792,$A207,Observed!$C$2:$C$792,$C207),"")</f>
        <v>91.09666666666665</v>
      </c>
      <c r="R207" s="28">
        <f>IF(ISNUMBER(AVERAGEIFS(Observed!N$2:N$792,Observed!$A$2:$A$792,$A207,Observed!$C$2:$C$792,$C207)),AVERAGEIFS(Observed!N$2:N$792,Observed!$A$2:$A$792,$A207,Observed!$C$2:$C$792,$C207),"")</f>
        <v>468.50333333333333</v>
      </c>
      <c r="S207" s="29" t="str">
        <f>IF(ISNUMBER(AVERAGEIFS(Observed!O$2:O$792,Observed!$A$2:$A$792,$A207,Observed!$C$2:$C$792,$C207)),AVERAGEIFS(Observed!O$2:O$792,Observed!$A$2:$A$792,$A207,Observed!$C$2:$C$792,$C207),"")</f>
        <v/>
      </c>
      <c r="T207" s="29" t="str">
        <f>IF(ISNUMBER(AVERAGEIFS(Observed!P$2:P$792,Observed!$A$2:$A$792,$A207,Observed!$C$2:$C$792,$C207)),AVERAGEIFS(Observed!P$2:P$792,Observed!$A$2:$A$792,$A207,Observed!$C$2:$C$792,$C207),"")</f>
        <v/>
      </c>
      <c r="U207" s="29" t="str">
        <f>IF(ISNUMBER(AVERAGEIFS(Observed!Q$2:Q$792,Observed!$A$2:$A$792,$A207,Observed!$C$2:$C$792,$C207)),AVERAGEIFS(Observed!Q$2:Q$792,Observed!$A$2:$A$792,$A207,Observed!$C$2:$C$792,$C207),"")</f>
        <v/>
      </c>
      <c r="V207" s="28" t="str">
        <f>IF(ISNUMBER(AVERAGEIFS(Observed!R$2:R$792,Observed!$A$2:$A$792,$A207,Observed!$C$2:$C$792,$C207)),AVERAGEIFS(Observed!R$2:R$792,Observed!$A$2:$A$792,$A207,Observed!$C$2:$C$792,$C207),"")</f>
        <v/>
      </c>
      <c r="W207" s="30" t="str">
        <f>IF(ISNUMBER(AVERAGEIFS(Observed!S$2:S$792,Observed!$A$2:$A$792,$A207,Observed!$C$2:$C$792,$C207)),AVERAGEIFS(Observed!S$2:S$792,Observed!$A$2:$A$792,$A207,Observed!$C$2:$C$792,$C207),"")</f>
        <v/>
      </c>
      <c r="X207" s="30" t="str">
        <f>IF(ISNUMBER(AVERAGEIFS(Observed!T$2:T$792,Observed!$A$2:$A$792,$A207,Observed!$C$2:$C$792,$C207)),AVERAGEIFS(Observed!T$2:T$792,Observed!$A$2:$A$792,$A207,Observed!$C$2:$C$792,$C207),"")</f>
        <v/>
      </c>
      <c r="Y207" s="28" t="str">
        <f>IF(ISNUMBER(AVERAGEIFS(Observed!U$2:U$792,Observed!$A$2:$A$792,$A207,Observed!$C$2:$C$792,$C207)),AVERAGEIFS(Observed!U$2:U$792,Observed!$A$2:$A$792,$A207,Observed!$C$2:$C$792,$C207),"")</f>
        <v/>
      </c>
      <c r="Z207" s="28" t="str">
        <f>IF(ISNUMBER(AVERAGEIFS(Observed!V$2:V$792,Observed!$A$2:$A$792,$A207,Observed!$C$2:$C$792,$C207)),AVERAGEIFS(Observed!V$2:V$792,Observed!$A$2:$A$792,$A207,Observed!$C$2:$C$792,$C207),"")</f>
        <v/>
      </c>
      <c r="AA207" s="28" t="str">
        <f>IF(ISNUMBER(AVERAGEIFS(Observed!W$2:W$792,Observed!$A$2:$A$792,$A207,Observed!$C$2:$C$792,$C207)),AVERAGEIFS(Observed!W$2:W$792,Observed!$A$2:$A$792,$A207,Observed!$C$2:$C$792,$C207),"")</f>
        <v/>
      </c>
      <c r="AB207" s="28" t="str">
        <f>IF(ISNUMBER(AVERAGEIFS(Observed!X$2:X$792,Observed!$A$2:$A$792,$A207,Observed!$C$2:$C$792,$C207)),AVERAGEIFS(Observed!X$2:X$792,Observed!$A$2:$A$792,$A207,Observed!$C$2:$C$792,$C207),"")</f>
        <v/>
      </c>
      <c r="AC207" s="28" t="str">
        <f>IF(ISNUMBER(AVERAGEIFS(Observed!Y$2:Y$792,Observed!$A$2:$A$792,$A207,Observed!$C$2:$C$792,$C207)),AVERAGEIFS(Observed!Y$2:Y$792,Observed!$A$2:$A$792,$A207,Observed!$C$2:$C$792,$C207),"")</f>
        <v/>
      </c>
      <c r="AD207" s="28" t="str">
        <f>IF(ISNUMBER(AVERAGEIFS(Observed!Z$2:Z$792,Observed!$A$2:$A$792,$A207,Observed!$C$2:$C$792,$C207)),AVERAGEIFS(Observed!Z$2:Z$792,Observed!$A$2:$A$792,$A207,Observed!$C$2:$C$792,$C207),"")</f>
        <v/>
      </c>
      <c r="AE207" s="28" t="str">
        <f>IF(ISNUMBER(AVERAGEIFS(Observed!AA$2:AA$792,Observed!$A$2:$A$792,$A207,Observed!$C$2:$C$792,$C207)),AVERAGEIFS(Observed!AA$2:AA$792,Observed!$A$2:$A$792,$A207,Observed!$C$2:$C$792,$C207),"")</f>
        <v/>
      </c>
      <c r="AF207" s="28" t="str">
        <f>IF(ISNUMBER(AVERAGEIFS(Observed!AB$2:AB$792,Observed!$A$2:$A$792,$A207,Observed!$C$2:$C$792,$C207)),AVERAGEIFS(Observed!AB$2:AB$792,Observed!$A$2:$A$792,$A207,Observed!$C$2:$C$792,$C207),"")</f>
        <v/>
      </c>
      <c r="AG207" s="28">
        <f>IF(ISNUMBER(AVERAGEIFS(Observed!AC$2:AC$792,Observed!$A$2:$A$792,$A207,Observed!$C$2:$C$792,$C207)),AVERAGEIFS(Observed!AC$2:AC$792,Observed!$A$2:$A$792,$A207,Observed!$C$2:$C$792,$C207),"")</f>
        <v>29.1</v>
      </c>
      <c r="AH207" s="29">
        <f>IF(ISNUMBER(AVERAGEIFS(Observed!AD$2:AD$792,Observed!$A$2:$A$792,$A207,Observed!$C$2:$C$792,$C207)),AVERAGEIFS(Observed!AD$2:AD$792,Observed!$A$2:$A$792,$A207,Observed!$C$2:$C$792,$C207),"")</f>
        <v>4.4000000000000004E-2</v>
      </c>
      <c r="AI207" s="29">
        <f>IF(ISNUMBER(AVERAGEIFS(Observed!AE$2:AE$792,Observed!$A$2:$A$792,$A207,Observed!$C$2:$C$792,$C207)),AVERAGEIFS(Observed!AE$2:AE$792,Observed!$A$2:$A$792,$A207,Observed!$C$2:$C$792,$C207),"")</f>
        <v>4.4000000000000004E-2</v>
      </c>
      <c r="AJ207" s="29" t="str">
        <f>IF(ISNUMBER(AVERAGEIFS(Observed!AF$2:AF$792,Observed!$A$2:$A$792,$A207,Observed!$C$2:$C$792,$C207)),AVERAGEIFS(Observed!AF$2:AF$792,Observed!$A$2:$A$792,$A207,Observed!$C$2:$C$792,$C207),"")</f>
        <v/>
      </c>
      <c r="AK207" s="28" t="str">
        <f>IF(ISNUMBER(AVERAGEIFS(Observed!AG$2:AG$792,Observed!$A$2:$A$792,$A207,Observed!$C$2:$C$792,$C207)),AVERAGEIFS(Observed!AG$2:AG$792,Observed!$A$2:$A$792,$A207,Observed!$C$2:$C$792,$C207),"")</f>
        <v/>
      </c>
      <c r="AL207" s="29" t="str">
        <f>IF(ISNUMBER(AVERAGEIFS(Observed!AH$2:AH$792,Observed!$A$2:$A$792,$A207,Observed!$C$2:$C$792,$C207)),AVERAGEIFS(Observed!AH$2:AH$792,Observed!$A$2:$A$792,$A207,Observed!$C$2:$C$792,$C207),"")</f>
        <v/>
      </c>
      <c r="AM207" s="28" t="str">
        <f>IF(ISNUMBER(AVERAGEIFS(Observed!AI$2:AI$792,Observed!$A$2:$A$792,$A207,Observed!$C$2:$C$792,$C207)),AVERAGEIFS(Observed!AI$2:AI$792,Observed!$A$2:$A$792,$A207,Observed!$C$2:$C$792,$C207),"")</f>
        <v/>
      </c>
      <c r="AN207" s="28" t="str">
        <f>IF(ISNUMBER(AVERAGEIFS(Observed!AJ$2:AJ$792,Observed!$A$2:$A$792,$A207,Observed!$C$2:$C$792,$C207)),AVERAGEIFS(Observed!AJ$2:AJ$792,Observed!$A$2:$A$792,$A207,Observed!$C$2:$C$792,$C207),"")</f>
        <v/>
      </c>
      <c r="AO207" s="28" t="str">
        <f>IF(ISNUMBER(AVERAGEIFS(Observed!AK$2:AK$792,Observed!$A$2:$A$792,$A207,Observed!$C$2:$C$792,$C207)),AVERAGEIFS(Observed!AK$2:AK$792,Observed!$A$2:$A$792,$A207,Observed!$C$2:$C$792,$C207),"")</f>
        <v/>
      </c>
      <c r="AP207" s="29" t="str">
        <f>IF(ISNUMBER(AVERAGEIFS(Observed!AL$2:AL$792,Observed!$A$2:$A$792,$A207,Observed!$C$2:$C$792,$C207)),AVERAGEIFS(Observed!AL$2:AL$792,Observed!$A$2:$A$792,$A207,Observed!$C$2:$C$792,$C207),"")</f>
        <v/>
      </c>
      <c r="AQ207" s="28">
        <f>IF(ISNUMBER(AVERAGEIFS(Observed!AM$2:AM$792,Observed!$A$2:$A$792,$A207,Observed!$C$2:$C$792,$C207)),AVERAGEIFS(Observed!AM$2:AM$792,Observed!$A$2:$A$792,$A207,Observed!$C$2:$C$792,$C207),"")</f>
        <v>4.008</v>
      </c>
      <c r="AR207" s="28">
        <f>IF(ISNUMBER(AVERAGEIFS(Observed!AN$2:AN$792,Observed!$A$2:$A$792,$A207,Observed!$C$2:$C$792,$C207)),AVERAGEIFS(Observed!AN$2:AN$792,Observed!$A$2:$A$792,$A207,Observed!$C$2:$C$792,$C207),"")</f>
        <v>18.476333333333333</v>
      </c>
      <c r="AS207" s="2">
        <f>COUNTIFS(Observed!$A$2:$A$792,$A207,Observed!$C$2:$C$792,$C207)</f>
        <v>3</v>
      </c>
      <c r="AT207" s="2">
        <f t="shared" si="4"/>
        <v>8</v>
      </c>
    </row>
    <row r="208" spans="1:46" x14ac:dyDescent="0.25">
      <c r="A208" s="4" t="s">
        <v>36</v>
      </c>
      <c r="B208" t="s">
        <v>32</v>
      </c>
      <c r="C208" s="3">
        <v>42163</v>
      </c>
      <c r="D208">
        <v>1</v>
      </c>
      <c r="F208">
        <v>500</v>
      </c>
      <c r="J208" s="2" t="s">
        <v>82</v>
      </c>
      <c r="K208" s="2" t="s">
        <v>42</v>
      </c>
      <c r="L208">
        <v>4</v>
      </c>
      <c r="M208" s="2" t="s">
        <v>22</v>
      </c>
      <c r="N208" s="27" t="str">
        <f>IF(ISNUMBER(AVERAGEIFS(Observed!J$2:J$792,Observed!$A$2:$A$792,$A208,Observed!$C$2:$C$792,$C208)),AVERAGEIFS(Observed!J$2:J$792,Observed!$A$2:$A$792,$A208,Observed!$C$2:$C$792,$C208),"")</f>
        <v/>
      </c>
      <c r="O208" s="28" t="str">
        <f>IF(ISNUMBER(AVERAGEIFS(Observed!K$2:K$792,Observed!$A$2:$A$792,$A208,Observed!$C$2:$C$792,$C208)),AVERAGEIFS(Observed!K$2:K$792,Observed!$A$2:$A$792,$A208,Observed!$C$2:$C$792,$C208),"")</f>
        <v/>
      </c>
      <c r="P208" s="28">
        <f>IF(ISNUMBER(AVERAGEIFS(Observed!L$2:L$792,Observed!$A$2:$A$792,$A208,Observed!$C$2:$C$792,$C208)),AVERAGEIFS(Observed!L$2:L$792,Observed!$A$2:$A$792,$A208,Observed!$C$2:$C$792,$C208),"")</f>
        <v>78.875</v>
      </c>
      <c r="Q208" s="28">
        <f>IF(ISNUMBER(AVERAGEIFS(Observed!M$2:M$792,Observed!$A$2:$A$792,$A208,Observed!$C$2:$C$792,$C208)),AVERAGEIFS(Observed!M$2:M$792,Observed!$A$2:$A$792,$A208,Observed!$C$2:$C$792,$C208),"")</f>
        <v>78.88333333333334</v>
      </c>
      <c r="R208" s="28">
        <f>IF(ISNUMBER(AVERAGEIFS(Observed!N$2:N$792,Observed!$A$2:$A$792,$A208,Observed!$C$2:$C$792,$C208)),AVERAGEIFS(Observed!N$2:N$792,Observed!$A$2:$A$792,$A208,Observed!$C$2:$C$792,$C208),"")</f>
        <v>483.45</v>
      </c>
      <c r="S208" s="29" t="str">
        <f>IF(ISNUMBER(AVERAGEIFS(Observed!O$2:O$792,Observed!$A$2:$A$792,$A208,Observed!$C$2:$C$792,$C208)),AVERAGEIFS(Observed!O$2:O$792,Observed!$A$2:$A$792,$A208,Observed!$C$2:$C$792,$C208),"")</f>
        <v/>
      </c>
      <c r="T208" s="29" t="str">
        <f>IF(ISNUMBER(AVERAGEIFS(Observed!P$2:P$792,Observed!$A$2:$A$792,$A208,Observed!$C$2:$C$792,$C208)),AVERAGEIFS(Observed!P$2:P$792,Observed!$A$2:$A$792,$A208,Observed!$C$2:$C$792,$C208),"")</f>
        <v/>
      </c>
      <c r="U208" s="29" t="str">
        <f>IF(ISNUMBER(AVERAGEIFS(Observed!Q$2:Q$792,Observed!$A$2:$A$792,$A208,Observed!$C$2:$C$792,$C208)),AVERAGEIFS(Observed!Q$2:Q$792,Observed!$A$2:$A$792,$A208,Observed!$C$2:$C$792,$C208),"")</f>
        <v/>
      </c>
      <c r="V208" s="28" t="str">
        <f>IF(ISNUMBER(AVERAGEIFS(Observed!R$2:R$792,Observed!$A$2:$A$792,$A208,Observed!$C$2:$C$792,$C208)),AVERAGEIFS(Observed!R$2:R$792,Observed!$A$2:$A$792,$A208,Observed!$C$2:$C$792,$C208),"")</f>
        <v/>
      </c>
      <c r="W208" s="30" t="str">
        <f>IF(ISNUMBER(AVERAGEIFS(Observed!S$2:S$792,Observed!$A$2:$A$792,$A208,Observed!$C$2:$C$792,$C208)),AVERAGEIFS(Observed!S$2:S$792,Observed!$A$2:$A$792,$A208,Observed!$C$2:$C$792,$C208),"")</f>
        <v/>
      </c>
      <c r="X208" s="30" t="str">
        <f>IF(ISNUMBER(AVERAGEIFS(Observed!T$2:T$792,Observed!$A$2:$A$792,$A208,Observed!$C$2:$C$792,$C208)),AVERAGEIFS(Observed!T$2:T$792,Observed!$A$2:$A$792,$A208,Observed!$C$2:$C$792,$C208),"")</f>
        <v/>
      </c>
      <c r="Y208" s="28" t="str">
        <f>IF(ISNUMBER(AVERAGEIFS(Observed!U$2:U$792,Observed!$A$2:$A$792,$A208,Observed!$C$2:$C$792,$C208)),AVERAGEIFS(Observed!U$2:U$792,Observed!$A$2:$A$792,$A208,Observed!$C$2:$C$792,$C208),"")</f>
        <v/>
      </c>
      <c r="Z208" s="28" t="str">
        <f>IF(ISNUMBER(AVERAGEIFS(Observed!V$2:V$792,Observed!$A$2:$A$792,$A208,Observed!$C$2:$C$792,$C208)),AVERAGEIFS(Observed!V$2:V$792,Observed!$A$2:$A$792,$A208,Observed!$C$2:$C$792,$C208),"")</f>
        <v/>
      </c>
      <c r="AA208" s="28" t="str">
        <f>IF(ISNUMBER(AVERAGEIFS(Observed!W$2:W$792,Observed!$A$2:$A$792,$A208,Observed!$C$2:$C$792,$C208)),AVERAGEIFS(Observed!W$2:W$792,Observed!$A$2:$A$792,$A208,Observed!$C$2:$C$792,$C208),"")</f>
        <v/>
      </c>
      <c r="AB208" s="28" t="str">
        <f>IF(ISNUMBER(AVERAGEIFS(Observed!X$2:X$792,Observed!$A$2:$A$792,$A208,Observed!$C$2:$C$792,$C208)),AVERAGEIFS(Observed!X$2:X$792,Observed!$A$2:$A$792,$A208,Observed!$C$2:$C$792,$C208),"")</f>
        <v/>
      </c>
      <c r="AC208" s="28" t="str">
        <f>IF(ISNUMBER(AVERAGEIFS(Observed!Y$2:Y$792,Observed!$A$2:$A$792,$A208,Observed!$C$2:$C$792,$C208)),AVERAGEIFS(Observed!Y$2:Y$792,Observed!$A$2:$A$792,$A208,Observed!$C$2:$C$792,$C208),"")</f>
        <v/>
      </c>
      <c r="AD208" s="28" t="str">
        <f>IF(ISNUMBER(AVERAGEIFS(Observed!Z$2:Z$792,Observed!$A$2:$A$792,$A208,Observed!$C$2:$C$792,$C208)),AVERAGEIFS(Observed!Z$2:Z$792,Observed!$A$2:$A$792,$A208,Observed!$C$2:$C$792,$C208),"")</f>
        <v/>
      </c>
      <c r="AE208" s="28" t="str">
        <f>IF(ISNUMBER(AVERAGEIFS(Observed!AA$2:AA$792,Observed!$A$2:$A$792,$A208,Observed!$C$2:$C$792,$C208)),AVERAGEIFS(Observed!AA$2:AA$792,Observed!$A$2:$A$792,$A208,Observed!$C$2:$C$792,$C208),"")</f>
        <v/>
      </c>
      <c r="AF208" s="28" t="str">
        <f>IF(ISNUMBER(AVERAGEIFS(Observed!AB$2:AB$792,Observed!$A$2:$A$792,$A208,Observed!$C$2:$C$792,$C208)),AVERAGEIFS(Observed!AB$2:AB$792,Observed!$A$2:$A$792,$A208,Observed!$C$2:$C$792,$C208),"")</f>
        <v/>
      </c>
      <c r="AG208" s="28">
        <f>IF(ISNUMBER(AVERAGEIFS(Observed!AC$2:AC$792,Observed!$A$2:$A$792,$A208,Observed!$C$2:$C$792,$C208)),AVERAGEIFS(Observed!AC$2:AC$792,Observed!$A$2:$A$792,$A208,Observed!$C$2:$C$792,$C208),"")</f>
        <v>29.55</v>
      </c>
      <c r="AH208" s="29">
        <f>IF(ISNUMBER(AVERAGEIFS(Observed!AD$2:AD$792,Observed!$A$2:$A$792,$A208,Observed!$C$2:$C$792,$C208)),AVERAGEIFS(Observed!AD$2:AD$792,Observed!$A$2:$A$792,$A208,Observed!$C$2:$C$792,$C208),"")</f>
        <v>4.4666666666666667E-2</v>
      </c>
      <c r="AI208" s="29">
        <f>IF(ISNUMBER(AVERAGEIFS(Observed!AE$2:AE$792,Observed!$A$2:$A$792,$A208,Observed!$C$2:$C$792,$C208)),AVERAGEIFS(Observed!AE$2:AE$792,Observed!$A$2:$A$792,$A208,Observed!$C$2:$C$792,$C208),"")</f>
        <v>4.4666666666666667E-2</v>
      </c>
      <c r="AJ208" s="29" t="str">
        <f>IF(ISNUMBER(AVERAGEIFS(Observed!AF$2:AF$792,Observed!$A$2:$A$792,$A208,Observed!$C$2:$C$792,$C208)),AVERAGEIFS(Observed!AF$2:AF$792,Observed!$A$2:$A$792,$A208,Observed!$C$2:$C$792,$C208),"")</f>
        <v/>
      </c>
      <c r="AK208" s="28" t="str">
        <f>IF(ISNUMBER(AVERAGEIFS(Observed!AG$2:AG$792,Observed!$A$2:$A$792,$A208,Observed!$C$2:$C$792,$C208)),AVERAGEIFS(Observed!AG$2:AG$792,Observed!$A$2:$A$792,$A208,Observed!$C$2:$C$792,$C208),"")</f>
        <v/>
      </c>
      <c r="AL208" s="29" t="str">
        <f>IF(ISNUMBER(AVERAGEIFS(Observed!AH$2:AH$792,Observed!$A$2:$A$792,$A208,Observed!$C$2:$C$792,$C208)),AVERAGEIFS(Observed!AH$2:AH$792,Observed!$A$2:$A$792,$A208,Observed!$C$2:$C$792,$C208),"")</f>
        <v/>
      </c>
      <c r="AM208" s="28" t="str">
        <f>IF(ISNUMBER(AVERAGEIFS(Observed!AI$2:AI$792,Observed!$A$2:$A$792,$A208,Observed!$C$2:$C$792,$C208)),AVERAGEIFS(Observed!AI$2:AI$792,Observed!$A$2:$A$792,$A208,Observed!$C$2:$C$792,$C208),"")</f>
        <v/>
      </c>
      <c r="AN208" s="28" t="str">
        <f>IF(ISNUMBER(AVERAGEIFS(Observed!AJ$2:AJ$792,Observed!$A$2:$A$792,$A208,Observed!$C$2:$C$792,$C208)),AVERAGEIFS(Observed!AJ$2:AJ$792,Observed!$A$2:$A$792,$A208,Observed!$C$2:$C$792,$C208),"")</f>
        <v/>
      </c>
      <c r="AO208" s="28" t="str">
        <f>IF(ISNUMBER(AVERAGEIFS(Observed!AK$2:AK$792,Observed!$A$2:$A$792,$A208,Observed!$C$2:$C$792,$C208)),AVERAGEIFS(Observed!AK$2:AK$792,Observed!$A$2:$A$792,$A208,Observed!$C$2:$C$792,$C208),"")</f>
        <v/>
      </c>
      <c r="AP208" s="29" t="str">
        <f>IF(ISNUMBER(AVERAGEIFS(Observed!AL$2:AL$792,Observed!$A$2:$A$792,$A208,Observed!$C$2:$C$792,$C208)),AVERAGEIFS(Observed!AL$2:AL$792,Observed!$A$2:$A$792,$A208,Observed!$C$2:$C$792,$C208),"")</f>
        <v/>
      </c>
      <c r="AQ208" s="28">
        <f>IF(ISNUMBER(AVERAGEIFS(Observed!AM$2:AM$792,Observed!$A$2:$A$792,$A208,Observed!$C$2:$C$792,$C208)),AVERAGEIFS(Observed!AM$2:AM$792,Observed!$A$2:$A$792,$A208,Observed!$C$2:$C$792,$C208),"")</f>
        <v>3.5256666666666665</v>
      </c>
      <c r="AR208" s="28">
        <f>IF(ISNUMBER(AVERAGEIFS(Observed!AN$2:AN$792,Observed!$A$2:$A$792,$A208,Observed!$C$2:$C$792,$C208)),AVERAGEIFS(Observed!AN$2:AN$792,Observed!$A$2:$A$792,$A208,Observed!$C$2:$C$792,$C208),"")</f>
        <v>18.991000000000003</v>
      </c>
      <c r="AS208" s="2">
        <f>COUNTIFS(Observed!$A$2:$A$792,$A208,Observed!$C$2:$C$792,$C208)</f>
        <v>3</v>
      </c>
      <c r="AT208" s="2">
        <f t="shared" si="4"/>
        <v>8</v>
      </c>
    </row>
    <row r="209" spans="1:46" x14ac:dyDescent="0.25">
      <c r="A209" s="4" t="s">
        <v>33</v>
      </c>
      <c r="B209" t="s">
        <v>32</v>
      </c>
      <c r="C209" s="3">
        <v>42250</v>
      </c>
      <c r="D209">
        <v>1</v>
      </c>
      <c r="F209">
        <v>0</v>
      </c>
      <c r="J209" s="2" t="s">
        <v>83</v>
      </c>
      <c r="K209" s="2" t="s">
        <v>43</v>
      </c>
      <c r="L209">
        <v>5</v>
      </c>
      <c r="M209" s="2" t="s">
        <v>22</v>
      </c>
      <c r="N209" s="27" t="str">
        <f>IF(ISNUMBER(AVERAGEIFS(Observed!J$2:J$792,Observed!$A$2:$A$792,$A209,Observed!$C$2:$C$792,$C209)),AVERAGEIFS(Observed!J$2:J$792,Observed!$A$2:$A$792,$A209,Observed!$C$2:$C$792,$C209),"")</f>
        <v/>
      </c>
      <c r="O209" s="28" t="str">
        <f>IF(ISNUMBER(AVERAGEIFS(Observed!K$2:K$792,Observed!$A$2:$A$792,$A209,Observed!$C$2:$C$792,$C209)),AVERAGEIFS(Observed!K$2:K$792,Observed!$A$2:$A$792,$A209,Observed!$C$2:$C$792,$C209),"")</f>
        <v/>
      </c>
      <c r="P209" s="28">
        <f>IF(ISNUMBER(AVERAGEIFS(Observed!L$2:L$792,Observed!$A$2:$A$792,$A209,Observed!$C$2:$C$792,$C209)),AVERAGEIFS(Observed!L$2:L$792,Observed!$A$2:$A$792,$A209,Observed!$C$2:$C$792,$C209),"")</f>
        <v>98.910000000000011</v>
      </c>
      <c r="Q209" s="28">
        <f>IF(ISNUMBER(AVERAGEIFS(Observed!M$2:M$792,Observed!$A$2:$A$792,$A209,Observed!$C$2:$C$792,$C209)),AVERAGEIFS(Observed!M$2:M$792,Observed!$A$2:$A$792,$A209,Observed!$C$2:$C$792,$C209),"")</f>
        <v>98.910000000000011</v>
      </c>
      <c r="R209" s="28">
        <f>IF(ISNUMBER(AVERAGEIFS(Observed!N$2:N$792,Observed!$A$2:$A$792,$A209,Observed!$C$2:$C$792,$C209)),AVERAGEIFS(Observed!N$2:N$792,Observed!$A$2:$A$792,$A209,Observed!$C$2:$C$792,$C209),"")</f>
        <v>98.910000000000011</v>
      </c>
      <c r="S209" s="29" t="str">
        <f>IF(ISNUMBER(AVERAGEIFS(Observed!O$2:O$792,Observed!$A$2:$A$792,$A209,Observed!$C$2:$C$792,$C209)),AVERAGEIFS(Observed!O$2:O$792,Observed!$A$2:$A$792,$A209,Observed!$C$2:$C$792,$C209),"")</f>
        <v/>
      </c>
      <c r="T209" s="29" t="str">
        <f>IF(ISNUMBER(AVERAGEIFS(Observed!P$2:P$792,Observed!$A$2:$A$792,$A209,Observed!$C$2:$C$792,$C209)),AVERAGEIFS(Observed!P$2:P$792,Observed!$A$2:$A$792,$A209,Observed!$C$2:$C$792,$C209),"")</f>
        <v/>
      </c>
      <c r="U209" s="29" t="str">
        <f>IF(ISNUMBER(AVERAGEIFS(Observed!Q$2:Q$792,Observed!$A$2:$A$792,$A209,Observed!$C$2:$C$792,$C209)),AVERAGEIFS(Observed!Q$2:Q$792,Observed!$A$2:$A$792,$A209,Observed!$C$2:$C$792,$C209),"")</f>
        <v/>
      </c>
      <c r="V209" s="28" t="str">
        <f>IF(ISNUMBER(AVERAGEIFS(Observed!R$2:R$792,Observed!$A$2:$A$792,$A209,Observed!$C$2:$C$792,$C209)),AVERAGEIFS(Observed!R$2:R$792,Observed!$A$2:$A$792,$A209,Observed!$C$2:$C$792,$C209),"")</f>
        <v/>
      </c>
      <c r="W209" s="30" t="str">
        <f>IF(ISNUMBER(AVERAGEIFS(Observed!S$2:S$792,Observed!$A$2:$A$792,$A209,Observed!$C$2:$C$792,$C209)),AVERAGEIFS(Observed!S$2:S$792,Observed!$A$2:$A$792,$A209,Observed!$C$2:$C$792,$C209),"")</f>
        <v/>
      </c>
      <c r="X209" s="30" t="str">
        <f>IF(ISNUMBER(AVERAGEIFS(Observed!T$2:T$792,Observed!$A$2:$A$792,$A209,Observed!$C$2:$C$792,$C209)),AVERAGEIFS(Observed!T$2:T$792,Observed!$A$2:$A$792,$A209,Observed!$C$2:$C$792,$C209),"")</f>
        <v/>
      </c>
      <c r="Y209" s="28" t="str">
        <f>IF(ISNUMBER(AVERAGEIFS(Observed!U$2:U$792,Observed!$A$2:$A$792,$A209,Observed!$C$2:$C$792,$C209)),AVERAGEIFS(Observed!U$2:U$792,Observed!$A$2:$A$792,$A209,Observed!$C$2:$C$792,$C209),"")</f>
        <v/>
      </c>
      <c r="Z209" s="28" t="str">
        <f>IF(ISNUMBER(AVERAGEIFS(Observed!V$2:V$792,Observed!$A$2:$A$792,$A209,Observed!$C$2:$C$792,$C209)),AVERAGEIFS(Observed!V$2:V$792,Observed!$A$2:$A$792,$A209,Observed!$C$2:$C$792,$C209),"")</f>
        <v/>
      </c>
      <c r="AA209" s="28" t="str">
        <f>IF(ISNUMBER(AVERAGEIFS(Observed!W$2:W$792,Observed!$A$2:$A$792,$A209,Observed!$C$2:$C$792,$C209)),AVERAGEIFS(Observed!W$2:W$792,Observed!$A$2:$A$792,$A209,Observed!$C$2:$C$792,$C209),"")</f>
        <v/>
      </c>
      <c r="AB209" s="28" t="str">
        <f>IF(ISNUMBER(AVERAGEIFS(Observed!X$2:X$792,Observed!$A$2:$A$792,$A209,Observed!$C$2:$C$792,$C209)),AVERAGEIFS(Observed!X$2:X$792,Observed!$A$2:$A$792,$A209,Observed!$C$2:$C$792,$C209),"")</f>
        <v/>
      </c>
      <c r="AC209" s="28" t="str">
        <f>IF(ISNUMBER(AVERAGEIFS(Observed!Y$2:Y$792,Observed!$A$2:$A$792,$A209,Observed!$C$2:$C$792,$C209)),AVERAGEIFS(Observed!Y$2:Y$792,Observed!$A$2:$A$792,$A209,Observed!$C$2:$C$792,$C209),"")</f>
        <v/>
      </c>
      <c r="AD209" s="28" t="str">
        <f>IF(ISNUMBER(AVERAGEIFS(Observed!Z$2:Z$792,Observed!$A$2:$A$792,$A209,Observed!$C$2:$C$792,$C209)),AVERAGEIFS(Observed!Z$2:Z$792,Observed!$A$2:$A$792,$A209,Observed!$C$2:$C$792,$C209),"")</f>
        <v/>
      </c>
      <c r="AE209" s="28" t="str">
        <f>IF(ISNUMBER(AVERAGEIFS(Observed!AA$2:AA$792,Observed!$A$2:$A$792,$A209,Observed!$C$2:$C$792,$C209)),AVERAGEIFS(Observed!AA$2:AA$792,Observed!$A$2:$A$792,$A209,Observed!$C$2:$C$792,$C209),"")</f>
        <v/>
      </c>
      <c r="AF209" s="28" t="str">
        <f>IF(ISNUMBER(AVERAGEIFS(Observed!AB$2:AB$792,Observed!$A$2:$A$792,$A209,Observed!$C$2:$C$792,$C209)),AVERAGEIFS(Observed!AB$2:AB$792,Observed!$A$2:$A$792,$A209,Observed!$C$2:$C$792,$C209),"")</f>
        <v/>
      </c>
      <c r="AG209" s="28">
        <f>IF(ISNUMBER(AVERAGEIFS(Observed!AC$2:AC$792,Observed!$A$2:$A$792,$A209,Observed!$C$2:$C$792,$C209)),AVERAGEIFS(Observed!AC$2:AC$792,Observed!$A$2:$A$792,$A209,Observed!$C$2:$C$792,$C209),"")</f>
        <v>28.866666666666664</v>
      </c>
      <c r="AH209" s="29">
        <f>IF(ISNUMBER(AVERAGEIFS(Observed!AD$2:AD$792,Observed!$A$2:$A$792,$A209,Observed!$C$2:$C$792,$C209)),AVERAGEIFS(Observed!AD$2:AD$792,Observed!$A$2:$A$792,$A209,Observed!$C$2:$C$792,$C209),"")</f>
        <v>4.2666666666666665E-2</v>
      </c>
      <c r="AI209" s="29">
        <f>IF(ISNUMBER(AVERAGEIFS(Observed!AE$2:AE$792,Observed!$A$2:$A$792,$A209,Observed!$C$2:$C$792,$C209)),AVERAGEIFS(Observed!AE$2:AE$792,Observed!$A$2:$A$792,$A209,Observed!$C$2:$C$792,$C209),"")</f>
        <v>4.2666666666666665E-2</v>
      </c>
      <c r="AJ209" s="29" t="str">
        <f>IF(ISNUMBER(AVERAGEIFS(Observed!AF$2:AF$792,Observed!$A$2:$A$792,$A209,Observed!$C$2:$C$792,$C209)),AVERAGEIFS(Observed!AF$2:AF$792,Observed!$A$2:$A$792,$A209,Observed!$C$2:$C$792,$C209),"")</f>
        <v/>
      </c>
      <c r="AK209" s="28" t="str">
        <f>IF(ISNUMBER(AVERAGEIFS(Observed!AG$2:AG$792,Observed!$A$2:$A$792,$A209,Observed!$C$2:$C$792,$C209)),AVERAGEIFS(Observed!AG$2:AG$792,Observed!$A$2:$A$792,$A209,Observed!$C$2:$C$792,$C209),"")</f>
        <v/>
      </c>
      <c r="AL209" s="29" t="str">
        <f>IF(ISNUMBER(AVERAGEIFS(Observed!AH$2:AH$792,Observed!$A$2:$A$792,$A209,Observed!$C$2:$C$792,$C209)),AVERAGEIFS(Observed!AH$2:AH$792,Observed!$A$2:$A$792,$A209,Observed!$C$2:$C$792,$C209),"")</f>
        <v/>
      </c>
      <c r="AM209" s="28" t="str">
        <f>IF(ISNUMBER(AVERAGEIFS(Observed!AI$2:AI$792,Observed!$A$2:$A$792,$A209,Observed!$C$2:$C$792,$C209)),AVERAGEIFS(Observed!AI$2:AI$792,Observed!$A$2:$A$792,$A209,Observed!$C$2:$C$792,$C209),"")</f>
        <v/>
      </c>
      <c r="AN209" s="28" t="str">
        <f>IF(ISNUMBER(AVERAGEIFS(Observed!AJ$2:AJ$792,Observed!$A$2:$A$792,$A209,Observed!$C$2:$C$792,$C209)),AVERAGEIFS(Observed!AJ$2:AJ$792,Observed!$A$2:$A$792,$A209,Observed!$C$2:$C$792,$C209),"")</f>
        <v/>
      </c>
      <c r="AO209" s="28" t="str">
        <f>IF(ISNUMBER(AVERAGEIFS(Observed!AK$2:AK$792,Observed!$A$2:$A$792,$A209,Observed!$C$2:$C$792,$C209)),AVERAGEIFS(Observed!AK$2:AK$792,Observed!$A$2:$A$792,$A209,Observed!$C$2:$C$792,$C209),"")</f>
        <v/>
      </c>
      <c r="AP209" s="29" t="str">
        <f>IF(ISNUMBER(AVERAGEIFS(Observed!AL$2:AL$792,Observed!$A$2:$A$792,$A209,Observed!$C$2:$C$792,$C209)),AVERAGEIFS(Observed!AL$2:AL$792,Observed!$A$2:$A$792,$A209,Observed!$C$2:$C$792,$C209),"")</f>
        <v/>
      </c>
      <c r="AQ209" s="28">
        <f>IF(ISNUMBER(AVERAGEIFS(Observed!AM$2:AM$792,Observed!$A$2:$A$792,$A209,Observed!$C$2:$C$792,$C209)),AVERAGEIFS(Observed!AM$2:AM$792,Observed!$A$2:$A$792,$A209,Observed!$C$2:$C$792,$C209),"")</f>
        <v>4.2153333333333327</v>
      </c>
      <c r="AR209" s="28">
        <f>IF(ISNUMBER(AVERAGEIFS(Observed!AN$2:AN$792,Observed!$A$2:$A$792,$A209,Observed!$C$2:$C$792,$C209)),AVERAGEIFS(Observed!AN$2:AN$792,Observed!$A$2:$A$792,$A209,Observed!$C$2:$C$792,$C209),"")</f>
        <v>4.2153333333333327</v>
      </c>
      <c r="AS209" s="2">
        <f>COUNTIFS(Observed!$A$2:$A$792,$A209,Observed!$C$2:$C$792,$C209)</f>
        <v>3</v>
      </c>
      <c r="AT209" s="2">
        <f t="shared" si="4"/>
        <v>8</v>
      </c>
    </row>
    <row r="210" spans="1:46" x14ac:dyDescent="0.25">
      <c r="A210" s="4" t="s">
        <v>35</v>
      </c>
      <c r="B210" t="s">
        <v>32</v>
      </c>
      <c r="C210" s="3">
        <v>42250</v>
      </c>
      <c r="D210">
        <v>1</v>
      </c>
      <c r="F210">
        <v>50</v>
      </c>
      <c r="J210" s="2" t="s">
        <v>83</v>
      </c>
      <c r="K210" s="2" t="s">
        <v>43</v>
      </c>
      <c r="L210">
        <v>5</v>
      </c>
      <c r="M210" s="2" t="s">
        <v>22</v>
      </c>
      <c r="N210" s="27" t="str">
        <f>IF(ISNUMBER(AVERAGEIFS(Observed!J$2:J$792,Observed!$A$2:$A$792,$A210,Observed!$C$2:$C$792,$C210)),AVERAGEIFS(Observed!J$2:J$792,Observed!$A$2:$A$792,$A210,Observed!$C$2:$C$792,$C210),"")</f>
        <v/>
      </c>
      <c r="O210" s="28" t="str">
        <f>IF(ISNUMBER(AVERAGEIFS(Observed!K$2:K$792,Observed!$A$2:$A$792,$A210,Observed!$C$2:$C$792,$C210)),AVERAGEIFS(Observed!K$2:K$792,Observed!$A$2:$A$792,$A210,Observed!$C$2:$C$792,$C210),"")</f>
        <v/>
      </c>
      <c r="P210" s="28">
        <f>IF(ISNUMBER(AVERAGEIFS(Observed!L$2:L$792,Observed!$A$2:$A$792,$A210,Observed!$C$2:$C$792,$C210)),AVERAGEIFS(Observed!L$2:L$792,Observed!$A$2:$A$792,$A210,Observed!$C$2:$C$792,$C210),"")</f>
        <v>111.48666666666668</v>
      </c>
      <c r="Q210" s="28">
        <f>IF(ISNUMBER(AVERAGEIFS(Observed!M$2:M$792,Observed!$A$2:$A$792,$A210,Observed!$C$2:$C$792,$C210)),AVERAGEIFS(Observed!M$2:M$792,Observed!$A$2:$A$792,$A210,Observed!$C$2:$C$792,$C210),"")</f>
        <v>111.48666666666668</v>
      </c>
      <c r="R210" s="28">
        <f>IF(ISNUMBER(AVERAGEIFS(Observed!N$2:N$792,Observed!$A$2:$A$792,$A210,Observed!$C$2:$C$792,$C210)),AVERAGEIFS(Observed!N$2:N$792,Observed!$A$2:$A$792,$A210,Observed!$C$2:$C$792,$C210),"")</f>
        <v>111.48666666666668</v>
      </c>
      <c r="S210" s="29" t="str">
        <f>IF(ISNUMBER(AVERAGEIFS(Observed!O$2:O$792,Observed!$A$2:$A$792,$A210,Observed!$C$2:$C$792,$C210)),AVERAGEIFS(Observed!O$2:O$792,Observed!$A$2:$A$792,$A210,Observed!$C$2:$C$792,$C210),"")</f>
        <v/>
      </c>
      <c r="T210" s="29" t="str">
        <f>IF(ISNUMBER(AVERAGEIFS(Observed!P$2:P$792,Observed!$A$2:$A$792,$A210,Observed!$C$2:$C$792,$C210)),AVERAGEIFS(Observed!P$2:P$792,Observed!$A$2:$A$792,$A210,Observed!$C$2:$C$792,$C210),"")</f>
        <v/>
      </c>
      <c r="U210" s="29" t="str">
        <f>IF(ISNUMBER(AVERAGEIFS(Observed!Q$2:Q$792,Observed!$A$2:$A$792,$A210,Observed!$C$2:$C$792,$C210)),AVERAGEIFS(Observed!Q$2:Q$792,Observed!$A$2:$A$792,$A210,Observed!$C$2:$C$792,$C210),"")</f>
        <v/>
      </c>
      <c r="V210" s="28" t="str">
        <f>IF(ISNUMBER(AVERAGEIFS(Observed!R$2:R$792,Observed!$A$2:$A$792,$A210,Observed!$C$2:$C$792,$C210)),AVERAGEIFS(Observed!R$2:R$792,Observed!$A$2:$A$792,$A210,Observed!$C$2:$C$792,$C210),"")</f>
        <v/>
      </c>
      <c r="W210" s="30" t="str">
        <f>IF(ISNUMBER(AVERAGEIFS(Observed!S$2:S$792,Observed!$A$2:$A$792,$A210,Observed!$C$2:$C$792,$C210)),AVERAGEIFS(Observed!S$2:S$792,Observed!$A$2:$A$792,$A210,Observed!$C$2:$C$792,$C210),"")</f>
        <v/>
      </c>
      <c r="X210" s="30" t="str">
        <f>IF(ISNUMBER(AVERAGEIFS(Observed!T$2:T$792,Observed!$A$2:$A$792,$A210,Observed!$C$2:$C$792,$C210)),AVERAGEIFS(Observed!T$2:T$792,Observed!$A$2:$A$792,$A210,Observed!$C$2:$C$792,$C210),"")</f>
        <v/>
      </c>
      <c r="Y210" s="28" t="str">
        <f>IF(ISNUMBER(AVERAGEIFS(Observed!U$2:U$792,Observed!$A$2:$A$792,$A210,Observed!$C$2:$C$792,$C210)),AVERAGEIFS(Observed!U$2:U$792,Observed!$A$2:$A$792,$A210,Observed!$C$2:$C$792,$C210),"")</f>
        <v/>
      </c>
      <c r="Z210" s="28" t="str">
        <f>IF(ISNUMBER(AVERAGEIFS(Observed!V$2:V$792,Observed!$A$2:$A$792,$A210,Observed!$C$2:$C$792,$C210)),AVERAGEIFS(Observed!V$2:V$792,Observed!$A$2:$A$792,$A210,Observed!$C$2:$C$792,$C210),"")</f>
        <v/>
      </c>
      <c r="AA210" s="28" t="str">
        <f>IF(ISNUMBER(AVERAGEIFS(Observed!W$2:W$792,Observed!$A$2:$A$792,$A210,Observed!$C$2:$C$792,$C210)),AVERAGEIFS(Observed!W$2:W$792,Observed!$A$2:$A$792,$A210,Observed!$C$2:$C$792,$C210),"")</f>
        <v/>
      </c>
      <c r="AB210" s="28" t="str">
        <f>IF(ISNUMBER(AVERAGEIFS(Observed!X$2:X$792,Observed!$A$2:$A$792,$A210,Observed!$C$2:$C$792,$C210)),AVERAGEIFS(Observed!X$2:X$792,Observed!$A$2:$A$792,$A210,Observed!$C$2:$C$792,$C210),"")</f>
        <v/>
      </c>
      <c r="AC210" s="28" t="str">
        <f>IF(ISNUMBER(AVERAGEIFS(Observed!Y$2:Y$792,Observed!$A$2:$A$792,$A210,Observed!$C$2:$C$792,$C210)),AVERAGEIFS(Observed!Y$2:Y$792,Observed!$A$2:$A$792,$A210,Observed!$C$2:$C$792,$C210),"")</f>
        <v/>
      </c>
      <c r="AD210" s="28" t="str">
        <f>IF(ISNUMBER(AVERAGEIFS(Observed!Z$2:Z$792,Observed!$A$2:$A$792,$A210,Observed!$C$2:$C$792,$C210)),AVERAGEIFS(Observed!Z$2:Z$792,Observed!$A$2:$A$792,$A210,Observed!$C$2:$C$792,$C210),"")</f>
        <v/>
      </c>
      <c r="AE210" s="28" t="str">
        <f>IF(ISNUMBER(AVERAGEIFS(Observed!AA$2:AA$792,Observed!$A$2:$A$792,$A210,Observed!$C$2:$C$792,$C210)),AVERAGEIFS(Observed!AA$2:AA$792,Observed!$A$2:$A$792,$A210,Observed!$C$2:$C$792,$C210),"")</f>
        <v/>
      </c>
      <c r="AF210" s="28" t="str">
        <f>IF(ISNUMBER(AVERAGEIFS(Observed!AB$2:AB$792,Observed!$A$2:$A$792,$A210,Observed!$C$2:$C$792,$C210)),AVERAGEIFS(Observed!AB$2:AB$792,Observed!$A$2:$A$792,$A210,Observed!$C$2:$C$792,$C210),"")</f>
        <v/>
      </c>
      <c r="AG210" s="28">
        <f>IF(ISNUMBER(AVERAGEIFS(Observed!AC$2:AC$792,Observed!$A$2:$A$792,$A210,Observed!$C$2:$C$792,$C210)),AVERAGEIFS(Observed!AC$2:AC$792,Observed!$A$2:$A$792,$A210,Observed!$C$2:$C$792,$C210),"")</f>
        <v>28.599999999999998</v>
      </c>
      <c r="AH210" s="29">
        <f>IF(ISNUMBER(AVERAGEIFS(Observed!AD$2:AD$792,Observed!$A$2:$A$792,$A210,Observed!$C$2:$C$792,$C210)),AVERAGEIFS(Observed!AD$2:AD$792,Observed!$A$2:$A$792,$A210,Observed!$C$2:$C$792,$C210),"")</f>
        <v>4.2666666666666665E-2</v>
      </c>
      <c r="AI210" s="29">
        <f>IF(ISNUMBER(AVERAGEIFS(Observed!AE$2:AE$792,Observed!$A$2:$A$792,$A210,Observed!$C$2:$C$792,$C210)),AVERAGEIFS(Observed!AE$2:AE$792,Observed!$A$2:$A$792,$A210,Observed!$C$2:$C$792,$C210),"")</f>
        <v>4.2666666666666665E-2</v>
      </c>
      <c r="AJ210" s="29" t="str">
        <f>IF(ISNUMBER(AVERAGEIFS(Observed!AF$2:AF$792,Observed!$A$2:$A$792,$A210,Observed!$C$2:$C$792,$C210)),AVERAGEIFS(Observed!AF$2:AF$792,Observed!$A$2:$A$792,$A210,Observed!$C$2:$C$792,$C210),"")</f>
        <v/>
      </c>
      <c r="AK210" s="28" t="str">
        <f>IF(ISNUMBER(AVERAGEIFS(Observed!AG$2:AG$792,Observed!$A$2:$A$792,$A210,Observed!$C$2:$C$792,$C210)),AVERAGEIFS(Observed!AG$2:AG$792,Observed!$A$2:$A$792,$A210,Observed!$C$2:$C$792,$C210),"")</f>
        <v/>
      </c>
      <c r="AL210" s="29" t="str">
        <f>IF(ISNUMBER(AVERAGEIFS(Observed!AH$2:AH$792,Observed!$A$2:$A$792,$A210,Observed!$C$2:$C$792,$C210)),AVERAGEIFS(Observed!AH$2:AH$792,Observed!$A$2:$A$792,$A210,Observed!$C$2:$C$792,$C210),"")</f>
        <v/>
      </c>
      <c r="AM210" s="28" t="str">
        <f>IF(ISNUMBER(AVERAGEIFS(Observed!AI$2:AI$792,Observed!$A$2:$A$792,$A210,Observed!$C$2:$C$792,$C210)),AVERAGEIFS(Observed!AI$2:AI$792,Observed!$A$2:$A$792,$A210,Observed!$C$2:$C$792,$C210),"")</f>
        <v/>
      </c>
      <c r="AN210" s="28" t="str">
        <f>IF(ISNUMBER(AVERAGEIFS(Observed!AJ$2:AJ$792,Observed!$A$2:$A$792,$A210,Observed!$C$2:$C$792,$C210)),AVERAGEIFS(Observed!AJ$2:AJ$792,Observed!$A$2:$A$792,$A210,Observed!$C$2:$C$792,$C210),"")</f>
        <v/>
      </c>
      <c r="AO210" s="28" t="str">
        <f>IF(ISNUMBER(AVERAGEIFS(Observed!AK$2:AK$792,Observed!$A$2:$A$792,$A210,Observed!$C$2:$C$792,$C210)),AVERAGEIFS(Observed!AK$2:AK$792,Observed!$A$2:$A$792,$A210,Observed!$C$2:$C$792,$C210),"")</f>
        <v/>
      </c>
      <c r="AP210" s="29" t="str">
        <f>IF(ISNUMBER(AVERAGEIFS(Observed!AL$2:AL$792,Observed!$A$2:$A$792,$A210,Observed!$C$2:$C$792,$C210)),AVERAGEIFS(Observed!AL$2:AL$792,Observed!$A$2:$A$792,$A210,Observed!$C$2:$C$792,$C210),"")</f>
        <v/>
      </c>
      <c r="AQ210" s="28">
        <f>IF(ISNUMBER(AVERAGEIFS(Observed!AM$2:AM$792,Observed!$A$2:$A$792,$A210,Observed!$C$2:$C$792,$C210)),AVERAGEIFS(Observed!AM$2:AM$792,Observed!$A$2:$A$792,$A210,Observed!$C$2:$C$792,$C210),"")</f>
        <v>4.7396666666666674</v>
      </c>
      <c r="AR210" s="28">
        <f>IF(ISNUMBER(AVERAGEIFS(Observed!AN$2:AN$792,Observed!$A$2:$A$792,$A210,Observed!$C$2:$C$792,$C210)),AVERAGEIFS(Observed!AN$2:AN$792,Observed!$A$2:$A$792,$A210,Observed!$C$2:$C$792,$C210),"")</f>
        <v>4.7396666666666674</v>
      </c>
      <c r="AS210" s="2">
        <f>COUNTIFS(Observed!$A$2:$A$792,$A210,Observed!$C$2:$C$792,$C210)</f>
        <v>3</v>
      </c>
      <c r="AT210" s="2">
        <f t="shared" si="4"/>
        <v>8</v>
      </c>
    </row>
    <row r="211" spans="1:46" x14ac:dyDescent="0.25">
      <c r="A211" s="4" t="s">
        <v>34</v>
      </c>
      <c r="B211" t="s">
        <v>32</v>
      </c>
      <c r="C211" s="3">
        <v>42250</v>
      </c>
      <c r="D211">
        <v>1</v>
      </c>
      <c r="F211">
        <v>100</v>
      </c>
      <c r="J211" s="2" t="s">
        <v>83</v>
      </c>
      <c r="K211" s="2" t="s">
        <v>43</v>
      </c>
      <c r="L211">
        <v>5</v>
      </c>
      <c r="M211" s="2" t="s">
        <v>22</v>
      </c>
      <c r="N211" s="27" t="str">
        <f>IF(ISNUMBER(AVERAGEIFS(Observed!J$2:J$792,Observed!$A$2:$A$792,$A211,Observed!$C$2:$C$792,$C211)),AVERAGEIFS(Observed!J$2:J$792,Observed!$A$2:$A$792,$A211,Observed!$C$2:$C$792,$C211),"")</f>
        <v/>
      </c>
      <c r="O211" s="28" t="str">
        <f>IF(ISNUMBER(AVERAGEIFS(Observed!K$2:K$792,Observed!$A$2:$A$792,$A211,Observed!$C$2:$C$792,$C211)),AVERAGEIFS(Observed!K$2:K$792,Observed!$A$2:$A$792,$A211,Observed!$C$2:$C$792,$C211),"")</f>
        <v/>
      </c>
      <c r="P211" s="28">
        <f>IF(ISNUMBER(AVERAGEIFS(Observed!L$2:L$792,Observed!$A$2:$A$792,$A211,Observed!$C$2:$C$792,$C211)),AVERAGEIFS(Observed!L$2:L$792,Observed!$A$2:$A$792,$A211,Observed!$C$2:$C$792,$C211),"")</f>
        <v>108.34333333333332</v>
      </c>
      <c r="Q211" s="28">
        <f>IF(ISNUMBER(AVERAGEIFS(Observed!M$2:M$792,Observed!$A$2:$A$792,$A211,Observed!$C$2:$C$792,$C211)),AVERAGEIFS(Observed!M$2:M$792,Observed!$A$2:$A$792,$A211,Observed!$C$2:$C$792,$C211),"")</f>
        <v>108.34333333333332</v>
      </c>
      <c r="R211" s="28">
        <f>IF(ISNUMBER(AVERAGEIFS(Observed!N$2:N$792,Observed!$A$2:$A$792,$A211,Observed!$C$2:$C$792,$C211)),AVERAGEIFS(Observed!N$2:N$792,Observed!$A$2:$A$792,$A211,Observed!$C$2:$C$792,$C211),"")</f>
        <v>108.34333333333332</v>
      </c>
      <c r="S211" s="29" t="str">
        <f>IF(ISNUMBER(AVERAGEIFS(Observed!O$2:O$792,Observed!$A$2:$A$792,$A211,Observed!$C$2:$C$792,$C211)),AVERAGEIFS(Observed!O$2:O$792,Observed!$A$2:$A$792,$A211,Observed!$C$2:$C$792,$C211),"")</f>
        <v/>
      </c>
      <c r="T211" s="29" t="str">
        <f>IF(ISNUMBER(AVERAGEIFS(Observed!P$2:P$792,Observed!$A$2:$A$792,$A211,Observed!$C$2:$C$792,$C211)),AVERAGEIFS(Observed!P$2:P$792,Observed!$A$2:$A$792,$A211,Observed!$C$2:$C$792,$C211),"")</f>
        <v/>
      </c>
      <c r="U211" s="29" t="str">
        <f>IF(ISNUMBER(AVERAGEIFS(Observed!Q$2:Q$792,Observed!$A$2:$A$792,$A211,Observed!$C$2:$C$792,$C211)),AVERAGEIFS(Observed!Q$2:Q$792,Observed!$A$2:$A$792,$A211,Observed!$C$2:$C$792,$C211),"")</f>
        <v/>
      </c>
      <c r="V211" s="28" t="str">
        <f>IF(ISNUMBER(AVERAGEIFS(Observed!R$2:R$792,Observed!$A$2:$A$792,$A211,Observed!$C$2:$C$792,$C211)),AVERAGEIFS(Observed!R$2:R$792,Observed!$A$2:$A$792,$A211,Observed!$C$2:$C$792,$C211),"")</f>
        <v/>
      </c>
      <c r="W211" s="30" t="str">
        <f>IF(ISNUMBER(AVERAGEIFS(Observed!S$2:S$792,Observed!$A$2:$A$792,$A211,Observed!$C$2:$C$792,$C211)),AVERAGEIFS(Observed!S$2:S$792,Observed!$A$2:$A$792,$A211,Observed!$C$2:$C$792,$C211),"")</f>
        <v/>
      </c>
      <c r="X211" s="30" t="str">
        <f>IF(ISNUMBER(AVERAGEIFS(Observed!T$2:T$792,Observed!$A$2:$A$792,$A211,Observed!$C$2:$C$792,$C211)),AVERAGEIFS(Observed!T$2:T$792,Observed!$A$2:$A$792,$A211,Observed!$C$2:$C$792,$C211),"")</f>
        <v/>
      </c>
      <c r="Y211" s="28" t="str">
        <f>IF(ISNUMBER(AVERAGEIFS(Observed!U$2:U$792,Observed!$A$2:$A$792,$A211,Observed!$C$2:$C$792,$C211)),AVERAGEIFS(Observed!U$2:U$792,Observed!$A$2:$A$792,$A211,Observed!$C$2:$C$792,$C211),"")</f>
        <v/>
      </c>
      <c r="Z211" s="28" t="str">
        <f>IF(ISNUMBER(AVERAGEIFS(Observed!V$2:V$792,Observed!$A$2:$A$792,$A211,Observed!$C$2:$C$792,$C211)),AVERAGEIFS(Observed!V$2:V$792,Observed!$A$2:$A$792,$A211,Observed!$C$2:$C$792,$C211),"")</f>
        <v/>
      </c>
      <c r="AA211" s="28" t="str">
        <f>IF(ISNUMBER(AVERAGEIFS(Observed!W$2:W$792,Observed!$A$2:$A$792,$A211,Observed!$C$2:$C$792,$C211)),AVERAGEIFS(Observed!W$2:W$792,Observed!$A$2:$A$792,$A211,Observed!$C$2:$C$792,$C211),"")</f>
        <v/>
      </c>
      <c r="AB211" s="28" t="str">
        <f>IF(ISNUMBER(AVERAGEIFS(Observed!X$2:X$792,Observed!$A$2:$A$792,$A211,Observed!$C$2:$C$792,$C211)),AVERAGEIFS(Observed!X$2:X$792,Observed!$A$2:$A$792,$A211,Observed!$C$2:$C$792,$C211),"")</f>
        <v/>
      </c>
      <c r="AC211" s="28" t="str">
        <f>IF(ISNUMBER(AVERAGEIFS(Observed!Y$2:Y$792,Observed!$A$2:$A$792,$A211,Observed!$C$2:$C$792,$C211)),AVERAGEIFS(Observed!Y$2:Y$792,Observed!$A$2:$A$792,$A211,Observed!$C$2:$C$792,$C211),"")</f>
        <v/>
      </c>
      <c r="AD211" s="28" t="str">
        <f>IF(ISNUMBER(AVERAGEIFS(Observed!Z$2:Z$792,Observed!$A$2:$A$792,$A211,Observed!$C$2:$C$792,$C211)),AVERAGEIFS(Observed!Z$2:Z$792,Observed!$A$2:$A$792,$A211,Observed!$C$2:$C$792,$C211),"")</f>
        <v/>
      </c>
      <c r="AE211" s="28" t="str">
        <f>IF(ISNUMBER(AVERAGEIFS(Observed!AA$2:AA$792,Observed!$A$2:$A$792,$A211,Observed!$C$2:$C$792,$C211)),AVERAGEIFS(Observed!AA$2:AA$792,Observed!$A$2:$A$792,$A211,Observed!$C$2:$C$792,$C211),"")</f>
        <v/>
      </c>
      <c r="AF211" s="28" t="str">
        <f>IF(ISNUMBER(AVERAGEIFS(Observed!AB$2:AB$792,Observed!$A$2:$A$792,$A211,Observed!$C$2:$C$792,$C211)),AVERAGEIFS(Observed!AB$2:AB$792,Observed!$A$2:$A$792,$A211,Observed!$C$2:$C$792,$C211),"")</f>
        <v/>
      </c>
      <c r="AG211" s="28">
        <f>IF(ISNUMBER(AVERAGEIFS(Observed!AC$2:AC$792,Observed!$A$2:$A$792,$A211,Observed!$C$2:$C$792,$C211)),AVERAGEIFS(Observed!AC$2:AC$792,Observed!$A$2:$A$792,$A211,Observed!$C$2:$C$792,$C211),"")</f>
        <v>27.866666666666664</v>
      </c>
      <c r="AH211" s="29">
        <f>IF(ISNUMBER(AVERAGEIFS(Observed!AD$2:AD$792,Observed!$A$2:$A$792,$A211,Observed!$C$2:$C$792,$C211)),AVERAGEIFS(Observed!AD$2:AD$792,Observed!$A$2:$A$792,$A211,Observed!$C$2:$C$792,$C211),"")</f>
        <v>4.1333333333333333E-2</v>
      </c>
      <c r="AI211" s="29">
        <f>IF(ISNUMBER(AVERAGEIFS(Observed!AE$2:AE$792,Observed!$A$2:$A$792,$A211,Observed!$C$2:$C$792,$C211)),AVERAGEIFS(Observed!AE$2:AE$792,Observed!$A$2:$A$792,$A211,Observed!$C$2:$C$792,$C211),"")</f>
        <v>4.1333333333333333E-2</v>
      </c>
      <c r="AJ211" s="29" t="str">
        <f>IF(ISNUMBER(AVERAGEIFS(Observed!AF$2:AF$792,Observed!$A$2:$A$792,$A211,Observed!$C$2:$C$792,$C211)),AVERAGEIFS(Observed!AF$2:AF$792,Observed!$A$2:$A$792,$A211,Observed!$C$2:$C$792,$C211),"")</f>
        <v/>
      </c>
      <c r="AK211" s="28" t="str">
        <f>IF(ISNUMBER(AVERAGEIFS(Observed!AG$2:AG$792,Observed!$A$2:$A$792,$A211,Observed!$C$2:$C$792,$C211)),AVERAGEIFS(Observed!AG$2:AG$792,Observed!$A$2:$A$792,$A211,Observed!$C$2:$C$792,$C211),"")</f>
        <v/>
      </c>
      <c r="AL211" s="29" t="str">
        <f>IF(ISNUMBER(AVERAGEIFS(Observed!AH$2:AH$792,Observed!$A$2:$A$792,$A211,Observed!$C$2:$C$792,$C211)),AVERAGEIFS(Observed!AH$2:AH$792,Observed!$A$2:$A$792,$A211,Observed!$C$2:$C$792,$C211),"")</f>
        <v/>
      </c>
      <c r="AM211" s="28" t="str">
        <f>IF(ISNUMBER(AVERAGEIFS(Observed!AI$2:AI$792,Observed!$A$2:$A$792,$A211,Observed!$C$2:$C$792,$C211)),AVERAGEIFS(Observed!AI$2:AI$792,Observed!$A$2:$A$792,$A211,Observed!$C$2:$C$792,$C211),"")</f>
        <v/>
      </c>
      <c r="AN211" s="28" t="str">
        <f>IF(ISNUMBER(AVERAGEIFS(Observed!AJ$2:AJ$792,Observed!$A$2:$A$792,$A211,Observed!$C$2:$C$792,$C211)),AVERAGEIFS(Observed!AJ$2:AJ$792,Observed!$A$2:$A$792,$A211,Observed!$C$2:$C$792,$C211),"")</f>
        <v/>
      </c>
      <c r="AO211" s="28" t="str">
        <f>IF(ISNUMBER(AVERAGEIFS(Observed!AK$2:AK$792,Observed!$A$2:$A$792,$A211,Observed!$C$2:$C$792,$C211)),AVERAGEIFS(Observed!AK$2:AK$792,Observed!$A$2:$A$792,$A211,Observed!$C$2:$C$792,$C211),"")</f>
        <v/>
      </c>
      <c r="AP211" s="29" t="str">
        <f>IF(ISNUMBER(AVERAGEIFS(Observed!AL$2:AL$792,Observed!$A$2:$A$792,$A211,Observed!$C$2:$C$792,$C211)),AVERAGEIFS(Observed!AL$2:AL$792,Observed!$A$2:$A$792,$A211,Observed!$C$2:$C$792,$C211),"")</f>
        <v/>
      </c>
      <c r="AQ211" s="28">
        <f>IF(ISNUMBER(AVERAGEIFS(Observed!AM$2:AM$792,Observed!$A$2:$A$792,$A211,Observed!$C$2:$C$792,$C211)),AVERAGEIFS(Observed!AM$2:AM$792,Observed!$A$2:$A$792,$A211,Observed!$C$2:$C$792,$C211),"")</f>
        <v>4.3159999999999998</v>
      </c>
      <c r="AR211" s="28">
        <f>IF(ISNUMBER(AVERAGEIFS(Observed!AN$2:AN$792,Observed!$A$2:$A$792,$A211,Observed!$C$2:$C$792,$C211)),AVERAGEIFS(Observed!AN$2:AN$792,Observed!$A$2:$A$792,$A211,Observed!$C$2:$C$792,$C211),"")</f>
        <v>4.3159999999999998</v>
      </c>
      <c r="AS211" s="2">
        <f>COUNTIFS(Observed!$A$2:$A$792,$A211,Observed!$C$2:$C$792,$C211)</f>
        <v>3</v>
      </c>
      <c r="AT211" s="2">
        <f t="shared" si="4"/>
        <v>8</v>
      </c>
    </row>
    <row r="212" spans="1:46" x14ac:dyDescent="0.25">
      <c r="A212" s="4" t="s">
        <v>31</v>
      </c>
      <c r="B212" t="s">
        <v>32</v>
      </c>
      <c r="C212" s="3">
        <v>42250</v>
      </c>
      <c r="D212">
        <v>1</v>
      </c>
      <c r="F212">
        <v>200</v>
      </c>
      <c r="J212" s="2" t="s">
        <v>83</v>
      </c>
      <c r="K212" s="2" t="s">
        <v>43</v>
      </c>
      <c r="L212">
        <v>5</v>
      </c>
      <c r="M212" s="2" t="s">
        <v>22</v>
      </c>
      <c r="N212" s="27" t="str">
        <f>IF(ISNUMBER(AVERAGEIFS(Observed!J$2:J$792,Observed!$A$2:$A$792,$A212,Observed!$C$2:$C$792,$C212)),AVERAGEIFS(Observed!J$2:J$792,Observed!$A$2:$A$792,$A212,Observed!$C$2:$C$792,$C212),"")</f>
        <v/>
      </c>
      <c r="O212" s="28" t="str">
        <f>IF(ISNUMBER(AVERAGEIFS(Observed!K$2:K$792,Observed!$A$2:$A$792,$A212,Observed!$C$2:$C$792,$C212)),AVERAGEIFS(Observed!K$2:K$792,Observed!$A$2:$A$792,$A212,Observed!$C$2:$C$792,$C212),"")</f>
        <v/>
      </c>
      <c r="P212" s="28">
        <f>IF(ISNUMBER(AVERAGEIFS(Observed!L$2:L$792,Observed!$A$2:$A$792,$A212,Observed!$C$2:$C$792,$C212)),AVERAGEIFS(Observed!L$2:L$792,Observed!$A$2:$A$792,$A212,Observed!$C$2:$C$792,$C212),"")</f>
        <v>99.443333333333342</v>
      </c>
      <c r="Q212" s="28">
        <f>IF(ISNUMBER(AVERAGEIFS(Observed!M$2:M$792,Observed!$A$2:$A$792,$A212,Observed!$C$2:$C$792,$C212)),AVERAGEIFS(Observed!M$2:M$792,Observed!$A$2:$A$792,$A212,Observed!$C$2:$C$792,$C212),"")</f>
        <v>99.443333333333342</v>
      </c>
      <c r="R212" s="28">
        <f>IF(ISNUMBER(AVERAGEIFS(Observed!N$2:N$792,Observed!$A$2:$A$792,$A212,Observed!$C$2:$C$792,$C212)),AVERAGEIFS(Observed!N$2:N$792,Observed!$A$2:$A$792,$A212,Observed!$C$2:$C$792,$C212),"")</f>
        <v>99.443333333333342</v>
      </c>
      <c r="S212" s="29" t="str">
        <f>IF(ISNUMBER(AVERAGEIFS(Observed!O$2:O$792,Observed!$A$2:$A$792,$A212,Observed!$C$2:$C$792,$C212)),AVERAGEIFS(Observed!O$2:O$792,Observed!$A$2:$A$792,$A212,Observed!$C$2:$C$792,$C212),"")</f>
        <v/>
      </c>
      <c r="T212" s="29" t="str">
        <f>IF(ISNUMBER(AVERAGEIFS(Observed!P$2:P$792,Observed!$A$2:$A$792,$A212,Observed!$C$2:$C$792,$C212)),AVERAGEIFS(Observed!P$2:P$792,Observed!$A$2:$A$792,$A212,Observed!$C$2:$C$792,$C212),"")</f>
        <v/>
      </c>
      <c r="U212" s="29" t="str">
        <f>IF(ISNUMBER(AVERAGEIFS(Observed!Q$2:Q$792,Observed!$A$2:$A$792,$A212,Observed!$C$2:$C$792,$C212)),AVERAGEIFS(Observed!Q$2:Q$792,Observed!$A$2:$A$792,$A212,Observed!$C$2:$C$792,$C212),"")</f>
        <v/>
      </c>
      <c r="V212" s="28" t="str">
        <f>IF(ISNUMBER(AVERAGEIFS(Observed!R$2:R$792,Observed!$A$2:$A$792,$A212,Observed!$C$2:$C$792,$C212)),AVERAGEIFS(Observed!R$2:R$792,Observed!$A$2:$A$792,$A212,Observed!$C$2:$C$792,$C212),"")</f>
        <v/>
      </c>
      <c r="W212" s="30" t="str">
        <f>IF(ISNUMBER(AVERAGEIFS(Observed!S$2:S$792,Observed!$A$2:$A$792,$A212,Observed!$C$2:$C$792,$C212)),AVERAGEIFS(Observed!S$2:S$792,Observed!$A$2:$A$792,$A212,Observed!$C$2:$C$792,$C212),"")</f>
        <v/>
      </c>
      <c r="X212" s="30" t="str">
        <f>IF(ISNUMBER(AVERAGEIFS(Observed!T$2:T$792,Observed!$A$2:$A$792,$A212,Observed!$C$2:$C$792,$C212)),AVERAGEIFS(Observed!T$2:T$792,Observed!$A$2:$A$792,$A212,Observed!$C$2:$C$792,$C212),"")</f>
        <v/>
      </c>
      <c r="Y212" s="28" t="str">
        <f>IF(ISNUMBER(AVERAGEIFS(Observed!U$2:U$792,Observed!$A$2:$A$792,$A212,Observed!$C$2:$C$792,$C212)),AVERAGEIFS(Observed!U$2:U$792,Observed!$A$2:$A$792,$A212,Observed!$C$2:$C$792,$C212),"")</f>
        <v/>
      </c>
      <c r="Z212" s="28" t="str">
        <f>IF(ISNUMBER(AVERAGEIFS(Observed!V$2:V$792,Observed!$A$2:$A$792,$A212,Observed!$C$2:$C$792,$C212)),AVERAGEIFS(Observed!V$2:V$792,Observed!$A$2:$A$792,$A212,Observed!$C$2:$C$792,$C212),"")</f>
        <v/>
      </c>
      <c r="AA212" s="28" t="str">
        <f>IF(ISNUMBER(AVERAGEIFS(Observed!W$2:W$792,Observed!$A$2:$A$792,$A212,Observed!$C$2:$C$792,$C212)),AVERAGEIFS(Observed!W$2:W$792,Observed!$A$2:$A$792,$A212,Observed!$C$2:$C$792,$C212),"")</f>
        <v/>
      </c>
      <c r="AB212" s="28" t="str">
        <f>IF(ISNUMBER(AVERAGEIFS(Observed!X$2:X$792,Observed!$A$2:$A$792,$A212,Observed!$C$2:$C$792,$C212)),AVERAGEIFS(Observed!X$2:X$792,Observed!$A$2:$A$792,$A212,Observed!$C$2:$C$792,$C212),"")</f>
        <v/>
      </c>
      <c r="AC212" s="28" t="str">
        <f>IF(ISNUMBER(AVERAGEIFS(Observed!Y$2:Y$792,Observed!$A$2:$A$792,$A212,Observed!$C$2:$C$792,$C212)),AVERAGEIFS(Observed!Y$2:Y$792,Observed!$A$2:$A$792,$A212,Observed!$C$2:$C$792,$C212),"")</f>
        <v/>
      </c>
      <c r="AD212" s="28" t="str">
        <f>IF(ISNUMBER(AVERAGEIFS(Observed!Z$2:Z$792,Observed!$A$2:$A$792,$A212,Observed!$C$2:$C$792,$C212)),AVERAGEIFS(Observed!Z$2:Z$792,Observed!$A$2:$A$792,$A212,Observed!$C$2:$C$792,$C212),"")</f>
        <v/>
      </c>
      <c r="AE212" s="28" t="str">
        <f>IF(ISNUMBER(AVERAGEIFS(Observed!AA$2:AA$792,Observed!$A$2:$A$792,$A212,Observed!$C$2:$C$792,$C212)),AVERAGEIFS(Observed!AA$2:AA$792,Observed!$A$2:$A$792,$A212,Observed!$C$2:$C$792,$C212),"")</f>
        <v/>
      </c>
      <c r="AF212" s="28" t="str">
        <f>IF(ISNUMBER(AVERAGEIFS(Observed!AB$2:AB$792,Observed!$A$2:$A$792,$A212,Observed!$C$2:$C$792,$C212)),AVERAGEIFS(Observed!AB$2:AB$792,Observed!$A$2:$A$792,$A212,Observed!$C$2:$C$792,$C212),"")</f>
        <v/>
      </c>
      <c r="AG212" s="28">
        <f>IF(ISNUMBER(AVERAGEIFS(Observed!AC$2:AC$792,Observed!$A$2:$A$792,$A212,Observed!$C$2:$C$792,$C212)),AVERAGEIFS(Observed!AC$2:AC$792,Observed!$A$2:$A$792,$A212,Observed!$C$2:$C$792,$C212),"")</f>
        <v>28.533333333333331</v>
      </c>
      <c r="AH212" s="29">
        <f>IF(ISNUMBER(AVERAGEIFS(Observed!AD$2:AD$792,Observed!$A$2:$A$792,$A212,Observed!$C$2:$C$792,$C212)),AVERAGEIFS(Observed!AD$2:AD$792,Observed!$A$2:$A$792,$A212,Observed!$C$2:$C$792,$C212),"")</f>
        <v>4.2666666666666665E-2</v>
      </c>
      <c r="AI212" s="29">
        <f>IF(ISNUMBER(AVERAGEIFS(Observed!AE$2:AE$792,Observed!$A$2:$A$792,$A212,Observed!$C$2:$C$792,$C212)),AVERAGEIFS(Observed!AE$2:AE$792,Observed!$A$2:$A$792,$A212,Observed!$C$2:$C$792,$C212),"")</f>
        <v>4.2666666666666665E-2</v>
      </c>
      <c r="AJ212" s="29" t="str">
        <f>IF(ISNUMBER(AVERAGEIFS(Observed!AF$2:AF$792,Observed!$A$2:$A$792,$A212,Observed!$C$2:$C$792,$C212)),AVERAGEIFS(Observed!AF$2:AF$792,Observed!$A$2:$A$792,$A212,Observed!$C$2:$C$792,$C212),"")</f>
        <v/>
      </c>
      <c r="AK212" s="28" t="str">
        <f>IF(ISNUMBER(AVERAGEIFS(Observed!AG$2:AG$792,Observed!$A$2:$A$792,$A212,Observed!$C$2:$C$792,$C212)),AVERAGEIFS(Observed!AG$2:AG$792,Observed!$A$2:$A$792,$A212,Observed!$C$2:$C$792,$C212),"")</f>
        <v/>
      </c>
      <c r="AL212" s="29" t="str">
        <f>IF(ISNUMBER(AVERAGEIFS(Observed!AH$2:AH$792,Observed!$A$2:$A$792,$A212,Observed!$C$2:$C$792,$C212)),AVERAGEIFS(Observed!AH$2:AH$792,Observed!$A$2:$A$792,$A212,Observed!$C$2:$C$792,$C212),"")</f>
        <v/>
      </c>
      <c r="AM212" s="28" t="str">
        <f>IF(ISNUMBER(AVERAGEIFS(Observed!AI$2:AI$792,Observed!$A$2:$A$792,$A212,Observed!$C$2:$C$792,$C212)),AVERAGEIFS(Observed!AI$2:AI$792,Observed!$A$2:$A$792,$A212,Observed!$C$2:$C$792,$C212),"")</f>
        <v/>
      </c>
      <c r="AN212" s="28" t="str">
        <f>IF(ISNUMBER(AVERAGEIFS(Observed!AJ$2:AJ$792,Observed!$A$2:$A$792,$A212,Observed!$C$2:$C$792,$C212)),AVERAGEIFS(Observed!AJ$2:AJ$792,Observed!$A$2:$A$792,$A212,Observed!$C$2:$C$792,$C212),"")</f>
        <v/>
      </c>
      <c r="AO212" s="28" t="str">
        <f>IF(ISNUMBER(AVERAGEIFS(Observed!AK$2:AK$792,Observed!$A$2:$A$792,$A212,Observed!$C$2:$C$792,$C212)),AVERAGEIFS(Observed!AK$2:AK$792,Observed!$A$2:$A$792,$A212,Observed!$C$2:$C$792,$C212),"")</f>
        <v/>
      </c>
      <c r="AP212" s="29" t="str">
        <f>IF(ISNUMBER(AVERAGEIFS(Observed!AL$2:AL$792,Observed!$A$2:$A$792,$A212,Observed!$C$2:$C$792,$C212)),AVERAGEIFS(Observed!AL$2:AL$792,Observed!$A$2:$A$792,$A212,Observed!$C$2:$C$792,$C212),"")</f>
        <v/>
      </c>
      <c r="AQ212" s="28">
        <f>IF(ISNUMBER(AVERAGEIFS(Observed!AM$2:AM$792,Observed!$A$2:$A$792,$A212,Observed!$C$2:$C$792,$C212)),AVERAGEIFS(Observed!AM$2:AM$792,Observed!$A$2:$A$792,$A212,Observed!$C$2:$C$792,$C212),"")</f>
        <v>4.1990000000000007</v>
      </c>
      <c r="AR212" s="28">
        <f>IF(ISNUMBER(AVERAGEIFS(Observed!AN$2:AN$792,Observed!$A$2:$A$792,$A212,Observed!$C$2:$C$792,$C212)),AVERAGEIFS(Observed!AN$2:AN$792,Observed!$A$2:$A$792,$A212,Observed!$C$2:$C$792,$C212),"")</f>
        <v>4.1990000000000007</v>
      </c>
      <c r="AS212" s="2">
        <f>COUNTIFS(Observed!$A$2:$A$792,$A212,Observed!$C$2:$C$792,$C212)</f>
        <v>3</v>
      </c>
      <c r="AT212" s="2">
        <f t="shared" si="4"/>
        <v>8</v>
      </c>
    </row>
    <row r="213" spans="1:46" x14ac:dyDescent="0.25">
      <c r="A213" s="4" t="s">
        <v>37</v>
      </c>
      <c r="B213" t="s">
        <v>32</v>
      </c>
      <c r="C213" s="3">
        <v>42250</v>
      </c>
      <c r="D213">
        <v>1</v>
      </c>
      <c r="F213">
        <v>350</v>
      </c>
      <c r="J213" s="2" t="s">
        <v>83</v>
      </c>
      <c r="K213" s="2" t="s">
        <v>43</v>
      </c>
      <c r="L213">
        <v>5</v>
      </c>
      <c r="M213" s="2" t="s">
        <v>22</v>
      </c>
      <c r="N213" s="27" t="str">
        <f>IF(ISNUMBER(AVERAGEIFS(Observed!J$2:J$792,Observed!$A$2:$A$792,$A213,Observed!$C$2:$C$792,$C213)),AVERAGEIFS(Observed!J$2:J$792,Observed!$A$2:$A$792,$A213,Observed!$C$2:$C$792,$C213),"")</f>
        <v/>
      </c>
      <c r="O213" s="28" t="str">
        <f>IF(ISNUMBER(AVERAGEIFS(Observed!K$2:K$792,Observed!$A$2:$A$792,$A213,Observed!$C$2:$C$792,$C213)),AVERAGEIFS(Observed!K$2:K$792,Observed!$A$2:$A$792,$A213,Observed!$C$2:$C$792,$C213),"")</f>
        <v/>
      </c>
      <c r="P213" s="28">
        <f>IF(ISNUMBER(AVERAGEIFS(Observed!L$2:L$792,Observed!$A$2:$A$792,$A213,Observed!$C$2:$C$792,$C213)),AVERAGEIFS(Observed!L$2:L$792,Observed!$A$2:$A$792,$A213,Observed!$C$2:$C$792,$C213),"")</f>
        <v>94.943333333333342</v>
      </c>
      <c r="Q213" s="28">
        <f>IF(ISNUMBER(AVERAGEIFS(Observed!M$2:M$792,Observed!$A$2:$A$792,$A213,Observed!$C$2:$C$792,$C213)),AVERAGEIFS(Observed!M$2:M$792,Observed!$A$2:$A$792,$A213,Observed!$C$2:$C$792,$C213),"")</f>
        <v>94.943333333333342</v>
      </c>
      <c r="R213" s="28">
        <f>IF(ISNUMBER(AVERAGEIFS(Observed!N$2:N$792,Observed!$A$2:$A$792,$A213,Observed!$C$2:$C$792,$C213)),AVERAGEIFS(Observed!N$2:N$792,Observed!$A$2:$A$792,$A213,Observed!$C$2:$C$792,$C213),"")</f>
        <v>94.943333333333342</v>
      </c>
      <c r="S213" s="29" t="str">
        <f>IF(ISNUMBER(AVERAGEIFS(Observed!O$2:O$792,Observed!$A$2:$A$792,$A213,Observed!$C$2:$C$792,$C213)),AVERAGEIFS(Observed!O$2:O$792,Observed!$A$2:$A$792,$A213,Observed!$C$2:$C$792,$C213),"")</f>
        <v/>
      </c>
      <c r="T213" s="29" t="str">
        <f>IF(ISNUMBER(AVERAGEIFS(Observed!P$2:P$792,Observed!$A$2:$A$792,$A213,Observed!$C$2:$C$792,$C213)),AVERAGEIFS(Observed!P$2:P$792,Observed!$A$2:$A$792,$A213,Observed!$C$2:$C$792,$C213),"")</f>
        <v/>
      </c>
      <c r="U213" s="29" t="str">
        <f>IF(ISNUMBER(AVERAGEIFS(Observed!Q$2:Q$792,Observed!$A$2:$A$792,$A213,Observed!$C$2:$C$792,$C213)),AVERAGEIFS(Observed!Q$2:Q$792,Observed!$A$2:$A$792,$A213,Observed!$C$2:$C$792,$C213),"")</f>
        <v/>
      </c>
      <c r="V213" s="28" t="str">
        <f>IF(ISNUMBER(AVERAGEIFS(Observed!R$2:R$792,Observed!$A$2:$A$792,$A213,Observed!$C$2:$C$792,$C213)),AVERAGEIFS(Observed!R$2:R$792,Observed!$A$2:$A$792,$A213,Observed!$C$2:$C$792,$C213),"")</f>
        <v/>
      </c>
      <c r="W213" s="30" t="str">
        <f>IF(ISNUMBER(AVERAGEIFS(Observed!S$2:S$792,Observed!$A$2:$A$792,$A213,Observed!$C$2:$C$792,$C213)),AVERAGEIFS(Observed!S$2:S$792,Observed!$A$2:$A$792,$A213,Observed!$C$2:$C$792,$C213),"")</f>
        <v/>
      </c>
      <c r="X213" s="30" t="str">
        <f>IF(ISNUMBER(AVERAGEIFS(Observed!T$2:T$792,Observed!$A$2:$A$792,$A213,Observed!$C$2:$C$792,$C213)),AVERAGEIFS(Observed!T$2:T$792,Observed!$A$2:$A$792,$A213,Observed!$C$2:$C$792,$C213),"")</f>
        <v/>
      </c>
      <c r="Y213" s="28" t="str">
        <f>IF(ISNUMBER(AVERAGEIFS(Observed!U$2:U$792,Observed!$A$2:$A$792,$A213,Observed!$C$2:$C$792,$C213)),AVERAGEIFS(Observed!U$2:U$792,Observed!$A$2:$A$792,$A213,Observed!$C$2:$C$792,$C213),"")</f>
        <v/>
      </c>
      <c r="Z213" s="28" t="str">
        <f>IF(ISNUMBER(AVERAGEIFS(Observed!V$2:V$792,Observed!$A$2:$A$792,$A213,Observed!$C$2:$C$792,$C213)),AVERAGEIFS(Observed!V$2:V$792,Observed!$A$2:$A$792,$A213,Observed!$C$2:$C$792,$C213),"")</f>
        <v/>
      </c>
      <c r="AA213" s="28" t="str">
        <f>IF(ISNUMBER(AVERAGEIFS(Observed!W$2:W$792,Observed!$A$2:$A$792,$A213,Observed!$C$2:$C$792,$C213)),AVERAGEIFS(Observed!W$2:W$792,Observed!$A$2:$A$792,$A213,Observed!$C$2:$C$792,$C213),"")</f>
        <v/>
      </c>
      <c r="AB213" s="28" t="str">
        <f>IF(ISNUMBER(AVERAGEIFS(Observed!X$2:X$792,Observed!$A$2:$A$792,$A213,Observed!$C$2:$C$792,$C213)),AVERAGEIFS(Observed!X$2:X$792,Observed!$A$2:$A$792,$A213,Observed!$C$2:$C$792,$C213),"")</f>
        <v/>
      </c>
      <c r="AC213" s="28" t="str">
        <f>IF(ISNUMBER(AVERAGEIFS(Observed!Y$2:Y$792,Observed!$A$2:$A$792,$A213,Observed!$C$2:$C$792,$C213)),AVERAGEIFS(Observed!Y$2:Y$792,Observed!$A$2:$A$792,$A213,Observed!$C$2:$C$792,$C213),"")</f>
        <v/>
      </c>
      <c r="AD213" s="28" t="str">
        <f>IF(ISNUMBER(AVERAGEIFS(Observed!Z$2:Z$792,Observed!$A$2:$A$792,$A213,Observed!$C$2:$C$792,$C213)),AVERAGEIFS(Observed!Z$2:Z$792,Observed!$A$2:$A$792,$A213,Observed!$C$2:$C$792,$C213),"")</f>
        <v/>
      </c>
      <c r="AE213" s="28" t="str">
        <f>IF(ISNUMBER(AVERAGEIFS(Observed!AA$2:AA$792,Observed!$A$2:$A$792,$A213,Observed!$C$2:$C$792,$C213)),AVERAGEIFS(Observed!AA$2:AA$792,Observed!$A$2:$A$792,$A213,Observed!$C$2:$C$792,$C213),"")</f>
        <v/>
      </c>
      <c r="AF213" s="28" t="str">
        <f>IF(ISNUMBER(AVERAGEIFS(Observed!AB$2:AB$792,Observed!$A$2:$A$792,$A213,Observed!$C$2:$C$792,$C213)),AVERAGEIFS(Observed!AB$2:AB$792,Observed!$A$2:$A$792,$A213,Observed!$C$2:$C$792,$C213),"")</f>
        <v/>
      </c>
      <c r="AG213" s="28">
        <f>IF(ISNUMBER(AVERAGEIFS(Observed!AC$2:AC$792,Observed!$A$2:$A$792,$A213,Observed!$C$2:$C$792,$C213)),AVERAGEIFS(Observed!AC$2:AC$792,Observed!$A$2:$A$792,$A213,Observed!$C$2:$C$792,$C213),"")</f>
        <v>29.166666666666668</v>
      </c>
      <c r="AH213" s="29">
        <f>IF(ISNUMBER(AVERAGEIFS(Observed!AD$2:AD$792,Observed!$A$2:$A$792,$A213,Observed!$C$2:$C$792,$C213)),AVERAGEIFS(Observed!AD$2:AD$792,Observed!$A$2:$A$792,$A213,Observed!$C$2:$C$792,$C213),"")</f>
        <v>4.3333333333333335E-2</v>
      </c>
      <c r="AI213" s="29">
        <f>IF(ISNUMBER(AVERAGEIFS(Observed!AE$2:AE$792,Observed!$A$2:$A$792,$A213,Observed!$C$2:$C$792,$C213)),AVERAGEIFS(Observed!AE$2:AE$792,Observed!$A$2:$A$792,$A213,Observed!$C$2:$C$792,$C213),"")</f>
        <v>4.3333333333333335E-2</v>
      </c>
      <c r="AJ213" s="29" t="str">
        <f>IF(ISNUMBER(AVERAGEIFS(Observed!AF$2:AF$792,Observed!$A$2:$A$792,$A213,Observed!$C$2:$C$792,$C213)),AVERAGEIFS(Observed!AF$2:AF$792,Observed!$A$2:$A$792,$A213,Observed!$C$2:$C$792,$C213),"")</f>
        <v/>
      </c>
      <c r="AK213" s="28" t="str">
        <f>IF(ISNUMBER(AVERAGEIFS(Observed!AG$2:AG$792,Observed!$A$2:$A$792,$A213,Observed!$C$2:$C$792,$C213)),AVERAGEIFS(Observed!AG$2:AG$792,Observed!$A$2:$A$792,$A213,Observed!$C$2:$C$792,$C213),"")</f>
        <v/>
      </c>
      <c r="AL213" s="29" t="str">
        <f>IF(ISNUMBER(AVERAGEIFS(Observed!AH$2:AH$792,Observed!$A$2:$A$792,$A213,Observed!$C$2:$C$792,$C213)),AVERAGEIFS(Observed!AH$2:AH$792,Observed!$A$2:$A$792,$A213,Observed!$C$2:$C$792,$C213),"")</f>
        <v/>
      </c>
      <c r="AM213" s="28" t="str">
        <f>IF(ISNUMBER(AVERAGEIFS(Observed!AI$2:AI$792,Observed!$A$2:$A$792,$A213,Observed!$C$2:$C$792,$C213)),AVERAGEIFS(Observed!AI$2:AI$792,Observed!$A$2:$A$792,$A213,Observed!$C$2:$C$792,$C213),"")</f>
        <v/>
      </c>
      <c r="AN213" s="28" t="str">
        <f>IF(ISNUMBER(AVERAGEIFS(Observed!AJ$2:AJ$792,Observed!$A$2:$A$792,$A213,Observed!$C$2:$C$792,$C213)),AVERAGEIFS(Observed!AJ$2:AJ$792,Observed!$A$2:$A$792,$A213,Observed!$C$2:$C$792,$C213),"")</f>
        <v/>
      </c>
      <c r="AO213" s="28" t="str">
        <f>IF(ISNUMBER(AVERAGEIFS(Observed!AK$2:AK$792,Observed!$A$2:$A$792,$A213,Observed!$C$2:$C$792,$C213)),AVERAGEIFS(Observed!AK$2:AK$792,Observed!$A$2:$A$792,$A213,Observed!$C$2:$C$792,$C213),"")</f>
        <v/>
      </c>
      <c r="AP213" s="29" t="str">
        <f>IF(ISNUMBER(AVERAGEIFS(Observed!AL$2:AL$792,Observed!$A$2:$A$792,$A213,Observed!$C$2:$C$792,$C213)),AVERAGEIFS(Observed!AL$2:AL$792,Observed!$A$2:$A$792,$A213,Observed!$C$2:$C$792,$C213),"")</f>
        <v/>
      </c>
      <c r="AQ213" s="28">
        <f>IF(ISNUMBER(AVERAGEIFS(Observed!AM$2:AM$792,Observed!$A$2:$A$792,$A213,Observed!$C$2:$C$792,$C213)),AVERAGEIFS(Observed!AM$2:AM$792,Observed!$A$2:$A$792,$A213,Observed!$C$2:$C$792,$C213),"")</f>
        <v>4.1096666666666666</v>
      </c>
      <c r="AR213" s="28">
        <f>IF(ISNUMBER(AVERAGEIFS(Observed!AN$2:AN$792,Observed!$A$2:$A$792,$A213,Observed!$C$2:$C$792,$C213)),AVERAGEIFS(Observed!AN$2:AN$792,Observed!$A$2:$A$792,$A213,Observed!$C$2:$C$792,$C213),"")</f>
        <v>4.1096666666666666</v>
      </c>
      <c r="AS213" s="2">
        <f>COUNTIFS(Observed!$A$2:$A$792,$A213,Observed!$C$2:$C$792,$C213)</f>
        <v>3</v>
      </c>
      <c r="AT213" s="2">
        <f t="shared" si="4"/>
        <v>8</v>
      </c>
    </row>
    <row r="214" spans="1:46" x14ac:dyDescent="0.25">
      <c r="A214" s="4" t="s">
        <v>36</v>
      </c>
      <c r="B214" t="s">
        <v>32</v>
      </c>
      <c r="C214" s="3">
        <v>42250</v>
      </c>
      <c r="D214">
        <v>1</v>
      </c>
      <c r="F214">
        <v>500</v>
      </c>
      <c r="J214" s="2" t="s">
        <v>83</v>
      </c>
      <c r="K214" s="2" t="s">
        <v>43</v>
      </c>
      <c r="L214">
        <v>5</v>
      </c>
      <c r="M214" s="2" t="s">
        <v>22</v>
      </c>
      <c r="N214" s="27" t="str">
        <f>IF(ISNUMBER(AVERAGEIFS(Observed!J$2:J$792,Observed!$A$2:$A$792,$A214,Observed!$C$2:$C$792,$C214)),AVERAGEIFS(Observed!J$2:J$792,Observed!$A$2:$A$792,$A214,Observed!$C$2:$C$792,$C214),"")</f>
        <v/>
      </c>
      <c r="O214" s="28" t="str">
        <f>IF(ISNUMBER(AVERAGEIFS(Observed!K$2:K$792,Observed!$A$2:$A$792,$A214,Observed!$C$2:$C$792,$C214)),AVERAGEIFS(Observed!K$2:K$792,Observed!$A$2:$A$792,$A214,Observed!$C$2:$C$792,$C214),"")</f>
        <v/>
      </c>
      <c r="P214" s="28">
        <f>IF(ISNUMBER(AVERAGEIFS(Observed!L$2:L$792,Observed!$A$2:$A$792,$A214,Observed!$C$2:$C$792,$C214)),AVERAGEIFS(Observed!L$2:L$792,Observed!$A$2:$A$792,$A214,Observed!$C$2:$C$792,$C214),"")</f>
        <v>98.160000000000011</v>
      </c>
      <c r="Q214" s="28">
        <f>IF(ISNUMBER(AVERAGEIFS(Observed!M$2:M$792,Observed!$A$2:$A$792,$A214,Observed!$C$2:$C$792,$C214)),AVERAGEIFS(Observed!M$2:M$792,Observed!$A$2:$A$792,$A214,Observed!$C$2:$C$792,$C214),"")</f>
        <v>98.160000000000011</v>
      </c>
      <c r="R214" s="28">
        <f>IF(ISNUMBER(AVERAGEIFS(Observed!N$2:N$792,Observed!$A$2:$A$792,$A214,Observed!$C$2:$C$792,$C214)),AVERAGEIFS(Observed!N$2:N$792,Observed!$A$2:$A$792,$A214,Observed!$C$2:$C$792,$C214),"")</f>
        <v>98.160000000000011</v>
      </c>
      <c r="S214" s="29" t="str">
        <f>IF(ISNUMBER(AVERAGEIFS(Observed!O$2:O$792,Observed!$A$2:$A$792,$A214,Observed!$C$2:$C$792,$C214)),AVERAGEIFS(Observed!O$2:O$792,Observed!$A$2:$A$792,$A214,Observed!$C$2:$C$792,$C214),"")</f>
        <v/>
      </c>
      <c r="T214" s="29" t="str">
        <f>IF(ISNUMBER(AVERAGEIFS(Observed!P$2:P$792,Observed!$A$2:$A$792,$A214,Observed!$C$2:$C$792,$C214)),AVERAGEIFS(Observed!P$2:P$792,Observed!$A$2:$A$792,$A214,Observed!$C$2:$C$792,$C214),"")</f>
        <v/>
      </c>
      <c r="U214" s="29" t="str">
        <f>IF(ISNUMBER(AVERAGEIFS(Observed!Q$2:Q$792,Observed!$A$2:$A$792,$A214,Observed!$C$2:$C$792,$C214)),AVERAGEIFS(Observed!Q$2:Q$792,Observed!$A$2:$A$792,$A214,Observed!$C$2:$C$792,$C214),"")</f>
        <v/>
      </c>
      <c r="V214" s="28" t="str">
        <f>IF(ISNUMBER(AVERAGEIFS(Observed!R$2:R$792,Observed!$A$2:$A$792,$A214,Observed!$C$2:$C$792,$C214)),AVERAGEIFS(Observed!R$2:R$792,Observed!$A$2:$A$792,$A214,Observed!$C$2:$C$792,$C214),"")</f>
        <v/>
      </c>
      <c r="W214" s="30" t="str">
        <f>IF(ISNUMBER(AVERAGEIFS(Observed!S$2:S$792,Observed!$A$2:$A$792,$A214,Observed!$C$2:$C$792,$C214)),AVERAGEIFS(Observed!S$2:S$792,Observed!$A$2:$A$792,$A214,Observed!$C$2:$C$792,$C214),"")</f>
        <v/>
      </c>
      <c r="X214" s="30" t="str">
        <f>IF(ISNUMBER(AVERAGEIFS(Observed!T$2:T$792,Observed!$A$2:$A$792,$A214,Observed!$C$2:$C$792,$C214)),AVERAGEIFS(Observed!T$2:T$792,Observed!$A$2:$A$792,$A214,Observed!$C$2:$C$792,$C214),"")</f>
        <v/>
      </c>
      <c r="Y214" s="28" t="str">
        <f>IF(ISNUMBER(AVERAGEIFS(Observed!U$2:U$792,Observed!$A$2:$A$792,$A214,Observed!$C$2:$C$792,$C214)),AVERAGEIFS(Observed!U$2:U$792,Observed!$A$2:$A$792,$A214,Observed!$C$2:$C$792,$C214),"")</f>
        <v/>
      </c>
      <c r="Z214" s="28" t="str">
        <f>IF(ISNUMBER(AVERAGEIFS(Observed!V$2:V$792,Observed!$A$2:$A$792,$A214,Observed!$C$2:$C$792,$C214)),AVERAGEIFS(Observed!V$2:V$792,Observed!$A$2:$A$792,$A214,Observed!$C$2:$C$792,$C214),"")</f>
        <v/>
      </c>
      <c r="AA214" s="28" t="str">
        <f>IF(ISNUMBER(AVERAGEIFS(Observed!W$2:W$792,Observed!$A$2:$A$792,$A214,Observed!$C$2:$C$792,$C214)),AVERAGEIFS(Observed!W$2:W$792,Observed!$A$2:$A$792,$A214,Observed!$C$2:$C$792,$C214),"")</f>
        <v/>
      </c>
      <c r="AB214" s="28" t="str">
        <f>IF(ISNUMBER(AVERAGEIFS(Observed!X$2:X$792,Observed!$A$2:$A$792,$A214,Observed!$C$2:$C$792,$C214)),AVERAGEIFS(Observed!X$2:X$792,Observed!$A$2:$A$792,$A214,Observed!$C$2:$C$792,$C214),"")</f>
        <v/>
      </c>
      <c r="AC214" s="28" t="str">
        <f>IF(ISNUMBER(AVERAGEIFS(Observed!Y$2:Y$792,Observed!$A$2:$A$792,$A214,Observed!$C$2:$C$792,$C214)),AVERAGEIFS(Observed!Y$2:Y$792,Observed!$A$2:$A$792,$A214,Observed!$C$2:$C$792,$C214),"")</f>
        <v/>
      </c>
      <c r="AD214" s="28" t="str">
        <f>IF(ISNUMBER(AVERAGEIFS(Observed!Z$2:Z$792,Observed!$A$2:$A$792,$A214,Observed!$C$2:$C$792,$C214)),AVERAGEIFS(Observed!Z$2:Z$792,Observed!$A$2:$A$792,$A214,Observed!$C$2:$C$792,$C214),"")</f>
        <v/>
      </c>
      <c r="AE214" s="28" t="str">
        <f>IF(ISNUMBER(AVERAGEIFS(Observed!AA$2:AA$792,Observed!$A$2:$A$792,$A214,Observed!$C$2:$C$792,$C214)),AVERAGEIFS(Observed!AA$2:AA$792,Observed!$A$2:$A$792,$A214,Observed!$C$2:$C$792,$C214),"")</f>
        <v/>
      </c>
      <c r="AF214" s="28" t="str">
        <f>IF(ISNUMBER(AVERAGEIFS(Observed!AB$2:AB$792,Observed!$A$2:$A$792,$A214,Observed!$C$2:$C$792,$C214)),AVERAGEIFS(Observed!AB$2:AB$792,Observed!$A$2:$A$792,$A214,Observed!$C$2:$C$792,$C214),"")</f>
        <v/>
      </c>
      <c r="AG214" s="28">
        <f>IF(ISNUMBER(AVERAGEIFS(Observed!AC$2:AC$792,Observed!$A$2:$A$792,$A214,Observed!$C$2:$C$792,$C214)),AVERAGEIFS(Observed!AC$2:AC$792,Observed!$A$2:$A$792,$A214,Observed!$C$2:$C$792,$C214),"")</f>
        <v>28.7</v>
      </c>
      <c r="AH214" s="29">
        <f>IF(ISNUMBER(AVERAGEIFS(Observed!AD$2:AD$792,Observed!$A$2:$A$792,$A214,Observed!$C$2:$C$792,$C214)),AVERAGEIFS(Observed!AD$2:AD$792,Observed!$A$2:$A$792,$A214,Observed!$C$2:$C$792,$C214),"")</f>
        <v>4.2666666666666665E-2</v>
      </c>
      <c r="AI214" s="29">
        <f>IF(ISNUMBER(AVERAGEIFS(Observed!AE$2:AE$792,Observed!$A$2:$A$792,$A214,Observed!$C$2:$C$792,$C214)),AVERAGEIFS(Observed!AE$2:AE$792,Observed!$A$2:$A$792,$A214,Observed!$C$2:$C$792,$C214),"")</f>
        <v>4.2666666666666665E-2</v>
      </c>
      <c r="AJ214" s="29" t="str">
        <f>IF(ISNUMBER(AVERAGEIFS(Observed!AF$2:AF$792,Observed!$A$2:$A$792,$A214,Observed!$C$2:$C$792,$C214)),AVERAGEIFS(Observed!AF$2:AF$792,Observed!$A$2:$A$792,$A214,Observed!$C$2:$C$792,$C214),"")</f>
        <v/>
      </c>
      <c r="AK214" s="28" t="str">
        <f>IF(ISNUMBER(AVERAGEIFS(Observed!AG$2:AG$792,Observed!$A$2:$A$792,$A214,Observed!$C$2:$C$792,$C214)),AVERAGEIFS(Observed!AG$2:AG$792,Observed!$A$2:$A$792,$A214,Observed!$C$2:$C$792,$C214),"")</f>
        <v/>
      </c>
      <c r="AL214" s="29" t="str">
        <f>IF(ISNUMBER(AVERAGEIFS(Observed!AH$2:AH$792,Observed!$A$2:$A$792,$A214,Observed!$C$2:$C$792,$C214)),AVERAGEIFS(Observed!AH$2:AH$792,Observed!$A$2:$A$792,$A214,Observed!$C$2:$C$792,$C214),"")</f>
        <v/>
      </c>
      <c r="AM214" s="28" t="str">
        <f>IF(ISNUMBER(AVERAGEIFS(Observed!AI$2:AI$792,Observed!$A$2:$A$792,$A214,Observed!$C$2:$C$792,$C214)),AVERAGEIFS(Observed!AI$2:AI$792,Observed!$A$2:$A$792,$A214,Observed!$C$2:$C$792,$C214),"")</f>
        <v/>
      </c>
      <c r="AN214" s="28" t="str">
        <f>IF(ISNUMBER(AVERAGEIFS(Observed!AJ$2:AJ$792,Observed!$A$2:$A$792,$A214,Observed!$C$2:$C$792,$C214)),AVERAGEIFS(Observed!AJ$2:AJ$792,Observed!$A$2:$A$792,$A214,Observed!$C$2:$C$792,$C214),"")</f>
        <v/>
      </c>
      <c r="AO214" s="28" t="str">
        <f>IF(ISNUMBER(AVERAGEIFS(Observed!AK$2:AK$792,Observed!$A$2:$A$792,$A214,Observed!$C$2:$C$792,$C214)),AVERAGEIFS(Observed!AK$2:AK$792,Observed!$A$2:$A$792,$A214,Observed!$C$2:$C$792,$C214),"")</f>
        <v/>
      </c>
      <c r="AP214" s="29" t="str">
        <f>IF(ISNUMBER(AVERAGEIFS(Observed!AL$2:AL$792,Observed!$A$2:$A$792,$A214,Observed!$C$2:$C$792,$C214)),AVERAGEIFS(Observed!AL$2:AL$792,Observed!$A$2:$A$792,$A214,Observed!$C$2:$C$792,$C214),"")</f>
        <v/>
      </c>
      <c r="AQ214" s="28">
        <f>IF(ISNUMBER(AVERAGEIFS(Observed!AM$2:AM$792,Observed!$A$2:$A$792,$A214,Observed!$C$2:$C$792,$C214)),AVERAGEIFS(Observed!AM$2:AM$792,Observed!$A$2:$A$792,$A214,Observed!$C$2:$C$792,$C214),"")</f>
        <v>4.1290000000000004</v>
      </c>
      <c r="AR214" s="28">
        <f>IF(ISNUMBER(AVERAGEIFS(Observed!AN$2:AN$792,Observed!$A$2:$A$792,$A214,Observed!$C$2:$C$792,$C214)),AVERAGEIFS(Observed!AN$2:AN$792,Observed!$A$2:$A$792,$A214,Observed!$C$2:$C$792,$C214),"")</f>
        <v>4.1290000000000004</v>
      </c>
      <c r="AS214" s="2">
        <f>COUNTIFS(Observed!$A$2:$A$792,$A214,Observed!$C$2:$C$792,$C214)</f>
        <v>3</v>
      </c>
      <c r="AT214" s="2">
        <f t="shared" si="4"/>
        <v>8</v>
      </c>
    </row>
    <row r="215" spans="1:46" x14ac:dyDescent="0.25">
      <c r="A215" s="4" t="s">
        <v>33</v>
      </c>
      <c r="B215" t="s">
        <v>32</v>
      </c>
      <c r="C215" s="3">
        <v>42291</v>
      </c>
      <c r="D215">
        <v>1</v>
      </c>
      <c r="F215">
        <v>0</v>
      </c>
      <c r="J215" s="2" t="s">
        <v>83</v>
      </c>
      <c r="K215" s="2" t="s">
        <v>43</v>
      </c>
      <c r="L215">
        <v>6</v>
      </c>
      <c r="M215" s="2" t="s">
        <v>22</v>
      </c>
      <c r="N215" s="27" t="str">
        <f>IF(ISNUMBER(AVERAGEIFS(Observed!J$2:J$792,Observed!$A$2:$A$792,$A215,Observed!$C$2:$C$792,$C215)),AVERAGEIFS(Observed!J$2:J$792,Observed!$A$2:$A$792,$A215,Observed!$C$2:$C$792,$C215),"")</f>
        <v/>
      </c>
      <c r="O215" s="28" t="str">
        <f>IF(ISNUMBER(AVERAGEIFS(Observed!K$2:K$792,Observed!$A$2:$A$792,$A215,Observed!$C$2:$C$792,$C215)),AVERAGEIFS(Observed!K$2:K$792,Observed!$A$2:$A$792,$A215,Observed!$C$2:$C$792,$C215),"")</f>
        <v/>
      </c>
      <c r="P215" s="28">
        <f>IF(ISNUMBER(AVERAGEIFS(Observed!L$2:L$792,Observed!$A$2:$A$792,$A215,Observed!$C$2:$C$792,$C215)),AVERAGEIFS(Observed!L$2:L$792,Observed!$A$2:$A$792,$A215,Observed!$C$2:$C$792,$C215),"")</f>
        <v>140.6</v>
      </c>
      <c r="Q215" s="28">
        <f>IF(ISNUMBER(AVERAGEIFS(Observed!M$2:M$792,Observed!$A$2:$A$792,$A215,Observed!$C$2:$C$792,$C215)),AVERAGEIFS(Observed!M$2:M$792,Observed!$A$2:$A$792,$A215,Observed!$C$2:$C$792,$C215),"")</f>
        <v>140.6</v>
      </c>
      <c r="R215" s="28">
        <f>IF(ISNUMBER(AVERAGEIFS(Observed!N$2:N$792,Observed!$A$2:$A$792,$A215,Observed!$C$2:$C$792,$C215)),AVERAGEIFS(Observed!N$2:N$792,Observed!$A$2:$A$792,$A215,Observed!$C$2:$C$792,$C215),"")</f>
        <v>239.51</v>
      </c>
      <c r="S215" s="29" t="str">
        <f>IF(ISNUMBER(AVERAGEIFS(Observed!O$2:O$792,Observed!$A$2:$A$792,$A215,Observed!$C$2:$C$792,$C215)),AVERAGEIFS(Observed!O$2:O$792,Observed!$A$2:$A$792,$A215,Observed!$C$2:$C$792,$C215),"")</f>
        <v/>
      </c>
      <c r="T215" s="29" t="str">
        <f>IF(ISNUMBER(AVERAGEIFS(Observed!P$2:P$792,Observed!$A$2:$A$792,$A215,Observed!$C$2:$C$792,$C215)),AVERAGEIFS(Observed!P$2:P$792,Observed!$A$2:$A$792,$A215,Observed!$C$2:$C$792,$C215),"")</f>
        <v/>
      </c>
      <c r="U215" s="29" t="str">
        <f>IF(ISNUMBER(AVERAGEIFS(Observed!Q$2:Q$792,Observed!$A$2:$A$792,$A215,Observed!$C$2:$C$792,$C215)),AVERAGEIFS(Observed!Q$2:Q$792,Observed!$A$2:$A$792,$A215,Observed!$C$2:$C$792,$C215),"")</f>
        <v/>
      </c>
      <c r="V215" s="28" t="str">
        <f>IF(ISNUMBER(AVERAGEIFS(Observed!R$2:R$792,Observed!$A$2:$A$792,$A215,Observed!$C$2:$C$792,$C215)),AVERAGEIFS(Observed!R$2:R$792,Observed!$A$2:$A$792,$A215,Observed!$C$2:$C$792,$C215),"")</f>
        <v/>
      </c>
      <c r="W215" s="30" t="str">
        <f>IF(ISNUMBER(AVERAGEIFS(Observed!S$2:S$792,Observed!$A$2:$A$792,$A215,Observed!$C$2:$C$792,$C215)),AVERAGEIFS(Observed!S$2:S$792,Observed!$A$2:$A$792,$A215,Observed!$C$2:$C$792,$C215),"")</f>
        <v/>
      </c>
      <c r="X215" s="30" t="str">
        <f>IF(ISNUMBER(AVERAGEIFS(Observed!T$2:T$792,Observed!$A$2:$A$792,$A215,Observed!$C$2:$C$792,$C215)),AVERAGEIFS(Observed!T$2:T$792,Observed!$A$2:$A$792,$A215,Observed!$C$2:$C$792,$C215),"")</f>
        <v/>
      </c>
      <c r="Y215" s="28" t="str">
        <f>IF(ISNUMBER(AVERAGEIFS(Observed!U$2:U$792,Observed!$A$2:$A$792,$A215,Observed!$C$2:$C$792,$C215)),AVERAGEIFS(Observed!U$2:U$792,Observed!$A$2:$A$792,$A215,Observed!$C$2:$C$792,$C215),"")</f>
        <v/>
      </c>
      <c r="Z215" s="28" t="str">
        <f>IF(ISNUMBER(AVERAGEIFS(Observed!V$2:V$792,Observed!$A$2:$A$792,$A215,Observed!$C$2:$C$792,$C215)),AVERAGEIFS(Observed!V$2:V$792,Observed!$A$2:$A$792,$A215,Observed!$C$2:$C$792,$C215),"")</f>
        <v/>
      </c>
      <c r="AA215" s="28" t="str">
        <f>IF(ISNUMBER(AVERAGEIFS(Observed!W$2:W$792,Observed!$A$2:$A$792,$A215,Observed!$C$2:$C$792,$C215)),AVERAGEIFS(Observed!W$2:W$792,Observed!$A$2:$A$792,$A215,Observed!$C$2:$C$792,$C215),"")</f>
        <v/>
      </c>
      <c r="AB215" s="28" t="str">
        <f>IF(ISNUMBER(AVERAGEIFS(Observed!X$2:X$792,Observed!$A$2:$A$792,$A215,Observed!$C$2:$C$792,$C215)),AVERAGEIFS(Observed!X$2:X$792,Observed!$A$2:$A$792,$A215,Observed!$C$2:$C$792,$C215),"")</f>
        <v/>
      </c>
      <c r="AC215" s="28" t="str">
        <f>IF(ISNUMBER(AVERAGEIFS(Observed!Y$2:Y$792,Observed!$A$2:$A$792,$A215,Observed!$C$2:$C$792,$C215)),AVERAGEIFS(Observed!Y$2:Y$792,Observed!$A$2:$A$792,$A215,Observed!$C$2:$C$792,$C215),"")</f>
        <v/>
      </c>
      <c r="AD215" s="28" t="str">
        <f>IF(ISNUMBER(AVERAGEIFS(Observed!Z$2:Z$792,Observed!$A$2:$A$792,$A215,Observed!$C$2:$C$792,$C215)),AVERAGEIFS(Observed!Z$2:Z$792,Observed!$A$2:$A$792,$A215,Observed!$C$2:$C$792,$C215),"")</f>
        <v/>
      </c>
      <c r="AE215" s="28" t="str">
        <f>IF(ISNUMBER(AVERAGEIFS(Observed!AA$2:AA$792,Observed!$A$2:$A$792,$A215,Observed!$C$2:$C$792,$C215)),AVERAGEIFS(Observed!AA$2:AA$792,Observed!$A$2:$A$792,$A215,Observed!$C$2:$C$792,$C215),"")</f>
        <v/>
      </c>
      <c r="AF215" s="28" t="str">
        <f>IF(ISNUMBER(AVERAGEIFS(Observed!AB$2:AB$792,Observed!$A$2:$A$792,$A215,Observed!$C$2:$C$792,$C215)),AVERAGEIFS(Observed!AB$2:AB$792,Observed!$A$2:$A$792,$A215,Observed!$C$2:$C$792,$C215),"")</f>
        <v/>
      </c>
      <c r="AG215" s="28" t="str">
        <f>IF(ISNUMBER(AVERAGEIFS(Observed!AC$2:AC$792,Observed!$A$2:$A$792,$A215,Observed!$C$2:$C$792,$C215)),AVERAGEIFS(Observed!AC$2:AC$792,Observed!$A$2:$A$792,$A215,Observed!$C$2:$C$792,$C215),"")</f>
        <v/>
      </c>
      <c r="AH215" s="29" t="str">
        <f>IF(ISNUMBER(AVERAGEIFS(Observed!AD$2:AD$792,Observed!$A$2:$A$792,$A215,Observed!$C$2:$C$792,$C215)),AVERAGEIFS(Observed!AD$2:AD$792,Observed!$A$2:$A$792,$A215,Observed!$C$2:$C$792,$C215),"")</f>
        <v/>
      </c>
      <c r="AI215" s="29" t="str">
        <f>IF(ISNUMBER(AVERAGEIFS(Observed!AE$2:AE$792,Observed!$A$2:$A$792,$A215,Observed!$C$2:$C$792,$C215)),AVERAGEIFS(Observed!AE$2:AE$792,Observed!$A$2:$A$792,$A215,Observed!$C$2:$C$792,$C215),"")</f>
        <v/>
      </c>
      <c r="AJ215" s="29" t="str">
        <f>IF(ISNUMBER(AVERAGEIFS(Observed!AF$2:AF$792,Observed!$A$2:$A$792,$A215,Observed!$C$2:$C$792,$C215)),AVERAGEIFS(Observed!AF$2:AF$792,Observed!$A$2:$A$792,$A215,Observed!$C$2:$C$792,$C215),"")</f>
        <v/>
      </c>
      <c r="AK215" s="28" t="str">
        <f>IF(ISNUMBER(AVERAGEIFS(Observed!AG$2:AG$792,Observed!$A$2:$A$792,$A215,Observed!$C$2:$C$792,$C215)),AVERAGEIFS(Observed!AG$2:AG$792,Observed!$A$2:$A$792,$A215,Observed!$C$2:$C$792,$C215),"")</f>
        <v/>
      </c>
      <c r="AL215" s="29" t="str">
        <f>IF(ISNUMBER(AVERAGEIFS(Observed!AH$2:AH$792,Observed!$A$2:$A$792,$A215,Observed!$C$2:$C$792,$C215)),AVERAGEIFS(Observed!AH$2:AH$792,Observed!$A$2:$A$792,$A215,Observed!$C$2:$C$792,$C215),"")</f>
        <v/>
      </c>
      <c r="AM215" s="28" t="str">
        <f>IF(ISNUMBER(AVERAGEIFS(Observed!AI$2:AI$792,Observed!$A$2:$A$792,$A215,Observed!$C$2:$C$792,$C215)),AVERAGEIFS(Observed!AI$2:AI$792,Observed!$A$2:$A$792,$A215,Observed!$C$2:$C$792,$C215),"")</f>
        <v/>
      </c>
      <c r="AN215" s="28" t="str">
        <f>IF(ISNUMBER(AVERAGEIFS(Observed!AJ$2:AJ$792,Observed!$A$2:$A$792,$A215,Observed!$C$2:$C$792,$C215)),AVERAGEIFS(Observed!AJ$2:AJ$792,Observed!$A$2:$A$792,$A215,Observed!$C$2:$C$792,$C215),"")</f>
        <v/>
      </c>
      <c r="AO215" s="28" t="str">
        <f>IF(ISNUMBER(AVERAGEIFS(Observed!AK$2:AK$792,Observed!$A$2:$A$792,$A215,Observed!$C$2:$C$792,$C215)),AVERAGEIFS(Observed!AK$2:AK$792,Observed!$A$2:$A$792,$A215,Observed!$C$2:$C$792,$C215),"")</f>
        <v/>
      </c>
      <c r="AP215" s="29" t="str">
        <f>IF(ISNUMBER(AVERAGEIFS(Observed!AL$2:AL$792,Observed!$A$2:$A$792,$A215,Observed!$C$2:$C$792,$C215)),AVERAGEIFS(Observed!AL$2:AL$792,Observed!$A$2:$A$792,$A215,Observed!$C$2:$C$792,$C215),"")</f>
        <v/>
      </c>
      <c r="AQ215" s="28" t="str">
        <f>IF(ISNUMBER(AVERAGEIFS(Observed!AM$2:AM$792,Observed!$A$2:$A$792,$A215,Observed!$C$2:$C$792,$C215)),AVERAGEIFS(Observed!AM$2:AM$792,Observed!$A$2:$A$792,$A215,Observed!$C$2:$C$792,$C215),"")</f>
        <v/>
      </c>
      <c r="AR215" s="28" t="str">
        <f>IF(ISNUMBER(AVERAGEIFS(Observed!AN$2:AN$792,Observed!$A$2:$A$792,$A215,Observed!$C$2:$C$792,$C215)),AVERAGEIFS(Observed!AN$2:AN$792,Observed!$A$2:$A$792,$A215,Observed!$C$2:$C$792,$C215),"")</f>
        <v/>
      </c>
      <c r="AS215" s="2">
        <f>COUNTIFS(Observed!$A$2:$A$792,$A215,Observed!$C$2:$C$792,$C215)</f>
        <v>3</v>
      </c>
      <c r="AT215" s="2">
        <f t="shared" si="4"/>
        <v>3</v>
      </c>
    </row>
    <row r="216" spans="1:46" x14ac:dyDescent="0.25">
      <c r="A216" s="4" t="s">
        <v>35</v>
      </c>
      <c r="B216" t="s">
        <v>32</v>
      </c>
      <c r="C216" s="3">
        <v>42291</v>
      </c>
      <c r="D216">
        <v>1</v>
      </c>
      <c r="F216">
        <v>50</v>
      </c>
      <c r="J216" s="2" t="s">
        <v>83</v>
      </c>
      <c r="K216" s="2" t="s">
        <v>43</v>
      </c>
      <c r="L216">
        <v>6</v>
      </c>
      <c r="M216" s="2" t="s">
        <v>22</v>
      </c>
      <c r="N216" s="27" t="str">
        <f>IF(ISNUMBER(AVERAGEIFS(Observed!J$2:J$792,Observed!$A$2:$A$792,$A216,Observed!$C$2:$C$792,$C216)),AVERAGEIFS(Observed!J$2:J$792,Observed!$A$2:$A$792,$A216,Observed!$C$2:$C$792,$C216),"")</f>
        <v/>
      </c>
      <c r="O216" s="28" t="str">
        <f>IF(ISNUMBER(AVERAGEIFS(Observed!K$2:K$792,Observed!$A$2:$A$792,$A216,Observed!$C$2:$C$792,$C216)),AVERAGEIFS(Observed!K$2:K$792,Observed!$A$2:$A$792,$A216,Observed!$C$2:$C$792,$C216),"")</f>
        <v/>
      </c>
      <c r="P216" s="28">
        <f>IF(ISNUMBER(AVERAGEIFS(Observed!L$2:L$792,Observed!$A$2:$A$792,$A216,Observed!$C$2:$C$792,$C216)),AVERAGEIFS(Observed!L$2:L$792,Observed!$A$2:$A$792,$A216,Observed!$C$2:$C$792,$C216),"")</f>
        <v>132.78</v>
      </c>
      <c r="Q216" s="28">
        <f>IF(ISNUMBER(AVERAGEIFS(Observed!M$2:M$792,Observed!$A$2:$A$792,$A216,Observed!$C$2:$C$792,$C216)),AVERAGEIFS(Observed!M$2:M$792,Observed!$A$2:$A$792,$A216,Observed!$C$2:$C$792,$C216),"")</f>
        <v>132.78</v>
      </c>
      <c r="R216" s="28">
        <f>IF(ISNUMBER(AVERAGEIFS(Observed!N$2:N$792,Observed!$A$2:$A$792,$A216,Observed!$C$2:$C$792,$C216)),AVERAGEIFS(Observed!N$2:N$792,Observed!$A$2:$A$792,$A216,Observed!$C$2:$C$792,$C216),"")</f>
        <v>244.26666666666665</v>
      </c>
      <c r="S216" s="29" t="str">
        <f>IF(ISNUMBER(AVERAGEIFS(Observed!O$2:O$792,Observed!$A$2:$A$792,$A216,Observed!$C$2:$C$792,$C216)),AVERAGEIFS(Observed!O$2:O$792,Observed!$A$2:$A$792,$A216,Observed!$C$2:$C$792,$C216),"")</f>
        <v/>
      </c>
      <c r="T216" s="29" t="str">
        <f>IF(ISNUMBER(AVERAGEIFS(Observed!P$2:P$792,Observed!$A$2:$A$792,$A216,Observed!$C$2:$C$792,$C216)),AVERAGEIFS(Observed!P$2:P$792,Observed!$A$2:$A$792,$A216,Observed!$C$2:$C$792,$C216),"")</f>
        <v/>
      </c>
      <c r="U216" s="29" t="str">
        <f>IF(ISNUMBER(AVERAGEIFS(Observed!Q$2:Q$792,Observed!$A$2:$A$792,$A216,Observed!$C$2:$C$792,$C216)),AVERAGEIFS(Observed!Q$2:Q$792,Observed!$A$2:$A$792,$A216,Observed!$C$2:$C$792,$C216),"")</f>
        <v/>
      </c>
      <c r="V216" s="28" t="str">
        <f>IF(ISNUMBER(AVERAGEIFS(Observed!R$2:R$792,Observed!$A$2:$A$792,$A216,Observed!$C$2:$C$792,$C216)),AVERAGEIFS(Observed!R$2:R$792,Observed!$A$2:$A$792,$A216,Observed!$C$2:$C$792,$C216),"")</f>
        <v/>
      </c>
      <c r="W216" s="30" t="str">
        <f>IF(ISNUMBER(AVERAGEIFS(Observed!S$2:S$792,Observed!$A$2:$A$792,$A216,Observed!$C$2:$C$792,$C216)),AVERAGEIFS(Observed!S$2:S$792,Observed!$A$2:$A$792,$A216,Observed!$C$2:$C$792,$C216),"")</f>
        <v/>
      </c>
      <c r="X216" s="30" t="str">
        <f>IF(ISNUMBER(AVERAGEIFS(Observed!T$2:T$792,Observed!$A$2:$A$792,$A216,Observed!$C$2:$C$792,$C216)),AVERAGEIFS(Observed!T$2:T$792,Observed!$A$2:$A$792,$A216,Observed!$C$2:$C$792,$C216),"")</f>
        <v/>
      </c>
      <c r="Y216" s="28" t="str">
        <f>IF(ISNUMBER(AVERAGEIFS(Observed!U$2:U$792,Observed!$A$2:$A$792,$A216,Observed!$C$2:$C$792,$C216)),AVERAGEIFS(Observed!U$2:U$792,Observed!$A$2:$A$792,$A216,Observed!$C$2:$C$792,$C216),"")</f>
        <v/>
      </c>
      <c r="Z216" s="28" t="str">
        <f>IF(ISNUMBER(AVERAGEIFS(Observed!V$2:V$792,Observed!$A$2:$A$792,$A216,Observed!$C$2:$C$792,$C216)),AVERAGEIFS(Observed!V$2:V$792,Observed!$A$2:$A$792,$A216,Observed!$C$2:$C$792,$C216),"")</f>
        <v/>
      </c>
      <c r="AA216" s="28" t="str">
        <f>IF(ISNUMBER(AVERAGEIFS(Observed!W$2:W$792,Observed!$A$2:$A$792,$A216,Observed!$C$2:$C$792,$C216)),AVERAGEIFS(Observed!W$2:W$792,Observed!$A$2:$A$792,$A216,Observed!$C$2:$C$792,$C216),"")</f>
        <v/>
      </c>
      <c r="AB216" s="28" t="str">
        <f>IF(ISNUMBER(AVERAGEIFS(Observed!X$2:X$792,Observed!$A$2:$A$792,$A216,Observed!$C$2:$C$792,$C216)),AVERAGEIFS(Observed!X$2:X$792,Observed!$A$2:$A$792,$A216,Observed!$C$2:$C$792,$C216),"")</f>
        <v/>
      </c>
      <c r="AC216" s="28" t="str">
        <f>IF(ISNUMBER(AVERAGEIFS(Observed!Y$2:Y$792,Observed!$A$2:$A$792,$A216,Observed!$C$2:$C$792,$C216)),AVERAGEIFS(Observed!Y$2:Y$792,Observed!$A$2:$A$792,$A216,Observed!$C$2:$C$792,$C216),"")</f>
        <v/>
      </c>
      <c r="AD216" s="28" t="str">
        <f>IF(ISNUMBER(AVERAGEIFS(Observed!Z$2:Z$792,Observed!$A$2:$A$792,$A216,Observed!$C$2:$C$792,$C216)),AVERAGEIFS(Observed!Z$2:Z$792,Observed!$A$2:$A$792,$A216,Observed!$C$2:$C$792,$C216),"")</f>
        <v/>
      </c>
      <c r="AE216" s="28" t="str">
        <f>IF(ISNUMBER(AVERAGEIFS(Observed!AA$2:AA$792,Observed!$A$2:$A$792,$A216,Observed!$C$2:$C$792,$C216)),AVERAGEIFS(Observed!AA$2:AA$792,Observed!$A$2:$A$792,$A216,Observed!$C$2:$C$792,$C216),"")</f>
        <v/>
      </c>
      <c r="AF216" s="28" t="str">
        <f>IF(ISNUMBER(AVERAGEIFS(Observed!AB$2:AB$792,Observed!$A$2:$A$792,$A216,Observed!$C$2:$C$792,$C216)),AVERAGEIFS(Observed!AB$2:AB$792,Observed!$A$2:$A$792,$A216,Observed!$C$2:$C$792,$C216),"")</f>
        <v/>
      </c>
      <c r="AG216" s="28" t="str">
        <f>IF(ISNUMBER(AVERAGEIFS(Observed!AC$2:AC$792,Observed!$A$2:$A$792,$A216,Observed!$C$2:$C$792,$C216)),AVERAGEIFS(Observed!AC$2:AC$792,Observed!$A$2:$A$792,$A216,Observed!$C$2:$C$792,$C216),"")</f>
        <v/>
      </c>
      <c r="AH216" s="29" t="str">
        <f>IF(ISNUMBER(AVERAGEIFS(Observed!AD$2:AD$792,Observed!$A$2:$A$792,$A216,Observed!$C$2:$C$792,$C216)),AVERAGEIFS(Observed!AD$2:AD$792,Observed!$A$2:$A$792,$A216,Observed!$C$2:$C$792,$C216),"")</f>
        <v/>
      </c>
      <c r="AI216" s="29" t="str">
        <f>IF(ISNUMBER(AVERAGEIFS(Observed!AE$2:AE$792,Observed!$A$2:$A$792,$A216,Observed!$C$2:$C$792,$C216)),AVERAGEIFS(Observed!AE$2:AE$792,Observed!$A$2:$A$792,$A216,Observed!$C$2:$C$792,$C216),"")</f>
        <v/>
      </c>
      <c r="AJ216" s="29" t="str">
        <f>IF(ISNUMBER(AVERAGEIFS(Observed!AF$2:AF$792,Observed!$A$2:$A$792,$A216,Observed!$C$2:$C$792,$C216)),AVERAGEIFS(Observed!AF$2:AF$792,Observed!$A$2:$A$792,$A216,Observed!$C$2:$C$792,$C216),"")</f>
        <v/>
      </c>
      <c r="AK216" s="28" t="str">
        <f>IF(ISNUMBER(AVERAGEIFS(Observed!AG$2:AG$792,Observed!$A$2:$A$792,$A216,Observed!$C$2:$C$792,$C216)),AVERAGEIFS(Observed!AG$2:AG$792,Observed!$A$2:$A$792,$A216,Observed!$C$2:$C$792,$C216),"")</f>
        <v/>
      </c>
      <c r="AL216" s="29" t="str">
        <f>IF(ISNUMBER(AVERAGEIFS(Observed!AH$2:AH$792,Observed!$A$2:$A$792,$A216,Observed!$C$2:$C$792,$C216)),AVERAGEIFS(Observed!AH$2:AH$792,Observed!$A$2:$A$792,$A216,Observed!$C$2:$C$792,$C216),"")</f>
        <v/>
      </c>
      <c r="AM216" s="28" t="str">
        <f>IF(ISNUMBER(AVERAGEIFS(Observed!AI$2:AI$792,Observed!$A$2:$A$792,$A216,Observed!$C$2:$C$792,$C216)),AVERAGEIFS(Observed!AI$2:AI$792,Observed!$A$2:$A$792,$A216,Observed!$C$2:$C$792,$C216),"")</f>
        <v/>
      </c>
      <c r="AN216" s="28" t="str">
        <f>IF(ISNUMBER(AVERAGEIFS(Observed!AJ$2:AJ$792,Observed!$A$2:$A$792,$A216,Observed!$C$2:$C$792,$C216)),AVERAGEIFS(Observed!AJ$2:AJ$792,Observed!$A$2:$A$792,$A216,Observed!$C$2:$C$792,$C216),"")</f>
        <v/>
      </c>
      <c r="AO216" s="28" t="str">
        <f>IF(ISNUMBER(AVERAGEIFS(Observed!AK$2:AK$792,Observed!$A$2:$A$792,$A216,Observed!$C$2:$C$792,$C216)),AVERAGEIFS(Observed!AK$2:AK$792,Observed!$A$2:$A$792,$A216,Observed!$C$2:$C$792,$C216),"")</f>
        <v/>
      </c>
      <c r="AP216" s="29" t="str">
        <f>IF(ISNUMBER(AVERAGEIFS(Observed!AL$2:AL$792,Observed!$A$2:$A$792,$A216,Observed!$C$2:$C$792,$C216)),AVERAGEIFS(Observed!AL$2:AL$792,Observed!$A$2:$A$792,$A216,Observed!$C$2:$C$792,$C216),"")</f>
        <v/>
      </c>
      <c r="AQ216" s="28" t="str">
        <f>IF(ISNUMBER(AVERAGEIFS(Observed!AM$2:AM$792,Observed!$A$2:$A$792,$A216,Observed!$C$2:$C$792,$C216)),AVERAGEIFS(Observed!AM$2:AM$792,Observed!$A$2:$A$792,$A216,Observed!$C$2:$C$792,$C216),"")</f>
        <v/>
      </c>
      <c r="AR216" s="28" t="str">
        <f>IF(ISNUMBER(AVERAGEIFS(Observed!AN$2:AN$792,Observed!$A$2:$A$792,$A216,Observed!$C$2:$C$792,$C216)),AVERAGEIFS(Observed!AN$2:AN$792,Observed!$A$2:$A$792,$A216,Observed!$C$2:$C$792,$C216),"")</f>
        <v/>
      </c>
      <c r="AS216" s="2">
        <f>COUNTIFS(Observed!$A$2:$A$792,$A216,Observed!$C$2:$C$792,$C216)</f>
        <v>3</v>
      </c>
      <c r="AT216" s="2">
        <f t="shared" si="4"/>
        <v>3</v>
      </c>
    </row>
    <row r="217" spans="1:46" x14ac:dyDescent="0.25">
      <c r="A217" s="4" t="s">
        <v>34</v>
      </c>
      <c r="B217" t="s">
        <v>32</v>
      </c>
      <c r="C217" s="3">
        <v>42291</v>
      </c>
      <c r="D217">
        <v>1</v>
      </c>
      <c r="F217">
        <v>100</v>
      </c>
      <c r="J217" s="2" t="s">
        <v>83</v>
      </c>
      <c r="K217" s="2" t="s">
        <v>43</v>
      </c>
      <c r="L217">
        <v>6</v>
      </c>
      <c r="M217" s="2" t="s">
        <v>22</v>
      </c>
      <c r="N217" s="27" t="str">
        <f>IF(ISNUMBER(AVERAGEIFS(Observed!J$2:J$792,Observed!$A$2:$A$792,$A217,Observed!$C$2:$C$792,$C217)),AVERAGEIFS(Observed!J$2:J$792,Observed!$A$2:$A$792,$A217,Observed!$C$2:$C$792,$C217),"")</f>
        <v/>
      </c>
      <c r="O217" s="28" t="str">
        <f>IF(ISNUMBER(AVERAGEIFS(Observed!K$2:K$792,Observed!$A$2:$A$792,$A217,Observed!$C$2:$C$792,$C217)),AVERAGEIFS(Observed!K$2:K$792,Observed!$A$2:$A$792,$A217,Observed!$C$2:$C$792,$C217),"")</f>
        <v/>
      </c>
      <c r="P217" s="28">
        <f>IF(ISNUMBER(AVERAGEIFS(Observed!L$2:L$792,Observed!$A$2:$A$792,$A217,Observed!$C$2:$C$792,$C217)),AVERAGEIFS(Observed!L$2:L$792,Observed!$A$2:$A$792,$A217,Observed!$C$2:$C$792,$C217),"")</f>
        <v>128.30666666666664</v>
      </c>
      <c r="Q217" s="28">
        <f>IF(ISNUMBER(AVERAGEIFS(Observed!M$2:M$792,Observed!$A$2:$A$792,$A217,Observed!$C$2:$C$792,$C217)),AVERAGEIFS(Observed!M$2:M$792,Observed!$A$2:$A$792,$A217,Observed!$C$2:$C$792,$C217),"")</f>
        <v>128.30666666666664</v>
      </c>
      <c r="R217" s="28">
        <f>IF(ISNUMBER(AVERAGEIFS(Observed!N$2:N$792,Observed!$A$2:$A$792,$A217,Observed!$C$2:$C$792,$C217)),AVERAGEIFS(Observed!N$2:N$792,Observed!$A$2:$A$792,$A217,Observed!$C$2:$C$792,$C217),"")</f>
        <v>236.65</v>
      </c>
      <c r="S217" s="29" t="str">
        <f>IF(ISNUMBER(AVERAGEIFS(Observed!O$2:O$792,Observed!$A$2:$A$792,$A217,Observed!$C$2:$C$792,$C217)),AVERAGEIFS(Observed!O$2:O$792,Observed!$A$2:$A$792,$A217,Observed!$C$2:$C$792,$C217),"")</f>
        <v/>
      </c>
      <c r="T217" s="29" t="str">
        <f>IF(ISNUMBER(AVERAGEIFS(Observed!P$2:P$792,Observed!$A$2:$A$792,$A217,Observed!$C$2:$C$792,$C217)),AVERAGEIFS(Observed!P$2:P$792,Observed!$A$2:$A$792,$A217,Observed!$C$2:$C$792,$C217),"")</f>
        <v/>
      </c>
      <c r="U217" s="29" t="str">
        <f>IF(ISNUMBER(AVERAGEIFS(Observed!Q$2:Q$792,Observed!$A$2:$A$792,$A217,Observed!$C$2:$C$792,$C217)),AVERAGEIFS(Observed!Q$2:Q$792,Observed!$A$2:$A$792,$A217,Observed!$C$2:$C$792,$C217),"")</f>
        <v/>
      </c>
      <c r="V217" s="28" t="str">
        <f>IF(ISNUMBER(AVERAGEIFS(Observed!R$2:R$792,Observed!$A$2:$A$792,$A217,Observed!$C$2:$C$792,$C217)),AVERAGEIFS(Observed!R$2:R$792,Observed!$A$2:$A$792,$A217,Observed!$C$2:$C$792,$C217),"")</f>
        <v/>
      </c>
      <c r="W217" s="30" t="str">
        <f>IF(ISNUMBER(AVERAGEIFS(Observed!S$2:S$792,Observed!$A$2:$A$792,$A217,Observed!$C$2:$C$792,$C217)),AVERAGEIFS(Observed!S$2:S$792,Observed!$A$2:$A$792,$A217,Observed!$C$2:$C$792,$C217),"")</f>
        <v/>
      </c>
      <c r="X217" s="30" t="str">
        <f>IF(ISNUMBER(AVERAGEIFS(Observed!T$2:T$792,Observed!$A$2:$A$792,$A217,Observed!$C$2:$C$792,$C217)),AVERAGEIFS(Observed!T$2:T$792,Observed!$A$2:$A$792,$A217,Observed!$C$2:$C$792,$C217),"")</f>
        <v/>
      </c>
      <c r="Y217" s="28" t="str">
        <f>IF(ISNUMBER(AVERAGEIFS(Observed!U$2:U$792,Observed!$A$2:$A$792,$A217,Observed!$C$2:$C$792,$C217)),AVERAGEIFS(Observed!U$2:U$792,Observed!$A$2:$A$792,$A217,Observed!$C$2:$C$792,$C217),"")</f>
        <v/>
      </c>
      <c r="Z217" s="28" t="str">
        <f>IF(ISNUMBER(AVERAGEIFS(Observed!V$2:V$792,Observed!$A$2:$A$792,$A217,Observed!$C$2:$C$792,$C217)),AVERAGEIFS(Observed!V$2:V$792,Observed!$A$2:$A$792,$A217,Observed!$C$2:$C$792,$C217),"")</f>
        <v/>
      </c>
      <c r="AA217" s="28" t="str">
        <f>IF(ISNUMBER(AVERAGEIFS(Observed!W$2:W$792,Observed!$A$2:$A$792,$A217,Observed!$C$2:$C$792,$C217)),AVERAGEIFS(Observed!W$2:W$792,Observed!$A$2:$A$792,$A217,Observed!$C$2:$C$792,$C217),"")</f>
        <v/>
      </c>
      <c r="AB217" s="28" t="str">
        <f>IF(ISNUMBER(AVERAGEIFS(Observed!X$2:X$792,Observed!$A$2:$A$792,$A217,Observed!$C$2:$C$792,$C217)),AVERAGEIFS(Observed!X$2:X$792,Observed!$A$2:$A$792,$A217,Observed!$C$2:$C$792,$C217),"")</f>
        <v/>
      </c>
      <c r="AC217" s="28" t="str">
        <f>IF(ISNUMBER(AVERAGEIFS(Observed!Y$2:Y$792,Observed!$A$2:$A$792,$A217,Observed!$C$2:$C$792,$C217)),AVERAGEIFS(Observed!Y$2:Y$792,Observed!$A$2:$A$792,$A217,Observed!$C$2:$C$792,$C217),"")</f>
        <v/>
      </c>
      <c r="AD217" s="28" t="str">
        <f>IF(ISNUMBER(AVERAGEIFS(Observed!Z$2:Z$792,Observed!$A$2:$A$792,$A217,Observed!$C$2:$C$792,$C217)),AVERAGEIFS(Observed!Z$2:Z$792,Observed!$A$2:$A$792,$A217,Observed!$C$2:$C$792,$C217),"")</f>
        <v/>
      </c>
      <c r="AE217" s="28" t="str">
        <f>IF(ISNUMBER(AVERAGEIFS(Observed!AA$2:AA$792,Observed!$A$2:$A$792,$A217,Observed!$C$2:$C$792,$C217)),AVERAGEIFS(Observed!AA$2:AA$792,Observed!$A$2:$A$792,$A217,Observed!$C$2:$C$792,$C217),"")</f>
        <v/>
      </c>
      <c r="AF217" s="28" t="str">
        <f>IF(ISNUMBER(AVERAGEIFS(Observed!AB$2:AB$792,Observed!$A$2:$A$792,$A217,Observed!$C$2:$C$792,$C217)),AVERAGEIFS(Observed!AB$2:AB$792,Observed!$A$2:$A$792,$A217,Observed!$C$2:$C$792,$C217),"")</f>
        <v/>
      </c>
      <c r="AG217" s="28" t="str">
        <f>IF(ISNUMBER(AVERAGEIFS(Observed!AC$2:AC$792,Observed!$A$2:$A$792,$A217,Observed!$C$2:$C$792,$C217)),AVERAGEIFS(Observed!AC$2:AC$792,Observed!$A$2:$A$792,$A217,Observed!$C$2:$C$792,$C217),"")</f>
        <v/>
      </c>
      <c r="AH217" s="29" t="str">
        <f>IF(ISNUMBER(AVERAGEIFS(Observed!AD$2:AD$792,Observed!$A$2:$A$792,$A217,Observed!$C$2:$C$792,$C217)),AVERAGEIFS(Observed!AD$2:AD$792,Observed!$A$2:$A$792,$A217,Observed!$C$2:$C$792,$C217),"")</f>
        <v/>
      </c>
      <c r="AI217" s="29" t="str">
        <f>IF(ISNUMBER(AVERAGEIFS(Observed!AE$2:AE$792,Observed!$A$2:$A$792,$A217,Observed!$C$2:$C$792,$C217)),AVERAGEIFS(Observed!AE$2:AE$792,Observed!$A$2:$A$792,$A217,Observed!$C$2:$C$792,$C217),"")</f>
        <v/>
      </c>
      <c r="AJ217" s="29" t="str">
        <f>IF(ISNUMBER(AVERAGEIFS(Observed!AF$2:AF$792,Observed!$A$2:$A$792,$A217,Observed!$C$2:$C$792,$C217)),AVERAGEIFS(Observed!AF$2:AF$792,Observed!$A$2:$A$792,$A217,Observed!$C$2:$C$792,$C217),"")</f>
        <v/>
      </c>
      <c r="AK217" s="28" t="str">
        <f>IF(ISNUMBER(AVERAGEIFS(Observed!AG$2:AG$792,Observed!$A$2:$A$792,$A217,Observed!$C$2:$C$792,$C217)),AVERAGEIFS(Observed!AG$2:AG$792,Observed!$A$2:$A$792,$A217,Observed!$C$2:$C$792,$C217),"")</f>
        <v/>
      </c>
      <c r="AL217" s="29" t="str">
        <f>IF(ISNUMBER(AVERAGEIFS(Observed!AH$2:AH$792,Observed!$A$2:$A$792,$A217,Observed!$C$2:$C$792,$C217)),AVERAGEIFS(Observed!AH$2:AH$792,Observed!$A$2:$A$792,$A217,Observed!$C$2:$C$792,$C217),"")</f>
        <v/>
      </c>
      <c r="AM217" s="28" t="str">
        <f>IF(ISNUMBER(AVERAGEIFS(Observed!AI$2:AI$792,Observed!$A$2:$A$792,$A217,Observed!$C$2:$C$792,$C217)),AVERAGEIFS(Observed!AI$2:AI$792,Observed!$A$2:$A$792,$A217,Observed!$C$2:$C$792,$C217),"")</f>
        <v/>
      </c>
      <c r="AN217" s="28" t="str">
        <f>IF(ISNUMBER(AVERAGEIFS(Observed!AJ$2:AJ$792,Observed!$A$2:$A$792,$A217,Observed!$C$2:$C$792,$C217)),AVERAGEIFS(Observed!AJ$2:AJ$792,Observed!$A$2:$A$792,$A217,Observed!$C$2:$C$792,$C217),"")</f>
        <v/>
      </c>
      <c r="AO217" s="28" t="str">
        <f>IF(ISNUMBER(AVERAGEIFS(Observed!AK$2:AK$792,Observed!$A$2:$A$792,$A217,Observed!$C$2:$C$792,$C217)),AVERAGEIFS(Observed!AK$2:AK$792,Observed!$A$2:$A$792,$A217,Observed!$C$2:$C$792,$C217),"")</f>
        <v/>
      </c>
      <c r="AP217" s="29" t="str">
        <f>IF(ISNUMBER(AVERAGEIFS(Observed!AL$2:AL$792,Observed!$A$2:$A$792,$A217,Observed!$C$2:$C$792,$C217)),AVERAGEIFS(Observed!AL$2:AL$792,Observed!$A$2:$A$792,$A217,Observed!$C$2:$C$792,$C217),"")</f>
        <v/>
      </c>
      <c r="AQ217" s="28" t="str">
        <f>IF(ISNUMBER(AVERAGEIFS(Observed!AM$2:AM$792,Observed!$A$2:$A$792,$A217,Observed!$C$2:$C$792,$C217)),AVERAGEIFS(Observed!AM$2:AM$792,Observed!$A$2:$A$792,$A217,Observed!$C$2:$C$792,$C217),"")</f>
        <v/>
      </c>
      <c r="AR217" s="28" t="str">
        <f>IF(ISNUMBER(AVERAGEIFS(Observed!AN$2:AN$792,Observed!$A$2:$A$792,$A217,Observed!$C$2:$C$792,$C217)),AVERAGEIFS(Observed!AN$2:AN$792,Observed!$A$2:$A$792,$A217,Observed!$C$2:$C$792,$C217),"")</f>
        <v/>
      </c>
      <c r="AS217" s="2">
        <f>COUNTIFS(Observed!$A$2:$A$792,$A217,Observed!$C$2:$C$792,$C217)</f>
        <v>3</v>
      </c>
      <c r="AT217" s="2">
        <f t="shared" si="4"/>
        <v>3</v>
      </c>
    </row>
    <row r="218" spans="1:46" x14ac:dyDescent="0.25">
      <c r="A218" s="4" t="s">
        <v>31</v>
      </c>
      <c r="B218" t="s">
        <v>32</v>
      </c>
      <c r="C218" s="3">
        <v>42291</v>
      </c>
      <c r="D218">
        <v>1</v>
      </c>
      <c r="F218">
        <v>200</v>
      </c>
      <c r="J218" s="2" t="s">
        <v>83</v>
      </c>
      <c r="K218" s="2" t="s">
        <v>43</v>
      </c>
      <c r="L218">
        <v>6</v>
      </c>
      <c r="M218" s="2" t="s">
        <v>22</v>
      </c>
      <c r="N218" s="27" t="str">
        <f>IF(ISNUMBER(AVERAGEIFS(Observed!J$2:J$792,Observed!$A$2:$A$792,$A218,Observed!$C$2:$C$792,$C218)),AVERAGEIFS(Observed!J$2:J$792,Observed!$A$2:$A$792,$A218,Observed!$C$2:$C$792,$C218),"")</f>
        <v/>
      </c>
      <c r="O218" s="28" t="str">
        <f>IF(ISNUMBER(AVERAGEIFS(Observed!K$2:K$792,Observed!$A$2:$A$792,$A218,Observed!$C$2:$C$792,$C218)),AVERAGEIFS(Observed!K$2:K$792,Observed!$A$2:$A$792,$A218,Observed!$C$2:$C$792,$C218),"")</f>
        <v/>
      </c>
      <c r="P218" s="28">
        <f>IF(ISNUMBER(AVERAGEIFS(Observed!L$2:L$792,Observed!$A$2:$A$792,$A218,Observed!$C$2:$C$792,$C218)),AVERAGEIFS(Observed!L$2:L$792,Observed!$A$2:$A$792,$A218,Observed!$C$2:$C$792,$C218),"")</f>
        <v>137.07</v>
      </c>
      <c r="Q218" s="28">
        <f>IF(ISNUMBER(AVERAGEIFS(Observed!M$2:M$792,Observed!$A$2:$A$792,$A218,Observed!$C$2:$C$792,$C218)),AVERAGEIFS(Observed!M$2:M$792,Observed!$A$2:$A$792,$A218,Observed!$C$2:$C$792,$C218),"")</f>
        <v>137.07</v>
      </c>
      <c r="R218" s="28">
        <f>IF(ISNUMBER(AVERAGEIFS(Observed!N$2:N$792,Observed!$A$2:$A$792,$A218,Observed!$C$2:$C$792,$C218)),AVERAGEIFS(Observed!N$2:N$792,Observed!$A$2:$A$792,$A218,Observed!$C$2:$C$792,$C218),"")</f>
        <v>236.51333333333332</v>
      </c>
      <c r="S218" s="29" t="str">
        <f>IF(ISNUMBER(AVERAGEIFS(Observed!O$2:O$792,Observed!$A$2:$A$792,$A218,Observed!$C$2:$C$792,$C218)),AVERAGEIFS(Observed!O$2:O$792,Observed!$A$2:$A$792,$A218,Observed!$C$2:$C$792,$C218),"")</f>
        <v/>
      </c>
      <c r="T218" s="29" t="str">
        <f>IF(ISNUMBER(AVERAGEIFS(Observed!P$2:P$792,Observed!$A$2:$A$792,$A218,Observed!$C$2:$C$792,$C218)),AVERAGEIFS(Observed!P$2:P$792,Observed!$A$2:$A$792,$A218,Observed!$C$2:$C$792,$C218),"")</f>
        <v/>
      </c>
      <c r="U218" s="29" t="str">
        <f>IF(ISNUMBER(AVERAGEIFS(Observed!Q$2:Q$792,Observed!$A$2:$A$792,$A218,Observed!$C$2:$C$792,$C218)),AVERAGEIFS(Observed!Q$2:Q$792,Observed!$A$2:$A$792,$A218,Observed!$C$2:$C$792,$C218),"")</f>
        <v/>
      </c>
      <c r="V218" s="28" t="str">
        <f>IF(ISNUMBER(AVERAGEIFS(Observed!R$2:R$792,Observed!$A$2:$A$792,$A218,Observed!$C$2:$C$792,$C218)),AVERAGEIFS(Observed!R$2:R$792,Observed!$A$2:$A$792,$A218,Observed!$C$2:$C$792,$C218),"")</f>
        <v/>
      </c>
      <c r="W218" s="30" t="str">
        <f>IF(ISNUMBER(AVERAGEIFS(Observed!S$2:S$792,Observed!$A$2:$A$792,$A218,Observed!$C$2:$C$792,$C218)),AVERAGEIFS(Observed!S$2:S$792,Observed!$A$2:$A$792,$A218,Observed!$C$2:$C$792,$C218),"")</f>
        <v/>
      </c>
      <c r="X218" s="30" t="str">
        <f>IF(ISNUMBER(AVERAGEIFS(Observed!T$2:T$792,Observed!$A$2:$A$792,$A218,Observed!$C$2:$C$792,$C218)),AVERAGEIFS(Observed!T$2:T$792,Observed!$A$2:$A$792,$A218,Observed!$C$2:$C$792,$C218),"")</f>
        <v/>
      </c>
      <c r="Y218" s="28" t="str">
        <f>IF(ISNUMBER(AVERAGEIFS(Observed!U$2:U$792,Observed!$A$2:$A$792,$A218,Observed!$C$2:$C$792,$C218)),AVERAGEIFS(Observed!U$2:U$792,Observed!$A$2:$A$792,$A218,Observed!$C$2:$C$792,$C218),"")</f>
        <v/>
      </c>
      <c r="Z218" s="28" t="str">
        <f>IF(ISNUMBER(AVERAGEIFS(Observed!V$2:V$792,Observed!$A$2:$A$792,$A218,Observed!$C$2:$C$792,$C218)),AVERAGEIFS(Observed!V$2:V$792,Observed!$A$2:$A$792,$A218,Observed!$C$2:$C$792,$C218),"")</f>
        <v/>
      </c>
      <c r="AA218" s="28" t="str">
        <f>IF(ISNUMBER(AVERAGEIFS(Observed!W$2:W$792,Observed!$A$2:$A$792,$A218,Observed!$C$2:$C$792,$C218)),AVERAGEIFS(Observed!W$2:W$792,Observed!$A$2:$A$792,$A218,Observed!$C$2:$C$792,$C218),"")</f>
        <v/>
      </c>
      <c r="AB218" s="28" t="str">
        <f>IF(ISNUMBER(AVERAGEIFS(Observed!X$2:X$792,Observed!$A$2:$A$792,$A218,Observed!$C$2:$C$792,$C218)),AVERAGEIFS(Observed!X$2:X$792,Observed!$A$2:$A$792,$A218,Observed!$C$2:$C$792,$C218),"")</f>
        <v/>
      </c>
      <c r="AC218" s="28" t="str">
        <f>IF(ISNUMBER(AVERAGEIFS(Observed!Y$2:Y$792,Observed!$A$2:$A$792,$A218,Observed!$C$2:$C$792,$C218)),AVERAGEIFS(Observed!Y$2:Y$792,Observed!$A$2:$A$792,$A218,Observed!$C$2:$C$792,$C218),"")</f>
        <v/>
      </c>
      <c r="AD218" s="28" t="str">
        <f>IF(ISNUMBER(AVERAGEIFS(Observed!Z$2:Z$792,Observed!$A$2:$A$792,$A218,Observed!$C$2:$C$792,$C218)),AVERAGEIFS(Observed!Z$2:Z$792,Observed!$A$2:$A$792,$A218,Observed!$C$2:$C$792,$C218),"")</f>
        <v/>
      </c>
      <c r="AE218" s="28" t="str">
        <f>IF(ISNUMBER(AVERAGEIFS(Observed!AA$2:AA$792,Observed!$A$2:$A$792,$A218,Observed!$C$2:$C$792,$C218)),AVERAGEIFS(Observed!AA$2:AA$792,Observed!$A$2:$A$792,$A218,Observed!$C$2:$C$792,$C218),"")</f>
        <v/>
      </c>
      <c r="AF218" s="28" t="str">
        <f>IF(ISNUMBER(AVERAGEIFS(Observed!AB$2:AB$792,Observed!$A$2:$A$792,$A218,Observed!$C$2:$C$792,$C218)),AVERAGEIFS(Observed!AB$2:AB$792,Observed!$A$2:$A$792,$A218,Observed!$C$2:$C$792,$C218),"")</f>
        <v/>
      </c>
      <c r="AG218" s="28" t="str">
        <f>IF(ISNUMBER(AVERAGEIFS(Observed!AC$2:AC$792,Observed!$A$2:$A$792,$A218,Observed!$C$2:$C$792,$C218)),AVERAGEIFS(Observed!AC$2:AC$792,Observed!$A$2:$A$792,$A218,Observed!$C$2:$C$792,$C218),"")</f>
        <v/>
      </c>
      <c r="AH218" s="29" t="str">
        <f>IF(ISNUMBER(AVERAGEIFS(Observed!AD$2:AD$792,Observed!$A$2:$A$792,$A218,Observed!$C$2:$C$792,$C218)),AVERAGEIFS(Observed!AD$2:AD$792,Observed!$A$2:$A$792,$A218,Observed!$C$2:$C$792,$C218),"")</f>
        <v/>
      </c>
      <c r="AI218" s="29" t="str">
        <f>IF(ISNUMBER(AVERAGEIFS(Observed!AE$2:AE$792,Observed!$A$2:$A$792,$A218,Observed!$C$2:$C$792,$C218)),AVERAGEIFS(Observed!AE$2:AE$792,Observed!$A$2:$A$792,$A218,Observed!$C$2:$C$792,$C218),"")</f>
        <v/>
      </c>
      <c r="AJ218" s="29" t="str">
        <f>IF(ISNUMBER(AVERAGEIFS(Observed!AF$2:AF$792,Observed!$A$2:$A$792,$A218,Observed!$C$2:$C$792,$C218)),AVERAGEIFS(Observed!AF$2:AF$792,Observed!$A$2:$A$792,$A218,Observed!$C$2:$C$792,$C218),"")</f>
        <v/>
      </c>
      <c r="AK218" s="28" t="str">
        <f>IF(ISNUMBER(AVERAGEIFS(Observed!AG$2:AG$792,Observed!$A$2:$A$792,$A218,Observed!$C$2:$C$792,$C218)),AVERAGEIFS(Observed!AG$2:AG$792,Observed!$A$2:$A$792,$A218,Observed!$C$2:$C$792,$C218),"")</f>
        <v/>
      </c>
      <c r="AL218" s="29" t="str">
        <f>IF(ISNUMBER(AVERAGEIFS(Observed!AH$2:AH$792,Observed!$A$2:$A$792,$A218,Observed!$C$2:$C$792,$C218)),AVERAGEIFS(Observed!AH$2:AH$792,Observed!$A$2:$A$792,$A218,Observed!$C$2:$C$792,$C218),"")</f>
        <v/>
      </c>
      <c r="AM218" s="28" t="str">
        <f>IF(ISNUMBER(AVERAGEIFS(Observed!AI$2:AI$792,Observed!$A$2:$A$792,$A218,Observed!$C$2:$C$792,$C218)),AVERAGEIFS(Observed!AI$2:AI$792,Observed!$A$2:$A$792,$A218,Observed!$C$2:$C$792,$C218),"")</f>
        <v/>
      </c>
      <c r="AN218" s="28" t="str">
        <f>IF(ISNUMBER(AVERAGEIFS(Observed!AJ$2:AJ$792,Observed!$A$2:$A$792,$A218,Observed!$C$2:$C$792,$C218)),AVERAGEIFS(Observed!AJ$2:AJ$792,Observed!$A$2:$A$792,$A218,Observed!$C$2:$C$792,$C218),"")</f>
        <v/>
      </c>
      <c r="AO218" s="28" t="str">
        <f>IF(ISNUMBER(AVERAGEIFS(Observed!AK$2:AK$792,Observed!$A$2:$A$792,$A218,Observed!$C$2:$C$792,$C218)),AVERAGEIFS(Observed!AK$2:AK$792,Observed!$A$2:$A$792,$A218,Observed!$C$2:$C$792,$C218),"")</f>
        <v/>
      </c>
      <c r="AP218" s="29" t="str">
        <f>IF(ISNUMBER(AVERAGEIFS(Observed!AL$2:AL$792,Observed!$A$2:$A$792,$A218,Observed!$C$2:$C$792,$C218)),AVERAGEIFS(Observed!AL$2:AL$792,Observed!$A$2:$A$792,$A218,Observed!$C$2:$C$792,$C218),"")</f>
        <v/>
      </c>
      <c r="AQ218" s="28" t="str">
        <f>IF(ISNUMBER(AVERAGEIFS(Observed!AM$2:AM$792,Observed!$A$2:$A$792,$A218,Observed!$C$2:$C$792,$C218)),AVERAGEIFS(Observed!AM$2:AM$792,Observed!$A$2:$A$792,$A218,Observed!$C$2:$C$792,$C218),"")</f>
        <v/>
      </c>
      <c r="AR218" s="28" t="str">
        <f>IF(ISNUMBER(AVERAGEIFS(Observed!AN$2:AN$792,Observed!$A$2:$A$792,$A218,Observed!$C$2:$C$792,$C218)),AVERAGEIFS(Observed!AN$2:AN$792,Observed!$A$2:$A$792,$A218,Observed!$C$2:$C$792,$C218),"")</f>
        <v/>
      </c>
      <c r="AS218" s="2">
        <f>COUNTIFS(Observed!$A$2:$A$792,$A218,Observed!$C$2:$C$792,$C218)</f>
        <v>3</v>
      </c>
      <c r="AT218" s="2">
        <f t="shared" si="4"/>
        <v>3</v>
      </c>
    </row>
    <row r="219" spans="1:46" x14ac:dyDescent="0.25">
      <c r="A219" s="4" t="s">
        <v>37</v>
      </c>
      <c r="B219" t="s">
        <v>32</v>
      </c>
      <c r="C219" s="3">
        <v>42291</v>
      </c>
      <c r="D219">
        <v>1</v>
      </c>
      <c r="F219">
        <v>350</v>
      </c>
      <c r="J219" s="2" t="s">
        <v>83</v>
      </c>
      <c r="K219" s="2" t="s">
        <v>43</v>
      </c>
      <c r="L219">
        <v>6</v>
      </c>
      <c r="M219" s="2" t="s">
        <v>22</v>
      </c>
      <c r="N219" s="27" t="str">
        <f>IF(ISNUMBER(AVERAGEIFS(Observed!J$2:J$792,Observed!$A$2:$A$792,$A219,Observed!$C$2:$C$792,$C219)),AVERAGEIFS(Observed!J$2:J$792,Observed!$A$2:$A$792,$A219,Observed!$C$2:$C$792,$C219),"")</f>
        <v/>
      </c>
      <c r="O219" s="28" t="str">
        <f>IF(ISNUMBER(AVERAGEIFS(Observed!K$2:K$792,Observed!$A$2:$A$792,$A219,Observed!$C$2:$C$792,$C219)),AVERAGEIFS(Observed!K$2:K$792,Observed!$A$2:$A$792,$A219,Observed!$C$2:$C$792,$C219),"")</f>
        <v/>
      </c>
      <c r="P219" s="28">
        <f>IF(ISNUMBER(AVERAGEIFS(Observed!L$2:L$792,Observed!$A$2:$A$792,$A219,Observed!$C$2:$C$792,$C219)),AVERAGEIFS(Observed!L$2:L$792,Observed!$A$2:$A$792,$A219,Observed!$C$2:$C$792,$C219),"")</f>
        <v>141.91999999999999</v>
      </c>
      <c r="Q219" s="28">
        <f>IF(ISNUMBER(AVERAGEIFS(Observed!M$2:M$792,Observed!$A$2:$A$792,$A219,Observed!$C$2:$C$792,$C219)),AVERAGEIFS(Observed!M$2:M$792,Observed!$A$2:$A$792,$A219,Observed!$C$2:$C$792,$C219),"")</f>
        <v>141.91999999999999</v>
      </c>
      <c r="R219" s="28">
        <f>IF(ISNUMBER(AVERAGEIFS(Observed!N$2:N$792,Observed!$A$2:$A$792,$A219,Observed!$C$2:$C$792,$C219)),AVERAGEIFS(Observed!N$2:N$792,Observed!$A$2:$A$792,$A219,Observed!$C$2:$C$792,$C219),"")</f>
        <v>236.86333333333334</v>
      </c>
      <c r="S219" s="29" t="str">
        <f>IF(ISNUMBER(AVERAGEIFS(Observed!O$2:O$792,Observed!$A$2:$A$792,$A219,Observed!$C$2:$C$792,$C219)),AVERAGEIFS(Observed!O$2:O$792,Observed!$A$2:$A$792,$A219,Observed!$C$2:$C$792,$C219),"")</f>
        <v/>
      </c>
      <c r="T219" s="29" t="str">
        <f>IF(ISNUMBER(AVERAGEIFS(Observed!P$2:P$792,Observed!$A$2:$A$792,$A219,Observed!$C$2:$C$792,$C219)),AVERAGEIFS(Observed!P$2:P$792,Observed!$A$2:$A$792,$A219,Observed!$C$2:$C$792,$C219),"")</f>
        <v/>
      </c>
      <c r="U219" s="29" t="str">
        <f>IF(ISNUMBER(AVERAGEIFS(Observed!Q$2:Q$792,Observed!$A$2:$A$792,$A219,Observed!$C$2:$C$792,$C219)),AVERAGEIFS(Observed!Q$2:Q$792,Observed!$A$2:$A$792,$A219,Observed!$C$2:$C$792,$C219),"")</f>
        <v/>
      </c>
      <c r="V219" s="28" t="str">
        <f>IF(ISNUMBER(AVERAGEIFS(Observed!R$2:R$792,Observed!$A$2:$A$792,$A219,Observed!$C$2:$C$792,$C219)),AVERAGEIFS(Observed!R$2:R$792,Observed!$A$2:$A$792,$A219,Observed!$C$2:$C$792,$C219),"")</f>
        <v/>
      </c>
      <c r="W219" s="30" t="str">
        <f>IF(ISNUMBER(AVERAGEIFS(Observed!S$2:S$792,Observed!$A$2:$A$792,$A219,Observed!$C$2:$C$792,$C219)),AVERAGEIFS(Observed!S$2:S$792,Observed!$A$2:$A$792,$A219,Observed!$C$2:$C$792,$C219),"")</f>
        <v/>
      </c>
      <c r="X219" s="30" t="str">
        <f>IF(ISNUMBER(AVERAGEIFS(Observed!T$2:T$792,Observed!$A$2:$A$792,$A219,Observed!$C$2:$C$792,$C219)),AVERAGEIFS(Observed!T$2:T$792,Observed!$A$2:$A$792,$A219,Observed!$C$2:$C$792,$C219),"")</f>
        <v/>
      </c>
      <c r="Y219" s="28" t="str">
        <f>IF(ISNUMBER(AVERAGEIFS(Observed!U$2:U$792,Observed!$A$2:$A$792,$A219,Observed!$C$2:$C$792,$C219)),AVERAGEIFS(Observed!U$2:U$792,Observed!$A$2:$A$792,$A219,Observed!$C$2:$C$792,$C219),"")</f>
        <v/>
      </c>
      <c r="Z219" s="28" t="str">
        <f>IF(ISNUMBER(AVERAGEIFS(Observed!V$2:V$792,Observed!$A$2:$A$792,$A219,Observed!$C$2:$C$792,$C219)),AVERAGEIFS(Observed!V$2:V$792,Observed!$A$2:$A$792,$A219,Observed!$C$2:$C$792,$C219),"")</f>
        <v/>
      </c>
      <c r="AA219" s="28" t="str">
        <f>IF(ISNUMBER(AVERAGEIFS(Observed!W$2:W$792,Observed!$A$2:$A$792,$A219,Observed!$C$2:$C$792,$C219)),AVERAGEIFS(Observed!W$2:W$792,Observed!$A$2:$A$792,$A219,Observed!$C$2:$C$792,$C219),"")</f>
        <v/>
      </c>
      <c r="AB219" s="28" t="str">
        <f>IF(ISNUMBER(AVERAGEIFS(Observed!X$2:X$792,Observed!$A$2:$A$792,$A219,Observed!$C$2:$C$792,$C219)),AVERAGEIFS(Observed!X$2:X$792,Observed!$A$2:$A$792,$A219,Observed!$C$2:$C$792,$C219),"")</f>
        <v/>
      </c>
      <c r="AC219" s="28" t="str">
        <f>IF(ISNUMBER(AVERAGEIFS(Observed!Y$2:Y$792,Observed!$A$2:$A$792,$A219,Observed!$C$2:$C$792,$C219)),AVERAGEIFS(Observed!Y$2:Y$792,Observed!$A$2:$A$792,$A219,Observed!$C$2:$C$792,$C219),"")</f>
        <v/>
      </c>
      <c r="AD219" s="28" t="str">
        <f>IF(ISNUMBER(AVERAGEIFS(Observed!Z$2:Z$792,Observed!$A$2:$A$792,$A219,Observed!$C$2:$C$792,$C219)),AVERAGEIFS(Observed!Z$2:Z$792,Observed!$A$2:$A$792,$A219,Observed!$C$2:$C$792,$C219),"")</f>
        <v/>
      </c>
      <c r="AE219" s="28" t="str">
        <f>IF(ISNUMBER(AVERAGEIFS(Observed!AA$2:AA$792,Observed!$A$2:$A$792,$A219,Observed!$C$2:$C$792,$C219)),AVERAGEIFS(Observed!AA$2:AA$792,Observed!$A$2:$A$792,$A219,Observed!$C$2:$C$792,$C219),"")</f>
        <v/>
      </c>
      <c r="AF219" s="28" t="str">
        <f>IF(ISNUMBER(AVERAGEIFS(Observed!AB$2:AB$792,Observed!$A$2:$A$792,$A219,Observed!$C$2:$C$792,$C219)),AVERAGEIFS(Observed!AB$2:AB$792,Observed!$A$2:$A$792,$A219,Observed!$C$2:$C$792,$C219),"")</f>
        <v/>
      </c>
      <c r="AG219" s="28" t="str">
        <f>IF(ISNUMBER(AVERAGEIFS(Observed!AC$2:AC$792,Observed!$A$2:$A$792,$A219,Observed!$C$2:$C$792,$C219)),AVERAGEIFS(Observed!AC$2:AC$792,Observed!$A$2:$A$792,$A219,Observed!$C$2:$C$792,$C219),"")</f>
        <v/>
      </c>
      <c r="AH219" s="29" t="str">
        <f>IF(ISNUMBER(AVERAGEIFS(Observed!AD$2:AD$792,Observed!$A$2:$A$792,$A219,Observed!$C$2:$C$792,$C219)),AVERAGEIFS(Observed!AD$2:AD$792,Observed!$A$2:$A$792,$A219,Observed!$C$2:$C$792,$C219),"")</f>
        <v/>
      </c>
      <c r="AI219" s="29" t="str">
        <f>IF(ISNUMBER(AVERAGEIFS(Observed!AE$2:AE$792,Observed!$A$2:$A$792,$A219,Observed!$C$2:$C$792,$C219)),AVERAGEIFS(Observed!AE$2:AE$792,Observed!$A$2:$A$792,$A219,Observed!$C$2:$C$792,$C219),"")</f>
        <v/>
      </c>
      <c r="AJ219" s="29" t="str">
        <f>IF(ISNUMBER(AVERAGEIFS(Observed!AF$2:AF$792,Observed!$A$2:$A$792,$A219,Observed!$C$2:$C$792,$C219)),AVERAGEIFS(Observed!AF$2:AF$792,Observed!$A$2:$A$792,$A219,Observed!$C$2:$C$792,$C219),"")</f>
        <v/>
      </c>
      <c r="AK219" s="28" t="str">
        <f>IF(ISNUMBER(AVERAGEIFS(Observed!AG$2:AG$792,Observed!$A$2:$A$792,$A219,Observed!$C$2:$C$792,$C219)),AVERAGEIFS(Observed!AG$2:AG$792,Observed!$A$2:$A$792,$A219,Observed!$C$2:$C$792,$C219),"")</f>
        <v/>
      </c>
      <c r="AL219" s="29" t="str">
        <f>IF(ISNUMBER(AVERAGEIFS(Observed!AH$2:AH$792,Observed!$A$2:$A$792,$A219,Observed!$C$2:$C$792,$C219)),AVERAGEIFS(Observed!AH$2:AH$792,Observed!$A$2:$A$792,$A219,Observed!$C$2:$C$792,$C219),"")</f>
        <v/>
      </c>
      <c r="AM219" s="28" t="str">
        <f>IF(ISNUMBER(AVERAGEIFS(Observed!AI$2:AI$792,Observed!$A$2:$A$792,$A219,Observed!$C$2:$C$792,$C219)),AVERAGEIFS(Observed!AI$2:AI$792,Observed!$A$2:$A$792,$A219,Observed!$C$2:$C$792,$C219),"")</f>
        <v/>
      </c>
      <c r="AN219" s="28" t="str">
        <f>IF(ISNUMBER(AVERAGEIFS(Observed!AJ$2:AJ$792,Observed!$A$2:$A$792,$A219,Observed!$C$2:$C$792,$C219)),AVERAGEIFS(Observed!AJ$2:AJ$792,Observed!$A$2:$A$792,$A219,Observed!$C$2:$C$792,$C219),"")</f>
        <v/>
      </c>
      <c r="AO219" s="28" t="str">
        <f>IF(ISNUMBER(AVERAGEIFS(Observed!AK$2:AK$792,Observed!$A$2:$A$792,$A219,Observed!$C$2:$C$792,$C219)),AVERAGEIFS(Observed!AK$2:AK$792,Observed!$A$2:$A$792,$A219,Observed!$C$2:$C$792,$C219),"")</f>
        <v/>
      </c>
      <c r="AP219" s="29" t="str">
        <f>IF(ISNUMBER(AVERAGEIFS(Observed!AL$2:AL$792,Observed!$A$2:$A$792,$A219,Observed!$C$2:$C$792,$C219)),AVERAGEIFS(Observed!AL$2:AL$792,Observed!$A$2:$A$792,$A219,Observed!$C$2:$C$792,$C219),"")</f>
        <v/>
      </c>
      <c r="AQ219" s="28" t="str">
        <f>IF(ISNUMBER(AVERAGEIFS(Observed!AM$2:AM$792,Observed!$A$2:$A$792,$A219,Observed!$C$2:$C$792,$C219)),AVERAGEIFS(Observed!AM$2:AM$792,Observed!$A$2:$A$792,$A219,Observed!$C$2:$C$792,$C219),"")</f>
        <v/>
      </c>
      <c r="AR219" s="28" t="str">
        <f>IF(ISNUMBER(AVERAGEIFS(Observed!AN$2:AN$792,Observed!$A$2:$A$792,$A219,Observed!$C$2:$C$792,$C219)),AVERAGEIFS(Observed!AN$2:AN$792,Observed!$A$2:$A$792,$A219,Observed!$C$2:$C$792,$C219),"")</f>
        <v/>
      </c>
      <c r="AS219" s="2">
        <f>COUNTIFS(Observed!$A$2:$A$792,$A219,Observed!$C$2:$C$792,$C219)</f>
        <v>3</v>
      </c>
      <c r="AT219" s="2">
        <f t="shared" si="4"/>
        <v>3</v>
      </c>
    </row>
    <row r="220" spans="1:46" x14ac:dyDescent="0.25">
      <c r="A220" s="4" t="s">
        <v>36</v>
      </c>
      <c r="B220" t="s">
        <v>32</v>
      </c>
      <c r="C220" s="3">
        <v>42291</v>
      </c>
      <c r="D220">
        <v>1</v>
      </c>
      <c r="F220">
        <v>500</v>
      </c>
      <c r="J220" s="2" t="s">
        <v>83</v>
      </c>
      <c r="K220" s="2" t="s">
        <v>43</v>
      </c>
      <c r="L220">
        <v>6</v>
      </c>
      <c r="M220" s="2" t="s">
        <v>22</v>
      </c>
      <c r="N220" s="27" t="str">
        <f>IF(ISNUMBER(AVERAGEIFS(Observed!J$2:J$792,Observed!$A$2:$A$792,$A220,Observed!$C$2:$C$792,$C220)),AVERAGEIFS(Observed!J$2:J$792,Observed!$A$2:$A$792,$A220,Observed!$C$2:$C$792,$C220),"")</f>
        <v/>
      </c>
      <c r="O220" s="28" t="str">
        <f>IF(ISNUMBER(AVERAGEIFS(Observed!K$2:K$792,Observed!$A$2:$A$792,$A220,Observed!$C$2:$C$792,$C220)),AVERAGEIFS(Observed!K$2:K$792,Observed!$A$2:$A$792,$A220,Observed!$C$2:$C$792,$C220),"")</f>
        <v/>
      </c>
      <c r="P220" s="28">
        <f>IF(ISNUMBER(AVERAGEIFS(Observed!L$2:L$792,Observed!$A$2:$A$792,$A220,Observed!$C$2:$C$792,$C220)),AVERAGEIFS(Observed!L$2:L$792,Observed!$A$2:$A$792,$A220,Observed!$C$2:$C$792,$C220),"")</f>
        <v>147.77333333333334</v>
      </c>
      <c r="Q220" s="28">
        <f>IF(ISNUMBER(AVERAGEIFS(Observed!M$2:M$792,Observed!$A$2:$A$792,$A220,Observed!$C$2:$C$792,$C220)),AVERAGEIFS(Observed!M$2:M$792,Observed!$A$2:$A$792,$A220,Observed!$C$2:$C$792,$C220),"")</f>
        <v>147.77333333333334</v>
      </c>
      <c r="R220" s="28">
        <f>IF(ISNUMBER(AVERAGEIFS(Observed!N$2:N$792,Observed!$A$2:$A$792,$A220,Observed!$C$2:$C$792,$C220)),AVERAGEIFS(Observed!N$2:N$792,Observed!$A$2:$A$792,$A220,Observed!$C$2:$C$792,$C220),"")</f>
        <v>245.93333333333337</v>
      </c>
      <c r="S220" s="29" t="str">
        <f>IF(ISNUMBER(AVERAGEIFS(Observed!O$2:O$792,Observed!$A$2:$A$792,$A220,Observed!$C$2:$C$792,$C220)),AVERAGEIFS(Observed!O$2:O$792,Observed!$A$2:$A$792,$A220,Observed!$C$2:$C$792,$C220),"")</f>
        <v/>
      </c>
      <c r="T220" s="29" t="str">
        <f>IF(ISNUMBER(AVERAGEIFS(Observed!P$2:P$792,Observed!$A$2:$A$792,$A220,Observed!$C$2:$C$792,$C220)),AVERAGEIFS(Observed!P$2:P$792,Observed!$A$2:$A$792,$A220,Observed!$C$2:$C$792,$C220),"")</f>
        <v/>
      </c>
      <c r="U220" s="29" t="str">
        <f>IF(ISNUMBER(AVERAGEIFS(Observed!Q$2:Q$792,Observed!$A$2:$A$792,$A220,Observed!$C$2:$C$792,$C220)),AVERAGEIFS(Observed!Q$2:Q$792,Observed!$A$2:$A$792,$A220,Observed!$C$2:$C$792,$C220),"")</f>
        <v/>
      </c>
      <c r="V220" s="28" t="str">
        <f>IF(ISNUMBER(AVERAGEIFS(Observed!R$2:R$792,Observed!$A$2:$A$792,$A220,Observed!$C$2:$C$792,$C220)),AVERAGEIFS(Observed!R$2:R$792,Observed!$A$2:$A$792,$A220,Observed!$C$2:$C$792,$C220),"")</f>
        <v/>
      </c>
      <c r="W220" s="30" t="str">
        <f>IF(ISNUMBER(AVERAGEIFS(Observed!S$2:S$792,Observed!$A$2:$A$792,$A220,Observed!$C$2:$C$792,$C220)),AVERAGEIFS(Observed!S$2:S$792,Observed!$A$2:$A$792,$A220,Observed!$C$2:$C$792,$C220),"")</f>
        <v/>
      </c>
      <c r="X220" s="30" t="str">
        <f>IF(ISNUMBER(AVERAGEIFS(Observed!T$2:T$792,Observed!$A$2:$A$792,$A220,Observed!$C$2:$C$792,$C220)),AVERAGEIFS(Observed!T$2:T$792,Observed!$A$2:$A$792,$A220,Observed!$C$2:$C$792,$C220),"")</f>
        <v/>
      </c>
      <c r="Y220" s="28" t="str">
        <f>IF(ISNUMBER(AVERAGEIFS(Observed!U$2:U$792,Observed!$A$2:$A$792,$A220,Observed!$C$2:$C$792,$C220)),AVERAGEIFS(Observed!U$2:U$792,Observed!$A$2:$A$792,$A220,Observed!$C$2:$C$792,$C220),"")</f>
        <v/>
      </c>
      <c r="Z220" s="28" t="str">
        <f>IF(ISNUMBER(AVERAGEIFS(Observed!V$2:V$792,Observed!$A$2:$A$792,$A220,Observed!$C$2:$C$792,$C220)),AVERAGEIFS(Observed!V$2:V$792,Observed!$A$2:$A$792,$A220,Observed!$C$2:$C$792,$C220),"")</f>
        <v/>
      </c>
      <c r="AA220" s="28" t="str">
        <f>IF(ISNUMBER(AVERAGEIFS(Observed!W$2:W$792,Observed!$A$2:$A$792,$A220,Observed!$C$2:$C$792,$C220)),AVERAGEIFS(Observed!W$2:W$792,Observed!$A$2:$A$792,$A220,Observed!$C$2:$C$792,$C220),"")</f>
        <v/>
      </c>
      <c r="AB220" s="28" t="str">
        <f>IF(ISNUMBER(AVERAGEIFS(Observed!X$2:X$792,Observed!$A$2:$A$792,$A220,Observed!$C$2:$C$792,$C220)),AVERAGEIFS(Observed!X$2:X$792,Observed!$A$2:$A$792,$A220,Observed!$C$2:$C$792,$C220),"")</f>
        <v/>
      </c>
      <c r="AC220" s="28" t="str">
        <f>IF(ISNUMBER(AVERAGEIFS(Observed!Y$2:Y$792,Observed!$A$2:$A$792,$A220,Observed!$C$2:$C$792,$C220)),AVERAGEIFS(Observed!Y$2:Y$792,Observed!$A$2:$A$792,$A220,Observed!$C$2:$C$792,$C220),"")</f>
        <v/>
      </c>
      <c r="AD220" s="28" t="str">
        <f>IF(ISNUMBER(AVERAGEIFS(Observed!Z$2:Z$792,Observed!$A$2:$A$792,$A220,Observed!$C$2:$C$792,$C220)),AVERAGEIFS(Observed!Z$2:Z$792,Observed!$A$2:$A$792,$A220,Observed!$C$2:$C$792,$C220),"")</f>
        <v/>
      </c>
      <c r="AE220" s="28" t="str">
        <f>IF(ISNUMBER(AVERAGEIFS(Observed!AA$2:AA$792,Observed!$A$2:$A$792,$A220,Observed!$C$2:$C$792,$C220)),AVERAGEIFS(Observed!AA$2:AA$792,Observed!$A$2:$A$792,$A220,Observed!$C$2:$C$792,$C220),"")</f>
        <v/>
      </c>
      <c r="AF220" s="28" t="str">
        <f>IF(ISNUMBER(AVERAGEIFS(Observed!AB$2:AB$792,Observed!$A$2:$A$792,$A220,Observed!$C$2:$C$792,$C220)),AVERAGEIFS(Observed!AB$2:AB$792,Observed!$A$2:$A$792,$A220,Observed!$C$2:$C$792,$C220),"")</f>
        <v/>
      </c>
      <c r="AG220" s="28" t="str">
        <f>IF(ISNUMBER(AVERAGEIFS(Observed!AC$2:AC$792,Observed!$A$2:$A$792,$A220,Observed!$C$2:$C$792,$C220)),AVERAGEIFS(Observed!AC$2:AC$792,Observed!$A$2:$A$792,$A220,Observed!$C$2:$C$792,$C220),"")</f>
        <v/>
      </c>
      <c r="AH220" s="29" t="str">
        <f>IF(ISNUMBER(AVERAGEIFS(Observed!AD$2:AD$792,Observed!$A$2:$A$792,$A220,Observed!$C$2:$C$792,$C220)),AVERAGEIFS(Observed!AD$2:AD$792,Observed!$A$2:$A$792,$A220,Observed!$C$2:$C$792,$C220),"")</f>
        <v/>
      </c>
      <c r="AI220" s="29" t="str">
        <f>IF(ISNUMBER(AVERAGEIFS(Observed!AE$2:AE$792,Observed!$A$2:$A$792,$A220,Observed!$C$2:$C$792,$C220)),AVERAGEIFS(Observed!AE$2:AE$792,Observed!$A$2:$A$792,$A220,Observed!$C$2:$C$792,$C220),"")</f>
        <v/>
      </c>
      <c r="AJ220" s="29" t="str">
        <f>IF(ISNUMBER(AVERAGEIFS(Observed!AF$2:AF$792,Observed!$A$2:$A$792,$A220,Observed!$C$2:$C$792,$C220)),AVERAGEIFS(Observed!AF$2:AF$792,Observed!$A$2:$A$792,$A220,Observed!$C$2:$C$792,$C220),"")</f>
        <v/>
      </c>
      <c r="AK220" s="28" t="str">
        <f>IF(ISNUMBER(AVERAGEIFS(Observed!AG$2:AG$792,Observed!$A$2:$A$792,$A220,Observed!$C$2:$C$792,$C220)),AVERAGEIFS(Observed!AG$2:AG$792,Observed!$A$2:$A$792,$A220,Observed!$C$2:$C$792,$C220),"")</f>
        <v/>
      </c>
      <c r="AL220" s="29" t="str">
        <f>IF(ISNUMBER(AVERAGEIFS(Observed!AH$2:AH$792,Observed!$A$2:$A$792,$A220,Observed!$C$2:$C$792,$C220)),AVERAGEIFS(Observed!AH$2:AH$792,Observed!$A$2:$A$792,$A220,Observed!$C$2:$C$792,$C220),"")</f>
        <v/>
      </c>
      <c r="AM220" s="28" t="str">
        <f>IF(ISNUMBER(AVERAGEIFS(Observed!AI$2:AI$792,Observed!$A$2:$A$792,$A220,Observed!$C$2:$C$792,$C220)),AVERAGEIFS(Observed!AI$2:AI$792,Observed!$A$2:$A$792,$A220,Observed!$C$2:$C$792,$C220),"")</f>
        <v/>
      </c>
      <c r="AN220" s="28" t="str">
        <f>IF(ISNUMBER(AVERAGEIFS(Observed!AJ$2:AJ$792,Observed!$A$2:$A$792,$A220,Observed!$C$2:$C$792,$C220)),AVERAGEIFS(Observed!AJ$2:AJ$792,Observed!$A$2:$A$792,$A220,Observed!$C$2:$C$792,$C220),"")</f>
        <v/>
      </c>
      <c r="AO220" s="28" t="str">
        <f>IF(ISNUMBER(AVERAGEIFS(Observed!AK$2:AK$792,Observed!$A$2:$A$792,$A220,Observed!$C$2:$C$792,$C220)),AVERAGEIFS(Observed!AK$2:AK$792,Observed!$A$2:$A$792,$A220,Observed!$C$2:$C$792,$C220),"")</f>
        <v/>
      </c>
      <c r="AP220" s="29" t="str">
        <f>IF(ISNUMBER(AVERAGEIFS(Observed!AL$2:AL$792,Observed!$A$2:$A$792,$A220,Observed!$C$2:$C$792,$C220)),AVERAGEIFS(Observed!AL$2:AL$792,Observed!$A$2:$A$792,$A220,Observed!$C$2:$C$792,$C220),"")</f>
        <v/>
      </c>
      <c r="AQ220" s="28" t="str">
        <f>IF(ISNUMBER(AVERAGEIFS(Observed!AM$2:AM$792,Observed!$A$2:$A$792,$A220,Observed!$C$2:$C$792,$C220)),AVERAGEIFS(Observed!AM$2:AM$792,Observed!$A$2:$A$792,$A220,Observed!$C$2:$C$792,$C220),"")</f>
        <v/>
      </c>
      <c r="AR220" s="28" t="str">
        <f>IF(ISNUMBER(AVERAGEIFS(Observed!AN$2:AN$792,Observed!$A$2:$A$792,$A220,Observed!$C$2:$C$792,$C220)),AVERAGEIFS(Observed!AN$2:AN$792,Observed!$A$2:$A$792,$A220,Observed!$C$2:$C$792,$C220),"")</f>
        <v/>
      </c>
      <c r="AS220" s="2">
        <f>COUNTIFS(Observed!$A$2:$A$792,$A220,Observed!$C$2:$C$792,$C220)</f>
        <v>3</v>
      </c>
      <c r="AT220" s="2">
        <f t="shared" si="4"/>
        <v>3</v>
      </c>
    </row>
    <row r="221" spans="1:46" x14ac:dyDescent="0.25">
      <c r="A221" s="4" t="s">
        <v>33</v>
      </c>
      <c r="B221" t="s">
        <v>32</v>
      </c>
      <c r="C221" s="3">
        <v>42325</v>
      </c>
      <c r="D221">
        <v>1</v>
      </c>
      <c r="F221">
        <v>0</v>
      </c>
      <c r="J221" s="2" t="s">
        <v>83</v>
      </c>
      <c r="K221" s="2" t="s">
        <v>43</v>
      </c>
      <c r="L221">
        <v>7</v>
      </c>
      <c r="M221" s="2" t="s">
        <v>22</v>
      </c>
      <c r="N221" s="27" t="str">
        <f>IF(ISNUMBER(AVERAGEIFS(Observed!J$2:J$792,Observed!$A$2:$A$792,$A221,Observed!$C$2:$C$792,$C221)),AVERAGEIFS(Observed!J$2:J$792,Observed!$A$2:$A$792,$A221,Observed!$C$2:$C$792,$C221),"")</f>
        <v/>
      </c>
      <c r="O221" s="28" t="str">
        <f>IF(ISNUMBER(AVERAGEIFS(Observed!K$2:K$792,Observed!$A$2:$A$792,$A221,Observed!$C$2:$C$792,$C221)),AVERAGEIFS(Observed!K$2:K$792,Observed!$A$2:$A$792,$A221,Observed!$C$2:$C$792,$C221),"")</f>
        <v/>
      </c>
      <c r="P221" s="28">
        <f>IF(ISNUMBER(AVERAGEIFS(Observed!L$2:L$792,Observed!$A$2:$A$792,$A221,Observed!$C$2:$C$792,$C221)),AVERAGEIFS(Observed!L$2:L$792,Observed!$A$2:$A$792,$A221,Observed!$C$2:$C$792,$C221),"")</f>
        <v>161.53</v>
      </c>
      <c r="Q221" s="28">
        <f>IF(ISNUMBER(AVERAGEIFS(Observed!M$2:M$792,Observed!$A$2:$A$792,$A221,Observed!$C$2:$C$792,$C221)),AVERAGEIFS(Observed!M$2:M$792,Observed!$A$2:$A$792,$A221,Observed!$C$2:$C$792,$C221),"")</f>
        <v>161.53</v>
      </c>
      <c r="R221" s="28">
        <f>IF(ISNUMBER(AVERAGEIFS(Observed!N$2:N$792,Observed!$A$2:$A$792,$A221,Observed!$C$2:$C$792,$C221)),AVERAGEIFS(Observed!N$2:N$792,Observed!$A$2:$A$792,$A221,Observed!$C$2:$C$792,$C221),"")</f>
        <v>401.03999999999996</v>
      </c>
      <c r="S221" s="29" t="str">
        <f>IF(ISNUMBER(AVERAGEIFS(Observed!O$2:O$792,Observed!$A$2:$A$792,$A221,Observed!$C$2:$C$792,$C221)),AVERAGEIFS(Observed!O$2:O$792,Observed!$A$2:$A$792,$A221,Observed!$C$2:$C$792,$C221),"")</f>
        <v/>
      </c>
      <c r="T221" s="29" t="str">
        <f>IF(ISNUMBER(AVERAGEIFS(Observed!P$2:P$792,Observed!$A$2:$A$792,$A221,Observed!$C$2:$C$792,$C221)),AVERAGEIFS(Observed!P$2:P$792,Observed!$A$2:$A$792,$A221,Observed!$C$2:$C$792,$C221),"")</f>
        <v/>
      </c>
      <c r="U221" s="29" t="str">
        <f>IF(ISNUMBER(AVERAGEIFS(Observed!Q$2:Q$792,Observed!$A$2:$A$792,$A221,Observed!$C$2:$C$792,$C221)),AVERAGEIFS(Observed!Q$2:Q$792,Observed!$A$2:$A$792,$A221,Observed!$C$2:$C$792,$C221),"")</f>
        <v/>
      </c>
      <c r="V221" s="28" t="str">
        <f>IF(ISNUMBER(AVERAGEIFS(Observed!R$2:R$792,Observed!$A$2:$A$792,$A221,Observed!$C$2:$C$792,$C221)),AVERAGEIFS(Observed!R$2:R$792,Observed!$A$2:$A$792,$A221,Observed!$C$2:$C$792,$C221),"")</f>
        <v/>
      </c>
      <c r="W221" s="30" t="str">
        <f>IF(ISNUMBER(AVERAGEIFS(Observed!S$2:S$792,Observed!$A$2:$A$792,$A221,Observed!$C$2:$C$792,$C221)),AVERAGEIFS(Observed!S$2:S$792,Observed!$A$2:$A$792,$A221,Observed!$C$2:$C$792,$C221),"")</f>
        <v/>
      </c>
      <c r="X221" s="30" t="str">
        <f>IF(ISNUMBER(AVERAGEIFS(Observed!T$2:T$792,Observed!$A$2:$A$792,$A221,Observed!$C$2:$C$792,$C221)),AVERAGEIFS(Observed!T$2:T$792,Observed!$A$2:$A$792,$A221,Observed!$C$2:$C$792,$C221),"")</f>
        <v/>
      </c>
      <c r="Y221" s="28" t="str">
        <f>IF(ISNUMBER(AVERAGEIFS(Observed!U$2:U$792,Observed!$A$2:$A$792,$A221,Observed!$C$2:$C$792,$C221)),AVERAGEIFS(Observed!U$2:U$792,Observed!$A$2:$A$792,$A221,Observed!$C$2:$C$792,$C221),"")</f>
        <v/>
      </c>
      <c r="Z221" s="28" t="str">
        <f>IF(ISNUMBER(AVERAGEIFS(Observed!V$2:V$792,Observed!$A$2:$A$792,$A221,Observed!$C$2:$C$792,$C221)),AVERAGEIFS(Observed!V$2:V$792,Observed!$A$2:$A$792,$A221,Observed!$C$2:$C$792,$C221),"")</f>
        <v/>
      </c>
      <c r="AA221" s="28" t="str">
        <f>IF(ISNUMBER(AVERAGEIFS(Observed!W$2:W$792,Observed!$A$2:$A$792,$A221,Observed!$C$2:$C$792,$C221)),AVERAGEIFS(Observed!W$2:W$792,Observed!$A$2:$A$792,$A221,Observed!$C$2:$C$792,$C221),"")</f>
        <v/>
      </c>
      <c r="AB221" s="28" t="str">
        <f>IF(ISNUMBER(AVERAGEIFS(Observed!X$2:X$792,Observed!$A$2:$A$792,$A221,Observed!$C$2:$C$792,$C221)),AVERAGEIFS(Observed!X$2:X$792,Observed!$A$2:$A$792,$A221,Observed!$C$2:$C$792,$C221),"")</f>
        <v/>
      </c>
      <c r="AC221" s="28" t="str">
        <f>IF(ISNUMBER(AVERAGEIFS(Observed!Y$2:Y$792,Observed!$A$2:$A$792,$A221,Observed!$C$2:$C$792,$C221)),AVERAGEIFS(Observed!Y$2:Y$792,Observed!$A$2:$A$792,$A221,Observed!$C$2:$C$792,$C221),"")</f>
        <v/>
      </c>
      <c r="AD221" s="28" t="str">
        <f>IF(ISNUMBER(AVERAGEIFS(Observed!Z$2:Z$792,Observed!$A$2:$A$792,$A221,Observed!$C$2:$C$792,$C221)),AVERAGEIFS(Observed!Z$2:Z$792,Observed!$A$2:$A$792,$A221,Observed!$C$2:$C$792,$C221),"")</f>
        <v/>
      </c>
      <c r="AE221" s="28" t="str">
        <f>IF(ISNUMBER(AVERAGEIFS(Observed!AA$2:AA$792,Observed!$A$2:$A$792,$A221,Observed!$C$2:$C$792,$C221)),AVERAGEIFS(Observed!AA$2:AA$792,Observed!$A$2:$A$792,$A221,Observed!$C$2:$C$792,$C221),"")</f>
        <v/>
      </c>
      <c r="AF221" s="28" t="str">
        <f>IF(ISNUMBER(AVERAGEIFS(Observed!AB$2:AB$792,Observed!$A$2:$A$792,$A221,Observed!$C$2:$C$792,$C221)),AVERAGEIFS(Observed!AB$2:AB$792,Observed!$A$2:$A$792,$A221,Observed!$C$2:$C$792,$C221),"")</f>
        <v/>
      </c>
      <c r="AG221" s="28" t="str">
        <f>IF(ISNUMBER(AVERAGEIFS(Observed!AC$2:AC$792,Observed!$A$2:$A$792,$A221,Observed!$C$2:$C$792,$C221)),AVERAGEIFS(Observed!AC$2:AC$792,Observed!$A$2:$A$792,$A221,Observed!$C$2:$C$792,$C221),"")</f>
        <v/>
      </c>
      <c r="AH221" s="29" t="str">
        <f>IF(ISNUMBER(AVERAGEIFS(Observed!AD$2:AD$792,Observed!$A$2:$A$792,$A221,Observed!$C$2:$C$792,$C221)),AVERAGEIFS(Observed!AD$2:AD$792,Observed!$A$2:$A$792,$A221,Observed!$C$2:$C$792,$C221),"")</f>
        <v/>
      </c>
      <c r="AI221" s="29" t="str">
        <f>IF(ISNUMBER(AVERAGEIFS(Observed!AE$2:AE$792,Observed!$A$2:$A$792,$A221,Observed!$C$2:$C$792,$C221)),AVERAGEIFS(Observed!AE$2:AE$792,Observed!$A$2:$A$792,$A221,Observed!$C$2:$C$792,$C221),"")</f>
        <v/>
      </c>
      <c r="AJ221" s="29" t="str">
        <f>IF(ISNUMBER(AVERAGEIFS(Observed!AF$2:AF$792,Observed!$A$2:$A$792,$A221,Observed!$C$2:$C$792,$C221)),AVERAGEIFS(Observed!AF$2:AF$792,Observed!$A$2:$A$792,$A221,Observed!$C$2:$C$792,$C221),"")</f>
        <v/>
      </c>
      <c r="AK221" s="28" t="str">
        <f>IF(ISNUMBER(AVERAGEIFS(Observed!AG$2:AG$792,Observed!$A$2:$A$792,$A221,Observed!$C$2:$C$792,$C221)),AVERAGEIFS(Observed!AG$2:AG$792,Observed!$A$2:$A$792,$A221,Observed!$C$2:$C$792,$C221),"")</f>
        <v/>
      </c>
      <c r="AL221" s="29" t="str">
        <f>IF(ISNUMBER(AVERAGEIFS(Observed!AH$2:AH$792,Observed!$A$2:$A$792,$A221,Observed!$C$2:$C$792,$C221)),AVERAGEIFS(Observed!AH$2:AH$792,Observed!$A$2:$A$792,$A221,Observed!$C$2:$C$792,$C221),"")</f>
        <v/>
      </c>
      <c r="AM221" s="28" t="str">
        <f>IF(ISNUMBER(AVERAGEIFS(Observed!AI$2:AI$792,Observed!$A$2:$A$792,$A221,Observed!$C$2:$C$792,$C221)),AVERAGEIFS(Observed!AI$2:AI$792,Observed!$A$2:$A$792,$A221,Observed!$C$2:$C$792,$C221),"")</f>
        <v/>
      </c>
      <c r="AN221" s="28" t="str">
        <f>IF(ISNUMBER(AVERAGEIFS(Observed!AJ$2:AJ$792,Observed!$A$2:$A$792,$A221,Observed!$C$2:$C$792,$C221)),AVERAGEIFS(Observed!AJ$2:AJ$792,Observed!$A$2:$A$792,$A221,Observed!$C$2:$C$792,$C221),"")</f>
        <v/>
      </c>
      <c r="AO221" s="28" t="str">
        <f>IF(ISNUMBER(AVERAGEIFS(Observed!AK$2:AK$792,Observed!$A$2:$A$792,$A221,Observed!$C$2:$C$792,$C221)),AVERAGEIFS(Observed!AK$2:AK$792,Observed!$A$2:$A$792,$A221,Observed!$C$2:$C$792,$C221),"")</f>
        <v/>
      </c>
      <c r="AP221" s="29" t="str">
        <f>IF(ISNUMBER(AVERAGEIFS(Observed!AL$2:AL$792,Observed!$A$2:$A$792,$A221,Observed!$C$2:$C$792,$C221)),AVERAGEIFS(Observed!AL$2:AL$792,Observed!$A$2:$A$792,$A221,Observed!$C$2:$C$792,$C221),"")</f>
        <v/>
      </c>
      <c r="AQ221" s="28" t="str">
        <f>IF(ISNUMBER(AVERAGEIFS(Observed!AM$2:AM$792,Observed!$A$2:$A$792,$A221,Observed!$C$2:$C$792,$C221)),AVERAGEIFS(Observed!AM$2:AM$792,Observed!$A$2:$A$792,$A221,Observed!$C$2:$C$792,$C221),"")</f>
        <v/>
      </c>
      <c r="AR221" s="28" t="str">
        <f>IF(ISNUMBER(AVERAGEIFS(Observed!AN$2:AN$792,Observed!$A$2:$A$792,$A221,Observed!$C$2:$C$792,$C221)),AVERAGEIFS(Observed!AN$2:AN$792,Observed!$A$2:$A$792,$A221,Observed!$C$2:$C$792,$C221),"")</f>
        <v/>
      </c>
      <c r="AS221" s="2">
        <f>COUNTIFS(Observed!$A$2:$A$792,$A221,Observed!$C$2:$C$792,$C221)</f>
        <v>3</v>
      </c>
      <c r="AT221" s="2">
        <f t="shared" si="4"/>
        <v>3</v>
      </c>
    </row>
    <row r="222" spans="1:46" x14ac:dyDescent="0.25">
      <c r="A222" s="4" t="s">
        <v>35</v>
      </c>
      <c r="B222" t="s">
        <v>32</v>
      </c>
      <c r="C222" s="3">
        <v>42325</v>
      </c>
      <c r="D222">
        <v>1</v>
      </c>
      <c r="F222">
        <v>50</v>
      </c>
      <c r="J222" s="2" t="s">
        <v>83</v>
      </c>
      <c r="K222" s="2" t="s">
        <v>43</v>
      </c>
      <c r="L222">
        <v>7</v>
      </c>
      <c r="M222" s="2" t="s">
        <v>22</v>
      </c>
      <c r="N222" s="27" t="str">
        <f>IF(ISNUMBER(AVERAGEIFS(Observed!J$2:J$792,Observed!$A$2:$A$792,$A222,Observed!$C$2:$C$792,$C222)),AVERAGEIFS(Observed!J$2:J$792,Observed!$A$2:$A$792,$A222,Observed!$C$2:$C$792,$C222),"")</f>
        <v/>
      </c>
      <c r="O222" s="28" t="str">
        <f>IF(ISNUMBER(AVERAGEIFS(Observed!K$2:K$792,Observed!$A$2:$A$792,$A222,Observed!$C$2:$C$792,$C222)),AVERAGEIFS(Observed!K$2:K$792,Observed!$A$2:$A$792,$A222,Observed!$C$2:$C$792,$C222),"")</f>
        <v/>
      </c>
      <c r="P222" s="28">
        <f>IF(ISNUMBER(AVERAGEIFS(Observed!L$2:L$792,Observed!$A$2:$A$792,$A222,Observed!$C$2:$C$792,$C222)),AVERAGEIFS(Observed!L$2:L$792,Observed!$A$2:$A$792,$A222,Observed!$C$2:$C$792,$C222),"")</f>
        <v>186.08333333333334</v>
      </c>
      <c r="Q222" s="28">
        <f>IF(ISNUMBER(AVERAGEIFS(Observed!M$2:M$792,Observed!$A$2:$A$792,$A222,Observed!$C$2:$C$792,$C222)),AVERAGEIFS(Observed!M$2:M$792,Observed!$A$2:$A$792,$A222,Observed!$C$2:$C$792,$C222),"")</f>
        <v>186.08333333333334</v>
      </c>
      <c r="R222" s="28">
        <f>IF(ISNUMBER(AVERAGEIFS(Observed!N$2:N$792,Observed!$A$2:$A$792,$A222,Observed!$C$2:$C$792,$C222)),AVERAGEIFS(Observed!N$2:N$792,Observed!$A$2:$A$792,$A222,Observed!$C$2:$C$792,$C222),"")</f>
        <v>430.35000000000008</v>
      </c>
      <c r="S222" s="29" t="str">
        <f>IF(ISNUMBER(AVERAGEIFS(Observed!O$2:O$792,Observed!$A$2:$A$792,$A222,Observed!$C$2:$C$792,$C222)),AVERAGEIFS(Observed!O$2:O$792,Observed!$A$2:$A$792,$A222,Observed!$C$2:$C$792,$C222),"")</f>
        <v/>
      </c>
      <c r="T222" s="29" t="str">
        <f>IF(ISNUMBER(AVERAGEIFS(Observed!P$2:P$792,Observed!$A$2:$A$792,$A222,Observed!$C$2:$C$792,$C222)),AVERAGEIFS(Observed!P$2:P$792,Observed!$A$2:$A$792,$A222,Observed!$C$2:$C$792,$C222),"")</f>
        <v/>
      </c>
      <c r="U222" s="29" t="str">
        <f>IF(ISNUMBER(AVERAGEIFS(Observed!Q$2:Q$792,Observed!$A$2:$A$792,$A222,Observed!$C$2:$C$792,$C222)),AVERAGEIFS(Observed!Q$2:Q$792,Observed!$A$2:$A$792,$A222,Observed!$C$2:$C$792,$C222),"")</f>
        <v/>
      </c>
      <c r="V222" s="28" t="str">
        <f>IF(ISNUMBER(AVERAGEIFS(Observed!R$2:R$792,Observed!$A$2:$A$792,$A222,Observed!$C$2:$C$792,$C222)),AVERAGEIFS(Observed!R$2:R$792,Observed!$A$2:$A$792,$A222,Observed!$C$2:$C$792,$C222),"")</f>
        <v/>
      </c>
      <c r="W222" s="30" t="str">
        <f>IF(ISNUMBER(AVERAGEIFS(Observed!S$2:S$792,Observed!$A$2:$A$792,$A222,Observed!$C$2:$C$792,$C222)),AVERAGEIFS(Observed!S$2:S$792,Observed!$A$2:$A$792,$A222,Observed!$C$2:$C$792,$C222),"")</f>
        <v/>
      </c>
      <c r="X222" s="30" t="str">
        <f>IF(ISNUMBER(AVERAGEIFS(Observed!T$2:T$792,Observed!$A$2:$A$792,$A222,Observed!$C$2:$C$792,$C222)),AVERAGEIFS(Observed!T$2:T$792,Observed!$A$2:$A$792,$A222,Observed!$C$2:$C$792,$C222),"")</f>
        <v/>
      </c>
      <c r="Y222" s="28" t="str">
        <f>IF(ISNUMBER(AVERAGEIFS(Observed!U$2:U$792,Observed!$A$2:$A$792,$A222,Observed!$C$2:$C$792,$C222)),AVERAGEIFS(Observed!U$2:U$792,Observed!$A$2:$A$792,$A222,Observed!$C$2:$C$792,$C222),"")</f>
        <v/>
      </c>
      <c r="Z222" s="28" t="str">
        <f>IF(ISNUMBER(AVERAGEIFS(Observed!V$2:V$792,Observed!$A$2:$A$792,$A222,Observed!$C$2:$C$792,$C222)),AVERAGEIFS(Observed!V$2:V$792,Observed!$A$2:$A$792,$A222,Observed!$C$2:$C$792,$C222),"")</f>
        <v/>
      </c>
      <c r="AA222" s="28" t="str">
        <f>IF(ISNUMBER(AVERAGEIFS(Observed!W$2:W$792,Observed!$A$2:$A$792,$A222,Observed!$C$2:$C$792,$C222)),AVERAGEIFS(Observed!W$2:W$792,Observed!$A$2:$A$792,$A222,Observed!$C$2:$C$792,$C222),"")</f>
        <v/>
      </c>
      <c r="AB222" s="28" t="str">
        <f>IF(ISNUMBER(AVERAGEIFS(Observed!X$2:X$792,Observed!$A$2:$A$792,$A222,Observed!$C$2:$C$792,$C222)),AVERAGEIFS(Observed!X$2:X$792,Observed!$A$2:$A$792,$A222,Observed!$C$2:$C$792,$C222),"")</f>
        <v/>
      </c>
      <c r="AC222" s="28" t="str">
        <f>IF(ISNUMBER(AVERAGEIFS(Observed!Y$2:Y$792,Observed!$A$2:$A$792,$A222,Observed!$C$2:$C$792,$C222)),AVERAGEIFS(Observed!Y$2:Y$792,Observed!$A$2:$A$792,$A222,Observed!$C$2:$C$792,$C222),"")</f>
        <v/>
      </c>
      <c r="AD222" s="28" t="str">
        <f>IF(ISNUMBER(AVERAGEIFS(Observed!Z$2:Z$792,Observed!$A$2:$A$792,$A222,Observed!$C$2:$C$792,$C222)),AVERAGEIFS(Observed!Z$2:Z$792,Observed!$A$2:$A$792,$A222,Observed!$C$2:$C$792,$C222),"")</f>
        <v/>
      </c>
      <c r="AE222" s="28" t="str">
        <f>IF(ISNUMBER(AVERAGEIFS(Observed!AA$2:AA$792,Observed!$A$2:$A$792,$A222,Observed!$C$2:$C$792,$C222)),AVERAGEIFS(Observed!AA$2:AA$792,Observed!$A$2:$A$792,$A222,Observed!$C$2:$C$792,$C222),"")</f>
        <v/>
      </c>
      <c r="AF222" s="28" t="str">
        <f>IF(ISNUMBER(AVERAGEIFS(Observed!AB$2:AB$792,Observed!$A$2:$A$792,$A222,Observed!$C$2:$C$792,$C222)),AVERAGEIFS(Observed!AB$2:AB$792,Observed!$A$2:$A$792,$A222,Observed!$C$2:$C$792,$C222),"")</f>
        <v/>
      </c>
      <c r="AG222" s="28" t="str">
        <f>IF(ISNUMBER(AVERAGEIFS(Observed!AC$2:AC$792,Observed!$A$2:$A$792,$A222,Observed!$C$2:$C$792,$C222)),AVERAGEIFS(Observed!AC$2:AC$792,Observed!$A$2:$A$792,$A222,Observed!$C$2:$C$792,$C222),"")</f>
        <v/>
      </c>
      <c r="AH222" s="29" t="str">
        <f>IF(ISNUMBER(AVERAGEIFS(Observed!AD$2:AD$792,Observed!$A$2:$A$792,$A222,Observed!$C$2:$C$792,$C222)),AVERAGEIFS(Observed!AD$2:AD$792,Observed!$A$2:$A$792,$A222,Observed!$C$2:$C$792,$C222),"")</f>
        <v/>
      </c>
      <c r="AI222" s="29" t="str">
        <f>IF(ISNUMBER(AVERAGEIFS(Observed!AE$2:AE$792,Observed!$A$2:$A$792,$A222,Observed!$C$2:$C$792,$C222)),AVERAGEIFS(Observed!AE$2:AE$792,Observed!$A$2:$A$792,$A222,Observed!$C$2:$C$792,$C222),"")</f>
        <v/>
      </c>
      <c r="AJ222" s="29" t="str">
        <f>IF(ISNUMBER(AVERAGEIFS(Observed!AF$2:AF$792,Observed!$A$2:$A$792,$A222,Observed!$C$2:$C$792,$C222)),AVERAGEIFS(Observed!AF$2:AF$792,Observed!$A$2:$A$792,$A222,Observed!$C$2:$C$792,$C222),"")</f>
        <v/>
      </c>
      <c r="AK222" s="28" t="str">
        <f>IF(ISNUMBER(AVERAGEIFS(Observed!AG$2:AG$792,Observed!$A$2:$A$792,$A222,Observed!$C$2:$C$792,$C222)),AVERAGEIFS(Observed!AG$2:AG$792,Observed!$A$2:$A$792,$A222,Observed!$C$2:$C$792,$C222),"")</f>
        <v/>
      </c>
      <c r="AL222" s="29" t="str">
        <f>IF(ISNUMBER(AVERAGEIFS(Observed!AH$2:AH$792,Observed!$A$2:$A$792,$A222,Observed!$C$2:$C$792,$C222)),AVERAGEIFS(Observed!AH$2:AH$792,Observed!$A$2:$A$792,$A222,Observed!$C$2:$C$792,$C222),"")</f>
        <v/>
      </c>
      <c r="AM222" s="28" t="str">
        <f>IF(ISNUMBER(AVERAGEIFS(Observed!AI$2:AI$792,Observed!$A$2:$A$792,$A222,Observed!$C$2:$C$792,$C222)),AVERAGEIFS(Observed!AI$2:AI$792,Observed!$A$2:$A$792,$A222,Observed!$C$2:$C$792,$C222),"")</f>
        <v/>
      </c>
      <c r="AN222" s="28" t="str">
        <f>IF(ISNUMBER(AVERAGEIFS(Observed!AJ$2:AJ$792,Observed!$A$2:$A$792,$A222,Observed!$C$2:$C$792,$C222)),AVERAGEIFS(Observed!AJ$2:AJ$792,Observed!$A$2:$A$792,$A222,Observed!$C$2:$C$792,$C222),"")</f>
        <v/>
      </c>
      <c r="AO222" s="28" t="str">
        <f>IF(ISNUMBER(AVERAGEIFS(Observed!AK$2:AK$792,Observed!$A$2:$A$792,$A222,Observed!$C$2:$C$792,$C222)),AVERAGEIFS(Observed!AK$2:AK$792,Observed!$A$2:$A$792,$A222,Observed!$C$2:$C$792,$C222),"")</f>
        <v/>
      </c>
      <c r="AP222" s="29" t="str">
        <f>IF(ISNUMBER(AVERAGEIFS(Observed!AL$2:AL$792,Observed!$A$2:$A$792,$A222,Observed!$C$2:$C$792,$C222)),AVERAGEIFS(Observed!AL$2:AL$792,Observed!$A$2:$A$792,$A222,Observed!$C$2:$C$792,$C222),"")</f>
        <v/>
      </c>
      <c r="AQ222" s="28" t="str">
        <f>IF(ISNUMBER(AVERAGEIFS(Observed!AM$2:AM$792,Observed!$A$2:$A$792,$A222,Observed!$C$2:$C$792,$C222)),AVERAGEIFS(Observed!AM$2:AM$792,Observed!$A$2:$A$792,$A222,Observed!$C$2:$C$792,$C222),"")</f>
        <v/>
      </c>
      <c r="AR222" s="28" t="str">
        <f>IF(ISNUMBER(AVERAGEIFS(Observed!AN$2:AN$792,Observed!$A$2:$A$792,$A222,Observed!$C$2:$C$792,$C222)),AVERAGEIFS(Observed!AN$2:AN$792,Observed!$A$2:$A$792,$A222,Observed!$C$2:$C$792,$C222),"")</f>
        <v/>
      </c>
      <c r="AS222" s="2">
        <f>COUNTIFS(Observed!$A$2:$A$792,$A222,Observed!$C$2:$C$792,$C222)</f>
        <v>3</v>
      </c>
      <c r="AT222" s="2">
        <f t="shared" si="4"/>
        <v>3</v>
      </c>
    </row>
    <row r="223" spans="1:46" x14ac:dyDescent="0.25">
      <c r="A223" s="4" t="s">
        <v>34</v>
      </c>
      <c r="B223" t="s">
        <v>32</v>
      </c>
      <c r="C223" s="3">
        <v>42325</v>
      </c>
      <c r="D223">
        <v>1</v>
      </c>
      <c r="F223">
        <v>100</v>
      </c>
      <c r="J223" s="2" t="s">
        <v>83</v>
      </c>
      <c r="K223" s="2" t="s">
        <v>43</v>
      </c>
      <c r="L223">
        <v>7</v>
      </c>
      <c r="M223" s="2" t="s">
        <v>22</v>
      </c>
      <c r="N223" s="27" t="str">
        <f>IF(ISNUMBER(AVERAGEIFS(Observed!J$2:J$792,Observed!$A$2:$A$792,$A223,Observed!$C$2:$C$792,$C223)),AVERAGEIFS(Observed!J$2:J$792,Observed!$A$2:$A$792,$A223,Observed!$C$2:$C$792,$C223),"")</f>
        <v/>
      </c>
      <c r="O223" s="28" t="str">
        <f>IF(ISNUMBER(AVERAGEIFS(Observed!K$2:K$792,Observed!$A$2:$A$792,$A223,Observed!$C$2:$C$792,$C223)),AVERAGEIFS(Observed!K$2:K$792,Observed!$A$2:$A$792,$A223,Observed!$C$2:$C$792,$C223),"")</f>
        <v/>
      </c>
      <c r="P223" s="28">
        <f>IF(ISNUMBER(AVERAGEIFS(Observed!L$2:L$792,Observed!$A$2:$A$792,$A223,Observed!$C$2:$C$792,$C223)),AVERAGEIFS(Observed!L$2:L$792,Observed!$A$2:$A$792,$A223,Observed!$C$2:$C$792,$C223),"")</f>
        <v>164.61333333333334</v>
      </c>
      <c r="Q223" s="28">
        <f>IF(ISNUMBER(AVERAGEIFS(Observed!M$2:M$792,Observed!$A$2:$A$792,$A223,Observed!$C$2:$C$792,$C223)),AVERAGEIFS(Observed!M$2:M$792,Observed!$A$2:$A$792,$A223,Observed!$C$2:$C$792,$C223),"")</f>
        <v>164.61333333333334</v>
      </c>
      <c r="R223" s="28">
        <f>IF(ISNUMBER(AVERAGEIFS(Observed!N$2:N$792,Observed!$A$2:$A$792,$A223,Observed!$C$2:$C$792,$C223)),AVERAGEIFS(Observed!N$2:N$792,Observed!$A$2:$A$792,$A223,Observed!$C$2:$C$792,$C223),"")</f>
        <v>401.26333333333332</v>
      </c>
      <c r="S223" s="29" t="str">
        <f>IF(ISNUMBER(AVERAGEIFS(Observed!O$2:O$792,Observed!$A$2:$A$792,$A223,Observed!$C$2:$C$792,$C223)),AVERAGEIFS(Observed!O$2:O$792,Observed!$A$2:$A$792,$A223,Observed!$C$2:$C$792,$C223),"")</f>
        <v/>
      </c>
      <c r="T223" s="29" t="str">
        <f>IF(ISNUMBER(AVERAGEIFS(Observed!P$2:P$792,Observed!$A$2:$A$792,$A223,Observed!$C$2:$C$792,$C223)),AVERAGEIFS(Observed!P$2:P$792,Observed!$A$2:$A$792,$A223,Observed!$C$2:$C$792,$C223),"")</f>
        <v/>
      </c>
      <c r="U223" s="29" t="str">
        <f>IF(ISNUMBER(AVERAGEIFS(Observed!Q$2:Q$792,Observed!$A$2:$A$792,$A223,Observed!$C$2:$C$792,$C223)),AVERAGEIFS(Observed!Q$2:Q$792,Observed!$A$2:$A$792,$A223,Observed!$C$2:$C$792,$C223),"")</f>
        <v/>
      </c>
      <c r="V223" s="28" t="str">
        <f>IF(ISNUMBER(AVERAGEIFS(Observed!R$2:R$792,Observed!$A$2:$A$792,$A223,Observed!$C$2:$C$792,$C223)),AVERAGEIFS(Observed!R$2:R$792,Observed!$A$2:$A$792,$A223,Observed!$C$2:$C$792,$C223),"")</f>
        <v/>
      </c>
      <c r="W223" s="30" t="str">
        <f>IF(ISNUMBER(AVERAGEIFS(Observed!S$2:S$792,Observed!$A$2:$A$792,$A223,Observed!$C$2:$C$792,$C223)),AVERAGEIFS(Observed!S$2:S$792,Observed!$A$2:$A$792,$A223,Observed!$C$2:$C$792,$C223),"")</f>
        <v/>
      </c>
      <c r="X223" s="30" t="str">
        <f>IF(ISNUMBER(AVERAGEIFS(Observed!T$2:T$792,Observed!$A$2:$A$792,$A223,Observed!$C$2:$C$792,$C223)),AVERAGEIFS(Observed!T$2:T$792,Observed!$A$2:$A$792,$A223,Observed!$C$2:$C$792,$C223),"")</f>
        <v/>
      </c>
      <c r="Y223" s="28" t="str">
        <f>IF(ISNUMBER(AVERAGEIFS(Observed!U$2:U$792,Observed!$A$2:$A$792,$A223,Observed!$C$2:$C$792,$C223)),AVERAGEIFS(Observed!U$2:U$792,Observed!$A$2:$A$792,$A223,Observed!$C$2:$C$792,$C223),"")</f>
        <v/>
      </c>
      <c r="Z223" s="28" t="str">
        <f>IF(ISNUMBER(AVERAGEIFS(Observed!V$2:V$792,Observed!$A$2:$A$792,$A223,Observed!$C$2:$C$792,$C223)),AVERAGEIFS(Observed!V$2:V$792,Observed!$A$2:$A$792,$A223,Observed!$C$2:$C$792,$C223),"")</f>
        <v/>
      </c>
      <c r="AA223" s="28" t="str">
        <f>IF(ISNUMBER(AVERAGEIFS(Observed!W$2:W$792,Observed!$A$2:$A$792,$A223,Observed!$C$2:$C$792,$C223)),AVERAGEIFS(Observed!W$2:W$792,Observed!$A$2:$A$792,$A223,Observed!$C$2:$C$792,$C223),"")</f>
        <v/>
      </c>
      <c r="AB223" s="28" t="str">
        <f>IF(ISNUMBER(AVERAGEIFS(Observed!X$2:X$792,Observed!$A$2:$A$792,$A223,Observed!$C$2:$C$792,$C223)),AVERAGEIFS(Observed!X$2:X$792,Observed!$A$2:$A$792,$A223,Observed!$C$2:$C$792,$C223),"")</f>
        <v/>
      </c>
      <c r="AC223" s="28" t="str">
        <f>IF(ISNUMBER(AVERAGEIFS(Observed!Y$2:Y$792,Observed!$A$2:$A$792,$A223,Observed!$C$2:$C$792,$C223)),AVERAGEIFS(Observed!Y$2:Y$792,Observed!$A$2:$A$792,$A223,Observed!$C$2:$C$792,$C223),"")</f>
        <v/>
      </c>
      <c r="AD223" s="28" t="str">
        <f>IF(ISNUMBER(AVERAGEIFS(Observed!Z$2:Z$792,Observed!$A$2:$A$792,$A223,Observed!$C$2:$C$792,$C223)),AVERAGEIFS(Observed!Z$2:Z$792,Observed!$A$2:$A$792,$A223,Observed!$C$2:$C$792,$C223),"")</f>
        <v/>
      </c>
      <c r="AE223" s="28" t="str">
        <f>IF(ISNUMBER(AVERAGEIFS(Observed!AA$2:AA$792,Observed!$A$2:$A$792,$A223,Observed!$C$2:$C$792,$C223)),AVERAGEIFS(Observed!AA$2:AA$792,Observed!$A$2:$A$792,$A223,Observed!$C$2:$C$792,$C223),"")</f>
        <v/>
      </c>
      <c r="AF223" s="28" t="str">
        <f>IF(ISNUMBER(AVERAGEIFS(Observed!AB$2:AB$792,Observed!$A$2:$A$792,$A223,Observed!$C$2:$C$792,$C223)),AVERAGEIFS(Observed!AB$2:AB$792,Observed!$A$2:$A$792,$A223,Observed!$C$2:$C$792,$C223),"")</f>
        <v/>
      </c>
      <c r="AG223" s="28" t="str">
        <f>IF(ISNUMBER(AVERAGEIFS(Observed!AC$2:AC$792,Observed!$A$2:$A$792,$A223,Observed!$C$2:$C$792,$C223)),AVERAGEIFS(Observed!AC$2:AC$792,Observed!$A$2:$A$792,$A223,Observed!$C$2:$C$792,$C223),"")</f>
        <v/>
      </c>
      <c r="AH223" s="29" t="str">
        <f>IF(ISNUMBER(AVERAGEIFS(Observed!AD$2:AD$792,Observed!$A$2:$A$792,$A223,Observed!$C$2:$C$792,$C223)),AVERAGEIFS(Observed!AD$2:AD$792,Observed!$A$2:$A$792,$A223,Observed!$C$2:$C$792,$C223),"")</f>
        <v/>
      </c>
      <c r="AI223" s="29" t="str">
        <f>IF(ISNUMBER(AVERAGEIFS(Observed!AE$2:AE$792,Observed!$A$2:$A$792,$A223,Observed!$C$2:$C$792,$C223)),AVERAGEIFS(Observed!AE$2:AE$792,Observed!$A$2:$A$792,$A223,Observed!$C$2:$C$792,$C223),"")</f>
        <v/>
      </c>
      <c r="AJ223" s="29" t="str">
        <f>IF(ISNUMBER(AVERAGEIFS(Observed!AF$2:AF$792,Observed!$A$2:$A$792,$A223,Observed!$C$2:$C$792,$C223)),AVERAGEIFS(Observed!AF$2:AF$792,Observed!$A$2:$A$792,$A223,Observed!$C$2:$C$792,$C223),"")</f>
        <v/>
      </c>
      <c r="AK223" s="28" t="str">
        <f>IF(ISNUMBER(AVERAGEIFS(Observed!AG$2:AG$792,Observed!$A$2:$A$792,$A223,Observed!$C$2:$C$792,$C223)),AVERAGEIFS(Observed!AG$2:AG$792,Observed!$A$2:$A$792,$A223,Observed!$C$2:$C$792,$C223),"")</f>
        <v/>
      </c>
      <c r="AL223" s="29" t="str">
        <f>IF(ISNUMBER(AVERAGEIFS(Observed!AH$2:AH$792,Observed!$A$2:$A$792,$A223,Observed!$C$2:$C$792,$C223)),AVERAGEIFS(Observed!AH$2:AH$792,Observed!$A$2:$A$792,$A223,Observed!$C$2:$C$792,$C223),"")</f>
        <v/>
      </c>
      <c r="AM223" s="28" t="str">
        <f>IF(ISNUMBER(AVERAGEIFS(Observed!AI$2:AI$792,Observed!$A$2:$A$792,$A223,Observed!$C$2:$C$792,$C223)),AVERAGEIFS(Observed!AI$2:AI$792,Observed!$A$2:$A$792,$A223,Observed!$C$2:$C$792,$C223),"")</f>
        <v/>
      </c>
      <c r="AN223" s="28" t="str">
        <f>IF(ISNUMBER(AVERAGEIFS(Observed!AJ$2:AJ$792,Observed!$A$2:$A$792,$A223,Observed!$C$2:$C$792,$C223)),AVERAGEIFS(Observed!AJ$2:AJ$792,Observed!$A$2:$A$792,$A223,Observed!$C$2:$C$792,$C223),"")</f>
        <v/>
      </c>
      <c r="AO223" s="28" t="str">
        <f>IF(ISNUMBER(AVERAGEIFS(Observed!AK$2:AK$792,Observed!$A$2:$A$792,$A223,Observed!$C$2:$C$792,$C223)),AVERAGEIFS(Observed!AK$2:AK$792,Observed!$A$2:$A$792,$A223,Observed!$C$2:$C$792,$C223),"")</f>
        <v/>
      </c>
      <c r="AP223" s="29" t="str">
        <f>IF(ISNUMBER(AVERAGEIFS(Observed!AL$2:AL$792,Observed!$A$2:$A$792,$A223,Observed!$C$2:$C$792,$C223)),AVERAGEIFS(Observed!AL$2:AL$792,Observed!$A$2:$A$792,$A223,Observed!$C$2:$C$792,$C223),"")</f>
        <v/>
      </c>
      <c r="AQ223" s="28" t="str">
        <f>IF(ISNUMBER(AVERAGEIFS(Observed!AM$2:AM$792,Observed!$A$2:$A$792,$A223,Observed!$C$2:$C$792,$C223)),AVERAGEIFS(Observed!AM$2:AM$792,Observed!$A$2:$A$792,$A223,Observed!$C$2:$C$792,$C223),"")</f>
        <v/>
      </c>
      <c r="AR223" s="28" t="str">
        <f>IF(ISNUMBER(AVERAGEIFS(Observed!AN$2:AN$792,Observed!$A$2:$A$792,$A223,Observed!$C$2:$C$792,$C223)),AVERAGEIFS(Observed!AN$2:AN$792,Observed!$A$2:$A$792,$A223,Observed!$C$2:$C$792,$C223),"")</f>
        <v/>
      </c>
      <c r="AS223" s="2">
        <f>COUNTIFS(Observed!$A$2:$A$792,$A223,Observed!$C$2:$C$792,$C223)</f>
        <v>3</v>
      </c>
      <c r="AT223" s="2">
        <f t="shared" si="4"/>
        <v>3</v>
      </c>
    </row>
    <row r="224" spans="1:46" x14ac:dyDescent="0.25">
      <c r="A224" s="4" t="s">
        <v>31</v>
      </c>
      <c r="B224" t="s">
        <v>32</v>
      </c>
      <c r="C224" s="3">
        <v>42325</v>
      </c>
      <c r="D224">
        <v>1</v>
      </c>
      <c r="F224">
        <v>200</v>
      </c>
      <c r="J224" s="2" t="s">
        <v>83</v>
      </c>
      <c r="K224" s="2" t="s">
        <v>43</v>
      </c>
      <c r="L224">
        <v>7</v>
      </c>
      <c r="M224" s="2" t="s">
        <v>22</v>
      </c>
      <c r="N224" s="27" t="str">
        <f>IF(ISNUMBER(AVERAGEIFS(Observed!J$2:J$792,Observed!$A$2:$A$792,$A224,Observed!$C$2:$C$792,$C224)),AVERAGEIFS(Observed!J$2:J$792,Observed!$A$2:$A$792,$A224,Observed!$C$2:$C$792,$C224),"")</f>
        <v/>
      </c>
      <c r="O224" s="28" t="str">
        <f>IF(ISNUMBER(AVERAGEIFS(Observed!K$2:K$792,Observed!$A$2:$A$792,$A224,Observed!$C$2:$C$792,$C224)),AVERAGEIFS(Observed!K$2:K$792,Observed!$A$2:$A$792,$A224,Observed!$C$2:$C$792,$C224),"")</f>
        <v/>
      </c>
      <c r="P224" s="28">
        <f>IF(ISNUMBER(AVERAGEIFS(Observed!L$2:L$792,Observed!$A$2:$A$792,$A224,Observed!$C$2:$C$792,$C224)),AVERAGEIFS(Observed!L$2:L$792,Observed!$A$2:$A$792,$A224,Observed!$C$2:$C$792,$C224),"")</f>
        <v>187.6933333333333</v>
      </c>
      <c r="Q224" s="28">
        <f>IF(ISNUMBER(AVERAGEIFS(Observed!M$2:M$792,Observed!$A$2:$A$792,$A224,Observed!$C$2:$C$792,$C224)),AVERAGEIFS(Observed!M$2:M$792,Observed!$A$2:$A$792,$A224,Observed!$C$2:$C$792,$C224),"")</f>
        <v>187.6933333333333</v>
      </c>
      <c r="R224" s="28">
        <f>IF(ISNUMBER(AVERAGEIFS(Observed!N$2:N$792,Observed!$A$2:$A$792,$A224,Observed!$C$2:$C$792,$C224)),AVERAGEIFS(Observed!N$2:N$792,Observed!$A$2:$A$792,$A224,Observed!$C$2:$C$792,$C224),"")</f>
        <v>424.20666666666665</v>
      </c>
      <c r="S224" s="29" t="str">
        <f>IF(ISNUMBER(AVERAGEIFS(Observed!O$2:O$792,Observed!$A$2:$A$792,$A224,Observed!$C$2:$C$792,$C224)),AVERAGEIFS(Observed!O$2:O$792,Observed!$A$2:$A$792,$A224,Observed!$C$2:$C$792,$C224),"")</f>
        <v/>
      </c>
      <c r="T224" s="29" t="str">
        <f>IF(ISNUMBER(AVERAGEIFS(Observed!P$2:P$792,Observed!$A$2:$A$792,$A224,Observed!$C$2:$C$792,$C224)),AVERAGEIFS(Observed!P$2:P$792,Observed!$A$2:$A$792,$A224,Observed!$C$2:$C$792,$C224),"")</f>
        <v/>
      </c>
      <c r="U224" s="29" t="str">
        <f>IF(ISNUMBER(AVERAGEIFS(Observed!Q$2:Q$792,Observed!$A$2:$A$792,$A224,Observed!$C$2:$C$792,$C224)),AVERAGEIFS(Observed!Q$2:Q$792,Observed!$A$2:$A$792,$A224,Observed!$C$2:$C$792,$C224),"")</f>
        <v/>
      </c>
      <c r="V224" s="28" t="str">
        <f>IF(ISNUMBER(AVERAGEIFS(Observed!R$2:R$792,Observed!$A$2:$A$792,$A224,Observed!$C$2:$C$792,$C224)),AVERAGEIFS(Observed!R$2:R$792,Observed!$A$2:$A$792,$A224,Observed!$C$2:$C$792,$C224),"")</f>
        <v/>
      </c>
      <c r="W224" s="30" t="str">
        <f>IF(ISNUMBER(AVERAGEIFS(Observed!S$2:S$792,Observed!$A$2:$A$792,$A224,Observed!$C$2:$C$792,$C224)),AVERAGEIFS(Observed!S$2:S$792,Observed!$A$2:$A$792,$A224,Observed!$C$2:$C$792,$C224),"")</f>
        <v/>
      </c>
      <c r="X224" s="30" t="str">
        <f>IF(ISNUMBER(AVERAGEIFS(Observed!T$2:T$792,Observed!$A$2:$A$792,$A224,Observed!$C$2:$C$792,$C224)),AVERAGEIFS(Observed!T$2:T$792,Observed!$A$2:$A$792,$A224,Observed!$C$2:$C$792,$C224),"")</f>
        <v/>
      </c>
      <c r="Y224" s="28" t="str">
        <f>IF(ISNUMBER(AVERAGEIFS(Observed!U$2:U$792,Observed!$A$2:$A$792,$A224,Observed!$C$2:$C$792,$C224)),AVERAGEIFS(Observed!U$2:U$792,Observed!$A$2:$A$792,$A224,Observed!$C$2:$C$792,$C224),"")</f>
        <v/>
      </c>
      <c r="Z224" s="28" t="str">
        <f>IF(ISNUMBER(AVERAGEIFS(Observed!V$2:V$792,Observed!$A$2:$A$792,$A224,Observed!$C$2:$C$792,$C224)),AVERAGEIFS(Observed!V$2:V$792,Observed!$A$2:$A$792,$A224,Observed!$C$2:$C$792,$C224),"")</f>
        <v/>
      </c>
      <c r="AA224" s="28" t="str">
        <f>IF(ISNUMBER(AVERAGEIFS(Observed!W$2:W$792,Observed!$A$2:$A$792,$A224,Observed!$C$2:$C$792,$C224)),AVERAGEIFS(Observed!W$2:W$792,Observed!$A$2:$A$792,$A224,Observed!$C$2:$C$792,$C224),"")</f>
        <v/>
      </c>
      <c r="AB224" s="28" t="str">
        <f>IF(ISNUMBER(AVERAGEIFS(Observed!X$2:X$792,Observed!$A$2:$A$792,$A224,Observed!$C$2:$C$792,$C224)),AVERAGEIFS(Observed!X$2:X$792,Observed!$A$2:$A$792,$A224,Observed!$C$2:$C$792,$C224),"")</f>
        <v/>
      </c>
      <c r="AC224" s="28" t="str">
        <f>IF(ISNUMBER(AVERAGEIFS(Observed!Y$2:Y$792,Observed!$A$2:$A$792,$A224,Observed!$C$2:$C$792,$C224)),AVERAGEIFS(Observed!Y$2:Y$792,Observed!$A$2:$A$792,$A224,Observed!$C$2:$C$792,$C224),"")</f>
        <v/>
      </c>
      <c r="AD224" s="28" t="str">
        <f>IF(ISNUMBER(AVERAGEIFS(Observed!Z$2:Z$792,Observed!$A$2:$A$792,$A224,Observed!$C$2:$C$792,$C224)),AVERAGEIFS(Observed!Z$2:Z$792,Observed!$A$2:$A$792,$A224,Observed!$C$2:$C$792,$C224),"")</f>
        <v/>
      </c>
      <c r="AE224" s="28" t="str">
        <f>IF(ISNUMBER(AVERAGEIFS(Observed!AA$2:AA$792,Observed!$A$2:$A$792,$A224,Observed!$C$2:$C$792,$C224)),AVERAGEIFS(Observed!AA$2:AA$792,Observed!$A$2:$A$792,$A224,Observed!$C$2:$C$792,$C224),"")</f>
        <v/>
      </c>
      <c r="AF224" s="28" t="str">
        <f>IF(ISNUMBER(AVERAGEIFS(Observed!AB$2:AB$792,Observed!$A$2:$A$792,$A224,Observed!$C$2:$C$792,$C224)),AVERAGEIFS(Observed!AB$2:AB$792,Observed!$A$2:$A$792,$A224,Observed!$C$2:$C$792,$C224),"")</f>
        <v/>
      </c>
      <c r="AG224" s="28" t="str">
        <f>IF(ISNUMBER(AVERAGEIFS(Observed!AC$2:AC$792,Observed!$A$2:$A$792,$A224,Observed!$C$2:$C$792,$C224)),AVERAGEIFS(Observed!AC$2:AC$792,Observed!$A$2:$A$792,$A224,Observed!$C$2:$C$792,$C224),"")</f>
        <v/>
      </c>
      <c r="AH224" s="29" t="str">
        <f>IF(ISNUMBER(AVERAGEIFS(Observed!AD$2:AD$792,Observed!$A$2:$A$792,$A224,Observed!$C$2:$C$792,$C224)),AVERAGEIFS(Observed!AD$2:AD$792,Observed!$A$2:$A$792,$A224,Observed!$C$2:$C$792,$C224),"")</f>
        <v/>
      </c>
      <c r="AI224" s="29" t="str">
        <f>IF(ISNUMBER(AVERAGEIFS(Observed!AE$2:AE$792,Observed!$A$2:$A$792,$A224,Observed!$C$2:$C$792,$C224)),AVERAGEIFS(Observed!AE$2:AE$792,Observed!$A$2:$A$792,$A224,Observed!$C$2:$C$792,$C224),"")</f>
        <v/>
      </c>
      <c r="AJ224" s="29" t="str">
        <f>IF(ISNUMBER(AVERAGEIFS(Observed!AF$2:AF$792,Observed!$A$2:$A$792,$A224,Observed!$C$2:$C$792,$C224)),AVERAGEIFS(Observed!AF$2:AF$792,Observed!$A$2:$A$792,$A224,Observed!$C$2:$C$792,$C224),"")</f>
        <v/>
      </c>
      <c r="AK224" s="28" t="str">
        <f>IF(ISNUMBER(AVERAGEIFS(Observed!AG$2:AG$792,Observed!$A$2:$A$792,$A224,Observed!$C$2:$C$792,$C224)),AVERAGEIFS(Observed!AG$2:AG$792,Observed!$A$2:$A$792,$A224,Observed!$C$2:$C$792,$C224),"")</f>
        <v/>
      </c>
      <c r="AL224" s="29" t="str">
        <f>IF(ISNUMBER(AVERAGEIFS(Observed!AH$2:AH$792,Observed!$A$2:$A$792,$A224,Observed!$C$2:$C$792,$C224)),AVERAGEIFS(Observed!AH$2:AH$792,Observed!$A$2:$A$792,$A224,Observed!$C$2:$C$792,$C224),"")</f>
        <v/>
      </c>
      <c r="AM224" s="28" t="str">
        <f>IF(ISNUMBER(AVERAGEIFS(Observed!AI$2:AI$792,Observed!$A$2:$A$792,$A224,Observed!$C$2:$C$792,$C224)),AVERAGEIFS(Observed!AI$2:AI$792,Observed!$A$2:$A$792,$A224,Observed!$C$2:$C$792,$C224),"")</f>
        <v/>
      </c>
      <c r="AN224" s="28" t="str">
        <f>IF(ISNUMBER(AVERAGEIFS(Observed!AJ$2:AJ$792,Observed!$A$2:$A$792,$A224,Observed!$C$2:$C$792,$C224)),AVERAGEIFS(Observed!AJ$2:AJ$792,Observed!$A$2:$A$792,$A224,Observed!$C$2:$C$792,$C224),"")</f>
        <v/>
      </c>
      <c r="AO224" s="28" t="str">
        <f>IF(ISNUMBER(AVERAGEIFS(Observed!AK$2:AK$792,Observed!$A$2:$A$792,$A224,Observed!$C$2:$C$792,$C224)),AVERAGEIFS(Observed!AK$2:AK$792,Observed!$A$2:$A$792,$A224,Observed!$C$2:$C$792,$C224),"")</f>
        <v/>
      </c>
      <c r="AP224" s="29" t="str">
        <f>IF(ISNUMBER(AVERAGEIFS(Observed!AL$2:AL$792,Observed!$A$2:$A$792,$A224,Observed!$C$2:$C$792,$C224)),AVERAGEIFS(Observed!AL$2:AL$792,Observed!$A$2:$A$792,$A224,Observed!$C$2:$C$792,$C224),"")</f>
        <v/>
      </c>
      <c r="AQ224" s="28" t="str">
        <f>IF(ISNUMBER(AVERAGEIFS(Observed!AM$2:AM$792,Observed!$A$2:$A$792,$A224,Observed!$C$2:$C$792,$C224)),AVERAGEIFS(Observed!AM$2:AM$792,Observed!$A$2:$A$792,$A224,Observed!$C$2:$C$792,$C224),"")</f>
        <v/>
      </c>
      <c r="AR224" s="28" t="str">
        <f>IF(ISNUMBER(AVERAGEIFS(Observed!AN$2:AN$792,Observed!$A$2:$A$792,$A224,Observed!$C$2:$C$792,$C224)),AVERAGEIFS(Observed!AN$2:AN$792,Observed!$A$2:$A$792,$A224,Observed!$C$2:$C$792,$C224),"")</f>
        <v/>
      </c>
      <c r="AS224" s="2">
        <f>COUNTIFS(Observed!$A$2:$A$792,$A224,Observed!$C$2:$C$792,$C224)</f>
        <v>3</v>
      </c>
      <c r="AT224" s="2">
        <f t="shared" si="4"/>
        <v>3</v>
      </c>
    </row>
    <row r="225" spans="1:46" x14ac:dyDescent="0.25">
      <c r="A225" s="4" t="s">
        <v>37</v>
      </c>
      <c r="B225" t="s">
        <v>32</v>
      </c>
      <c r="C225" s="3">
        <v>42325</v>
      </c>
      <c r="D225">
        <v>1</v>
      </c>
      <c r="F225">
        <v>350</v>
      </c>
      <c r="J225" s="2" t="s">
        <v>83</v>
      </c>
      <c r="K225" s="2" t="s">
        <v>43</v>
      </c>
      <c r="L225">
        <v>7</v>
      </c>
      <c r="M225" s="2" t="s">
        <v>22</v>
      </c>
      <c r="N225" s="27" t="str">
        <f>IF(ISNUMBER(AVERAGEIFS(Observed!J$2:J$792,Observed!$A$2:$A$792,$A225,Observed!$C$2:$C$792,$C225)),AVERAGEIFS(Observed!J$2:J$792,Observed!$A$2:$A$792,$A225,Observed!$C$2:$C$792,$C225),"")</f>
        <v/>
      </c>
      <c r="O225" s="28" t="str">
        <f>IF(ISNUMBER(AVERAGEIFS(Observed!K$2:K$792,Observed!$A$2:$A$792,$A225,Observed!$C$2:$C$792,$C225)),AVERAGEIFS(Observed!K$2:K$792,Observed!$A$2:$A$792,$A225,Observed!$C$2:$C$792,$C225),"")</f>
        <v/>
      </c>
      <c r="P225" s="28">
        <f>IF(ISNUMBER(AVERAGEIFS(Observed!L$2:L$792,Observed!$A$2:$A$792,$A225,Observed!$C$2:$C$792,$C225)),AVERAGEIFS(Observed!L$2:L$792,Observed!$A$2:$A$792,$A225,Observed!$C$2:$C$792,$C225),"")</f>
        <v>162.36333333333334</v>
      </c>
      <c r="Q225" s="28">
        <f>IF(ISNUMBER(AVERAGEIFS(Observed!M$2:M$792,Observed!$A$2:$A$792,$A225,Observed!$C$2:$C$792,$C225)),AVERAGEIFS(Observed!M$2:M$792,Observed!$A$2:$A$792,$A225,Observed!$C$2:$C$792,$C225),"")</f>
        <v>162.36333333333334</v>
      </c>
      <c r="R225" s="28">
        <f>IF(ISNUMBER(AVERAGEIFS(Observed!N$2:N$792,Observed!$A$2:$A$792,$A225,Observed!$C$2:$C$792,$C225)),AVERAGEIFS(Observed!N$2:N$792,Observed!$A$2:$A$792,$A225,Observed!$C$2:$C$792,$C225),"")</f>
        <v>399.22666666666669</v>
      </c>
      <c r="S225" s="29" t="str">
        <f>IF(ISNUMBER(AVERAGEIFS(Observed!O$2:O$792,Observed!$A$2:$A$792,$A225,Observed!$C$2:$C$792,$C225)),AVERAGEIFS(Observed!O$2:O$792,Observed!$A$2:$A$792,$A225,Observed!$C$2:$C$792,$C225),"")</f>
        <v/>
      </c>
      <c r="T225" s="29" t="str">
        <f>IF(ISNUMBER(AVERAGEIFS(Observed!P$2:P$792,Observed!$A$2:$A$792,$A225,Observed!$C$2:$C$792,$C225)),AVERAGEIFS(Observed!P$2:P$792,Observed!$A$2:$A$792,$A225,Observed!$C$2:$C$792,$C225),"")</f>
        <v/>
      </c>
      <c r="U225" s="29" t="str">
        <f>IF(ISNUMBER(AVERAGEIFS(Observed!Q$2:Q$792,Observed!$A$2:$A$792,$A225,Observed!$C$2:$C$792,$C225)),AVERAGEIFS(Observed!Q$2:Q$792,Observed!$A$2:$A$792,$A225,Observed!$C$2:$C$792,$C225),"")</f>
        <v/>
      </c>
      <c r="V225" s="28" t="str">
        <f>IF(ISNUMBER(AVERAGEIFS(Observed!R$2:R$792,Observed!$A$2:$A$792,$A225,Observed!$C$2:$C$792,$C225)),AVERAGEIFS(Observed!R$2:R$792,Observed!$A$2:$A$792,$A225,Observed!$C$2:$C$792,$C225),"")</f>
        <v/>
      </c>
      <c r="W225" s="30" t="str">
        <f>IF(ISNUMBER(AVERAGEIFS(Observed!S$2:S$792,Observed!$A$2:$A$792,$A225,Observed!$C$2:$C$792,$C225)),AVERAGEIFS(Observed!S$2:S$792,Observed!$A$2:$A$792,$A225,Observed!$C$2:$C$792,$C225),"")</f>
        <v/>
      </c>
      <c r="X225" s="30" t="str">
        <f>IF(ISNUMBER(AVERAGEIFS(Observed!T$2:T$792,Observed!$A$2:$A$792,$A225,Observed!$C$2:$C$792,$C225)),AVERAGEIFS(Observed!T$2:T$792,Observed!$A$2:$A$792,$A225,Observed!$C$2:$C$792,$C225),"")</f>
        <v/>
      </c>
      <c r="Y225" s="28" t="str">
        <f>IF(ISNUMBER(AVERAGEIFS(Observed!U$2:U$792,Observed!$A$2:$A$792,$A225,Observed!$C$2:$C$792,$C225)),AVERAGEIFS(Observed!U$2:U$792,Observed!$A$2:$A$792,$A225,Observed!$C$2:$C$792,$C225),"")</f>
        <v/>
      </c>
      <c r="Z225" s="28" t="str">
        <f>IF(ISNUMBER(AVERAGEIFS(Observed!V$2:V$792,Observed!$A$2:$A$792,$A225,Observed!$C$2:$C$792,$C225)),AVERAGEIFS(Observed!V$2:V$792,Observed!$A$2:$A$792,$A225,Observed!$C$2:$C$792,$C225),"")</f>
        <v/>
      </c>
      <c r="AA225" s="28" t="str">
        <f>IF(ISNUMBER(AVERAGEIFS(Observed!W$2:W$792,Observed!$A$2:$A$792,$A225,Observed!$C$2:$C$792,$C225)),AVERAGEIFS(Observed!W$2:W$792,Observed!$A$2:$A$792,$A225,Observed!$C$2:$C$792,$C225),"")</f>
        <v/>
      </c>
      <c r="AB225" s="28" t="str">
        <f>IF(ISNUMBER(AVERAGEIFS(Observed!X$2:X$792,Observed!$A$2:$A$792,$A225,Observed!$C$2:$C$792,$C225)),AVERAGEIFS(Observed!X$2:X$792,Observed!$A$2:$A$792,$A225,Observed!$C$2:$C$792,$C225),"")</f>
        <v/>
      </c>
      <c r="AC225" s="28" t="str">
        <f>IF(ISNUMBER(AVERAGEIFS(Observed!Y$2:Y$792,Observed!$A$2:$A$792,$A225,Observed!$C$2:$C$792,$C225)),AVERAGEIFS(Observed!Y$2:Y$792,Observed!$A$2:$A$792,$A225,Observed!$C$2:$C$792,$C225),"")</f>
        <v/>
      </c>
      <c r="AD225" s="28" t="str">
        <f>IF(ISNUMBER(AVERAGEIFS(Observed!Z$2:Z$792,Observed!$A$2:$A$792,$A225,Observed!$C$2:$C$792,$C225)),AVERAGEIFS(Observed!Z$2:Z$792,Observed!$A$2:$A$792,$A225,Observed!$C$2:$C$792,$C225),"")</f>
        <v/>
      </c>
      <c r="AE225" s="28" t="str">
        <f>IF(ISNUMBER(AVERAGEIFS(Observed!AA$2:AA$792,Observed!$A$2:$A$792,$A225,Observed!$C$2:$C$792,$C225)),AVERAGEIFS(Observed!AA$2:AA$792,Observed!$A$2:$A$792,$A225,Observed!$C$2:$C$792,$C225),"")</f>
        <v/>
      </c>
      <c r="AF225" s="28" t="str">
        <f>IF(ISNUMBER(AVERAGEIFS(Observed!AB$2:AB$792,Observed!$A$2:$A$792,$A225,Observed!$C$2:$C$792,$C225)),AVERAGEIFS(Observed!AB$2:AB$792,Observed!$A$2:$A$792,$A225,Observed!$C$2:$C$792,$C225),"")</f>
        <v/>
      </c>
      <c r="AG225" s="28" t="str">
        <f>IF(ISNUMBER(AVERAGEIFS(Observed!AC$2:AC$792,Observed!$A$2:$A$792,$A225,Observed!$C$2:$C$792,$C225)),AVERAGEIFS(Observed!AC$2:AC$792,Observed!$A$2:$A$792,$A225,Observed!$C$2:$C$792,$C225),"")</f>
        <v/>
      </c>
      <c r="AH225" s="29" t="str">
        <f>IF(ISNUMBER(AVERAGEIFS(Observed!AD$2:AD$792,Observed!$A$2:$A$792,$A225,Observed!$C$2:$C$792,$C225)),AVERAGEIFS(Observed!AD$2:AD$792,Observed!$A$2:$A$792,$A225,Observed!$C$2:$C$792,$C225),"")</f>
        <v/>
      </c>
      <c r="AI225" s="29" t="str">
        <f>IF(ISNUMBER(AVERAGEIFS(Observed!AE$2:AE$792,Observed!$A$2:$A$792,$A225,Observed!$C$2:$C$792,$C225)),AVERAGEIFS(Observed!AE$2:AE$792,Observed!$A$2:$A$792,$A225,Observed!$C$2:$C$792,$C225),"")</f>
        <v/>
      </c>
      <c r="AJ225" s="29" t="str">
        <f>IF(ISNUMBER(AVERAGEIFS(Observed!AF$2:AF$792,Observed!$A$2:$A$792,$A225,Observed!$C$2:$C$792,$C225)),AVERAGEIFS(Observed!AF$2:AF$792,Observed!$A$2:$A$792,$A225,Observed!$C$2:$C$792,$C225),"")</f>
        <v/>
      </c>
      <c r="AK225" s="28" t="str">
        <f>IF(ISNUMBER(AVERAGEIFS(Observed!AG$2:AG$792,Observed!$A$2:$A$792,$A225,Observed!$C$2:$C$792,$C225)),AVERAGEIFS(Observed!AG$2:AG$792,Observed!$A$2:$A$792,$A225,Observed!$C$2:$C$792,$C225),"")</f>
        <v/>
      </c>
      <c r="AL225" s="29" t="str">
        <f>IF(ISNUMBER(AVERAGEIFS(Observed!AH$2:AH$792,Observed!$A$2:$A$792,$A225,Observed!$C$2:$C$792,$C225)),AVERAGEIFS(Observed!AH$2:AH$792,Observed!$A$2:$A$792,$A225,Observed!$C$2:$C$792,$C225),"")</f>
        <v/>
      </c>
      <c r="AM225" s="28" t="str">
        <f>IF(ISNUMBER(AVERAGEIFS(Observed!AI$2:AI$792,Observed!$A$2:$A$792,$A225,Observed!$C$2:$C$792,$C225)),AVERAGEIFS(Observed!AI$2:AI$792,Observed!$A$2:$A$792,$A225,Observed!$C$2:$C$792,$C225),"")</f>
        <v/>
      </c>
      <c r="AN225" s="28" t="str">
        <f>IF(ISNUMBER(AVERAGEIFS(Observed!AJ$2:AJ$792,Observed!$A$2:$A$792,$A225,Observed!$C$2:$C$792,$C225)),AVERAGEIFS(Observed!AJ$2:AJ$792,Observed!$A$2:$A$792,$A225,Observed!$C$2:$C$792,$C225),"")</f>
        <v/>
      </c>
      <c r="AO225" s="28" t="str">
        <f>IF(ISNUMBER(AVERAGEIFS(Observed!AK$2:AK$792,Observed!$A$2:$A$792,$A225,Observed!$C$2:$C$792,$C225)),AVERAGEIFS(Observed!AK$2:AK$792,Observed!$A$2:$A$792,$A225,Observed!$C$2:$C$792,$C225),"")</f>
        <v/>
      </c>
      <c r="AP225" s="29" t="str">
        <f>IF(ISNUMBER(AVERAGEIFS(Observed!AL$2:AL$792,Observed!$A$2:$A$792,$A225,Observed!$C$2:$C$792,$C225)),AVERAGEIFS(Observed!AL$2:AL$792,Observed!$A$2:$A$792,$A225,Observed!$C$2:$C$792,$C225),"")</f>
        <v/>
      </c>
      <c r="AQ225" s="28" t="str">
        <f>IF(ISNUMBER(AVERAGEIFS(Observed!AM$2:AM$792,Observed!$A$2:$A$792,$A225,Observed!$C$2:$C$792,$C225)),AVERAGEIFS(Observed!AM$2:AM$792,Observed!$A$2:$A$792,$A225,Observed!$C$2:$C$792,$C225),"")</f>
        <v/>
      </c>
      <c r="AR225" s="28" t="str">
        <f>IF(ISNUMBER(AVERAGEIFS(Observed!AN$2:AN$792,Observed!$A$2:$A$792,$A225,Observed!$C$2:$C$792,$C225)),AVERAGEIFS(Observed!AN$2:AN$792,Observed!$A$2:$A$792,$A225,Observed!$C$2:$C$792,$C225),"")</f>
        <v/>
      </c>
      <c r="AS225" s="2">
        <f>COUNTIFS(Observed!$A$2:$A$792,$A225,Observed!$C$2:$C$792,$C225)</f>
        <v>3</v>
      </c>
      <c r="AT225" s="2">
        <f t="shared" si="4"/>
        <v>3</v>
      </c>
    </row>
    <row r="226" spans="1:46" x14ac:dyDescent="0.25">
      <c r="A226" s="4" t="s">
        <v>36</v>
      </c>
      <c r="B226" t="s">
        <v>32</v>
      </c>
      <c r="C226" s="3">
        <v>42325</v>
      </c>
      <c r="D226">
        <v>1</v>
      </c>
      <c r="F226">
        <v>500</v>
      </c>
      <c r="J226" s="2" t="s">
        <v>83</v>
      </c>
      <c r="K226" s="2" t="s">
        <v>43</v>
      </c>
      <c r="L226">
        <v>7</v>
      </c>
      <c r="M226" s="2" t="s">
        <v>22</v>
      </c>
      <c r="N226" s="27" t="str">
        <f>IF(ISNUMBER(AVERAGEIFS(Observed!J$2:J$792,Observed!$A$2:$A$792,$A226,Observed!$C$2:$C$792,$C226)),AVERAGEIFS(Observed!J$2:J$792,Observed!$A$2:$A$792,$A226,Observed!$C$2:$C$792,$C226),"")</f>
        <v/>
      </c>
      <c r="O226" s="28" t="str">
        <f>IF(ISNUMBER(AVERAGEIFS(Observed!K$2:K$792,Observed!$A$2:$A$792,$A226,Observed!$C$2:$C$792,$C226)),AVERAGEIFS(Observed!K$2:K$792,Observed!$A$2:$A$792,$A226,Observed!$C$2:$C$792,$C226),"")</f>
        <v/>
      </c>
      <c r="P226" s="28">
        <f>IF(ISNUMBER(AVERAGEIFS(Observed!L$2:L$792,Observed!$A$2:$A$792,$A226,Observed!$C$2:$C$792,$C226)),AVERAGEIFS(Observed!L$2:L$792,Observed!$A$2:$A$792,$A226,Observed!$C$2:$C$792,$C226),"")</f>
        <v>191.24333333333334</v>
      </c>
      <c r="Q226" s="28">
        <f>IF(ISNUMBER(AVERAGEIFS(Observed!M$2:M$792,Observed!$A$2:$A$792,$A226,Observed!$C$2:$C$792,$C226)),AVERAGEIFS(Observed!M$2:M$792,Observed!$A$2:$A$792,$A226,Observed!$C$2:$C$792,$C226),"")</f>
        <v>191.24333333333334</v>
      </c>
      <c r="R226" s="28">
        <f>IF(ISNUMBER(AVERAGEIFS(Observed!N$2:N$792,Observed!$A$2:$A$792,$A226,Observed!$C$2:$C$792,$C226)),AVERAGEIFS(Observed!N$2:N$792,Observed!$A$2:$A$792,$A226,Observed!$C$2:$C$792,$C226),"")</f>
        <v>437.17666666666668</v>
      </c>
      <c r="S226" s="29" t="str">
        <f>IF(ISNUMBER(AVERAGEIFS(Observed!O$2:O$792,Observed!$A$2:$A$792,$A226,Observed!$C$2:$C$792,$C226)),AVERAGEIFS(Observed!O$2:O$792,Observed!$A$2:$A$792,$A226,Observed!$C$2:$C$792,$C226),"")</f>
        <v/>
      </c>
      <c r="T226" s="29" t="str">
        <f>IF(ISNUMBER(AVERAGEIFS(Observed!P$2:P$792,Observed!$A$2:$A$792,$A226,Observed!$C$2:$C$792,$C226)),AVERAGEIFS(Observed!P$2:P$792,Observed!$A$2:$A$792,$A226,Observed!$C$2:$C$792,$C226),"")</f>
        <v/>
      </c>
      <c r="U226" s="29" t="str">
        <f>IF(ISNUMBER(AVERAGEIFS(Observed!Q$2:Q$792,Observed!$A$2:$A$792,$A226,Observed!$C$2:$C$792,$C226)),AVERAGEIFS(Observed!Q$2:Q$792,Observed!$A$2:$A$792,$A226,Observed!$C$2:$C$792,$C226),"")</f>
        <v/>
      </c>
      <c r="V226" s="28" t="str">
        <f>IF(ISNUMBER(AVERAGEIFS(Observed!R$2:R$792,Observed!$A$2:$A$792,$A226,Observed!$C$2:$C$792,$C226)),AVERAGEIFS(Observed!R$2:R$792,Observed!$A$2:$A$792,$A226,Observed!$C$2:$C$792,$C226),"")</f>
        <v/>
      </c>
      <c r="W226" s="30" t="str">
        <f>IF(ISNUMBER(AVERAGEIFS(Observed!S$2:S$792,Observed!$A$2:$A$792,$A226,Observed!$C$2:$C$792,$C226)),AVERAGEIFS(Observed!S$2:S$792,Observed!$A$2:$A$792,$A226,Observed!$C$2:$C$792,$C226),"")</f>
        <v/>
      </c>
      <c r="X226" s="30" t="str">
        <f>IF(ISNUMBER(AVERAGEIFS(Observed!T$2:T$792,Observed!$A$2:$A$792,$A226,Observed!$C$2:$C$792,$C226)),AVERAGEIFS(Observed!T$2:T$792,Observed!$A$2:$A$792,$A226,Observed!$C$2:$C$792,$C226),"")</f>
        <v/>
      </c>
      <c r="Y226" s="28" t="str">
        <f>IF(ISNUMBER(AVERAGEIFS(Observed!U$2:U$792,Observed!$A$2:$A$792,$A226,Observed!$C$2:$C$792,$C226)),AVERAGEIFS(Observed!U$2:U$792,Observed!$A$2:$A$792,$A226,Observed!$C$2:$C$792,$C226),"")</f>
        <v/>
      </c>
      <c r="Z226" s="28" t="str">
        <f>IF(ISNUMBER(AVERAGEIFS(Observed!V$2:V$792,Observed!$A$2:$A$792,$A226,Observed!$C$2:$C$792,$C226)),AVERAGEIFS(Observed!V$2:V$792,Observed!$A$2:$A$792,$A226,Observed!$C$2:$C$792,$C226),"")</f>
        <v/>
      </c>
      <c r="AA226" s="28" t="str">
        <f>IF(ISNUMBER(AVERAGEIFS(Observed!W$2:W$792,Observed!$A$2:$A$792,$A226,Observed!$C$2:$C$792,$C226)),AVERAGEIFS(Observed!W$2:W$792,Observed!$A$2:$A$792,$A226,Observed!$C$2:$C$792,$C226),"")</f>
        <v/>
      </c>
      <c r="AB226" s="28" t="str">
        <f>IF(ISNUMBER(AVERAGEIFS(Observed!X$2:X$792,Observed!$A$2:$A$792,$A226,Observed!$C$2:$C$792,$C226)),AVERAGEIFS(Observed!X$2:X$792,Observed!$A$2:$A$792,$A226,Observed!$C$2:$C$792,$C226),"")</f>
        <v/>
      </c>
      <c r="AC226" s="28" t="str">
        <f>IF(ISNUMBER(AVERAGEIFS(Observed!Y$2:Y$792,Observed!$A$2:$A$792,$A226,Observed!$C$2:$C$792,$C226)),AVERAGEIFS(Observed!Y$2:Y$792,Observed!$A$2:$A$792,$A226,Observed!$C$2:$C$792,$C226),"")</f>
        <v/>
      </c>
      <c r="AD226" s="28" t="str">
        <f>IF(ISNUMBER(AVERAGEIFS(Observed!Z$2:Z$792,Observed!$A$2:$A$792,$A226,Observed!$C$2:$C$792,$C226)),AVERAGEIFS(Observed!Z$2:Z$792,Observed!$A$2:$A$792,$A226,Observed!$C$2:$C$792,$C226),"")</f>
        <v/>
      </c>
      <c r="AE226" s="28" t="str">
        <f>IF(ISNUMBER(AVERAGEIFS(Observed!AA$2:AA$792,Observed!$A$2:$A$792,$A226,Observed!$C$2:$C$792,$C226)),AVERAGEIFS(Observed!AA$2:AA$792,Observed!$A$2:$A$792,$A226,Observed!$C$2:$C$792,$C226),"")</f>
        <v/>
      </c>
      <c r="AF226" s="28" t="str">
        <f>IF(ISNUMBER(AVERAGEIFS(Observed!AB$2:AB$792,Observed!$A$2:$A$792,$A226,Observed!$C$2:$C$792,$C226)),AVERAGEIFS(Observed!AB$2:AB$792,Observed!$A$2:$A$792,$A226,Observed!$C$2:$C$792,$C226),"")</f>
        <v/>
      </c>
      <c r="AG226" s="28" t="str">
        <f>IF(ISNUMBER(AVERAGEIFS(Observed!AC$2:AC$792,Observed!$A$2:$A$792,$A226,Observed!$C$2:$C$792,$C226)),AVERAGEIFS(Observed!AC$2:AC$792,Observed!$A$2:$A$792,$A226,Observed!$C$2:$C$792,$C226),"")</f>
        <v/>
      </c>
      <c r="AH226" s="29" t="str">
        <f>IF(ISNUMBER(AVERAGEIFS(Observed!AD$2:AD$792,Observed!$A$2:$A$792,$A226,Observed!$C$2:$C$792,$C226)),AVERAGEIFS(Observed!AD$2:AD$792,Observed!$A$2:$A$792,$A226,Observed!$C$2:$C$792,$C226),"")</f>
        <v/>
      </c>
      <c r="AI226" s="29" t="str">
        <f>IF(ISNUMBER(AVERAGEIFS(Observed!AE$2:AE$792,Observed!$A$2:$A$792,$A226,Observed!$C$2:$C$792,$C226)),AVERAGEIFS(Observed!AE$2:AE$792,Observed!$A$2:$A$792,$A226,Observed!$C$2:$C$792,$C226),"")</f>
        <v/>
      </c>
      <c r="AJ226" s="29" t="str">
        <f>IF(ISNUMBER(AVERAGEIFS(Observed!AF$2:AF$792,Observed!$A$2:$A$792,$A226,Observed!$C$2:$C$792,$C226)),AVERAGEIFS(Observed!AF$2:AF$792,Observed!$A$2:$A$792,$A226,Observed!$C$2:$C$792,$C226),"")</f>
        <v/>
      </c>
      <c r="AK226" s="28" t="str">
        <f>IF(ISNUMBER(AVERAGEIFS(Observed!AG$2:AG$792,Observed!$A$2:$A$792,$A226,Observed!$C$2:$C$792,$C226)),AVERAGEIFS(Observed!AG$2:AG$792,Observed!$A$2:$A$792,$A226,Observed!$C$2:$C$792,$C226),"")</f>
        <v/>
      </c>
      <c r="AL226" s="29" t="str">
        <f>IF(ISNUMBER(AVERAGEIFS(Observed!AH$2:AH$792,Observed!$A$2:$A$792,$A226,Observed!$C$2:$C$792,$C226)),AVERAGEIFS(Observed!AH$2:AH$792,Observed!$A$2:$A$792,$A226,Observed!$C$2:$C$792,$C226),"")</f>
        <v/>
      </c>
      <c r="AM226" s="28" t="str">
        <f>IF(ISNUMBER(AVERAGEIFS(Observed!AI$2:AI$792,Observed!$A$2:$A$792,$A226,Observed!$C$2:$C$792,$C226)),AVERAGEIFS(Observed!AI$2:AI$792,Observed!$A$2:$A$792,$A226,Observed!$C$2:$C$792,$C226),"")</f>
        <v/>
      </c>
      <c r="AN226" s="28" t="str">
        <f>IF(ISNUMBER(AVERAGEIFS(Observed!AJ$2:AJ$792,Observed!$A$2:$A$792,$A226,Observed!$C$2:$C$792,$C226)),AVERAGEIFS(Observed!AJ$2:AJ$792,Observed!$A$2:$A$792,$A226,Observed!$C$2:$C$792,$C226),"")</f>
        <v/>
      </c>
      <c r="AO226" s="28" t="str">
        <f>IF(ISNUMBER(AVERAGEIFS(Observed!AK$2:AK$792,Observed!$A$2:$A$792,$A226,Observed!$C$2:$C$792,$C226)),AVERAGEIFS(Observed!AK$2:AK$792,Observed!$A$2:$A$792,$A226,Observed!$C$2:$C$792,$C226),"")</f>
        <v/>
      </c>
      <c r="AP226" s="29" t="str">
        <f>IF(ISNUMBER(AVERAGEIFS(Observed!AL$2:AL$792,Observed!$A$2:$A$792,$A226,Observed!$C$2:$C$792,$C226)),AVERAGEIFS(Observed!AL$2:AL$792,Observed!$A$2:$A$792,$A226,Observed!$C$2:$C$792,$C226),"")</f>
        <v/>
      </c>
      <c r="AQ226" s="28" t="str">
        <f>IF(ISNUMBER(AVERAGEIFS(Observed!AM$2:AM$792,Observed!$A$2:$A$792,$A226,Observed!$C$2:$C$792,$C226)),AVERAGEIFS(Observed!AM$2:AM$792,Observed!$A$2:$A$792,$A226,Observed!$C$2:$C$792,$C226),"")</f>
        <v/>
      </c>
      <c r="AR226" s="28" t="str">
        <f>IF(ISNUMBER(AVERAGEIFS(Observed!AN$2:AN$792,Observed!$A$2:$A$792,$A226,Observed!$C$2:$C$792,$C226)),AVERAGEIFS(Observed!AN$2:AN$792,Observed!$A$2:$A$792,$A226,Observed!$C$2:$C$792,$C226),"")</f>
        <v/>
      </c>
      <c r="AS226" s="2">
        <f>COUNTIFS(Observed!$A$2:$A$792,$A226,Observed!$C$2:$C$792,$C226)</f>
        <v>3</v>
      </c>
      <c r="AT226" s="2">
        <f t="shared" si="4"/>
        <v>3</v>
      </c>
    </row>
    <row r="227" spans="1:46" x14ac:dyDescent="0.25">
      <c r="A227" s="4" t="s">
        <v>33</v>
      </c>
      <c r="B227" t="s">
        <v>32</v>
      </c>
      <c r="C227" s="3">
        <v>42359</v>
      </c>
      <c r="D227">
        <v>1</v>
      </c>
      <c r="F227">
        <v>0</v>
      </c>
      <c r="J227" s="2" t="s">
        <v>83</v>
      </c>
      <c r="K227" s="2" t="s">
        <v>23</v>
      </c>
      <c r="L227">
        <v>8</v>
      </c>
      <c r="M227" s="2" t="s">
        <v>22</v>
      </c>
      <c r="N227" s="27" t="str">
        <f>IF(ISNUMBER(AVERAGEIFS(Observed!J$2:J$792,Observed!$A$2:$A$792,$A227,Observed!$C$2:$C$792,$C227)),AVERAGEIFS(Observed!J$2:J$792,Observed!$A$2:$A$792,$A227,Observed!$C$2:$C$792,$C227),"")</f>
        <v/>
      </c>
      <c r="O227" s="28" t="str">
        <f>IF(ISNUMBER(AVERAGEIFS(Observed!K$2:K$792,Observed!$A$2:$A$792,$A227,Observed!$C$2:$C$792,$C227)),AVERAGEIFS(Observed!K$2:K$792,Observed!$A$2:$A$792,$A227,Observed!$C$2:$C$792,$C227),"")</f>
        <v/>
      </c>
      <c r="P227" s="28">
        <f>IF(ISNUMBER(AVERAGEIFS(Observed!L$2:L$792,Observed!$A$2:$A$792,$A227,Observed!$C$2:$C$792,$C227)),AVERAGEIFS(Observed!L$2:L$792,Observed!$A$2:$A$792,$A227,Observed!$C$2:$C$792,$C227),"")</f>
        <v>260.18666666666667</v>
      </c>
      <c r="Q227" s="28">
        <f>IF(ISNUMBER(AVERAGEIFS(Observed!M$2:M$792,Observed!$A$2:$A$792,$A227,Observed!$C$2:$C$792,$C227)),AVERAGEIFS(Observed!M$2:M$792,Observed!$A$2:$A$792,$A227,Observed!$C$2:$C$792,$C227),"")</f>
        <v>260.18666666666667</v>
      </c>
      <c r="R227" s="28">
        <f>IF(ISNUMBER(AVERAGEIFS(Observed!N$2:N$792,Observed!$A$2:$A$792,$A227,Observed!$C$2:$C$792,$C227)),AVERAGEIFS(Observed!N$2:N$792,Observed!$A$2:$A$792,$A227,Observed!$C$2:$C$792,$C227),"")</f>
        <v>661.22666666666657</v>
      </c>
      <c r="S227" s="29" t="str">
        <f>IF(ISNUMBER(AVERAGEIFS(Observed!O$2:O$792,Observed!$A$2:$A$792,$A227,Observed!$C$2:$C$792,$C227)),AVERAGEIFS(Observed!O$2:O$792,Observed!$A$2:$A$792,$A227,Observed!$C$2:$C$792,$C227),"")</f>
        <v/>
      </c>
      <c r="T227" s="29" t="str">
        <f>IF(ISNUMBER(AVERAGEIFS(Observed!P$2:P$792,Observed!$A$2:$A$792,$A227,Observed!$C$2:$C$792,$C227)),AVERAGEIFS(Observed!P$2:P$792,Observed!$A$2:$A$792,$A227,Observed!$C$2:$C$792,$C227),"")</f>
        <v/>
      </c>
      <c r="U227" s="29" t="str">
        <f>IF(ISNUMBER(AVERAGEIFS(Observed!Q$2:Q$792,Observed!$A$2:$A$792,$A227,Observed!$C$2:$C$792,$C227)),AVERAGEIFS(Observed!Q$2:Q$792,Observed!$A$2:$A$792,$A227,Observed!$C$2:$C$792,$C227),"")</f>
        <v/>
      </c>
      <c r="V227" s="28" t="str">
        <f>IF(ISNUMBER(AVERAGEIFS(Observed!R$2:R$792,Observed!$A$2:$A$792,$A227,Observed!$C$2:$C$792,$C227)),AVERAGEIFS(Observed!R$2:R$792,Observed!$A$2:$A$792,$A227,Observed!$C$2:$C$792,$C227),"")</f>
        <v/>
      </c>
      <c r="W227" s="30" t="str">
        <f>IF(ISNUMBER(AVERAGEIFS(Observed!S$2:S$792,Observed!$A$2:$A$792,$A227,Observed!$C$2:$C$792,$C227)),AVERAGEIFS(Observed!S$2:S$792,Observed!$A$2:$A$792,$A227,Observed!$C$2:$C$792,$C227),"")</f>
        <v/>
      </c>
      <c r="X227" s="30" t="str">
        <f>IF(ISNUMBER(AVERAGEIFS(Observed!T$2:T$792,Observed!$A$2:$A$792,$A227,Observed!$C$2:$C$792,$C227)),AVERAGEIFS(Observed!T$2:T$792,Observed!$A$2:$A$792,$A227,Observed!$C$2:$C$792,$C227),"")</f>
        <v/>
      </c>
      <c r="Y227" s="28" t="str">
        <f>IF(ISNUMBER(AVERAGEIFS(Observed!U$2:U$792,Observed!$A$2:$A$792,$A227,Observed!$C$2:$C$792,$C227)),AVERAGEIFS(Observed!U$2:U$792,Observed!$A$2:$A$792,$A227,Observed!$C$2:$C$792,$C227),"")</f>
        <v/>
      </c>
      <c r="Z227" s="28" t="str">
        <f>IF(ISNUMBER(AVERAGEIFS(Observed!V$2:V$792,Observed!$A$2:$A$792,$A227,Observed!$C$2:$C$792,$C227)),AVERAGEIFS(Observed!V$2:V$792,Observed!$A$2:$A$792,$A227,Observed!$C$2:$C$792,$C227),"")</f>
        <v/>
      </c>
      <c r="AA227" s="28" t="str">
        <f>IF(ISNUMBER(AVERAGEIFS(Observed!W$2:W$792,Observed!$A$2:$A$792,$A227,Observed!$C$2:$C$792,$C227)),AVERAGEIFS(Observed!W$2:W$792,Observed!$A$2:$A$792,$A227,Observed!$C$2:$C$792,$C227),"")</f>
        <v/>
      </c>
      <c r="AB227" s="28" t="str">
        <f>IF(ISNUMBER(AVERAGEIFS(Observed!X$2:X$792,Observed!$A$2:$A$792,$A227,Observed!$C$2:$C$792,$C227)),AVERAGEIFS(Observed!X$2:X$792,Observed!$A$2:$A$792,$A227,Observed!$C$2:$C$792,$C227),"")</f>
        <v/>
      </c>
      <c r="AC227" s="28" t="str">
        <f>IF(ISNUMBER(AVERAGEIFS(Observed!Y$2:Y$792,Observed!$A$2:$A$792,$A227,Observed!$C$2:$C$792,$C227)),AVERAGEIFS(Observed!Y$2:Y$792,Observed!$A$2:$A$792,$A227,Observed!$C$2:$C$792,$C227),"")</f>
        <v/>
      </c>
      <c r="AD227" s="28" t="str">
        <f>IF(ISNUMBER(AVERAGEIFS(Observed!Z$2:Z$792,Observed!$A$2:$A$792,$A227,Observed!$C$2:$C$792,$C227)),AVERAGEIFS(Observed!Z$2:Z$792,Observed!$A$2:$A$792,$A227,Observed!$C$2:$C$792,$C227),"")</f>
        <v/>
      </c>
      <c r="AE227" s="28" t="str">
        <f>IF(ISNUMBER(AVERAGEIFS(Observed!AA$2:AA$792,Observed!$A$2:$A$792,$A227,Observed!$C$2:$C$792,$C227)),AVERAGEIFS(Observed!AA$2:AA$792,Observed!$A$2:$A$792,$A227,Observed!$C$2:$C$792,$C227),"")</f>
        <v/>
      </c>
      <c r="AF227" s="28" t="str">
        <f>IF(ISNUMBER(AVERAGEIFS(Observed!AB$2:AB$792,Observed!$A$2:$A$792,$A227,Observed!$C$2:$C$792,$C227)),AVERAGEIFS(Observed!AB$2:AB$792,Observed!$A$2:$A$792,$A227,Observed!$C$2:$C$792,$C227),"")</f>
        <v/>
      </c>
      <c r="AG227" s="28" t="str">
        <f>IF(ISNUMBER(AVERAGEIFS(Observed!AC$2:AC$792,Observed!$A$2:$A$792,$A227,Observed!$C$2:$C$792,$C227)),AVERAGEIFS(Observed!AC$2:AC$792,Observed!$A$2:$A$792,$A227,Observed!$C$2:$C$792,$C227),"")</f>
        <v/>
      </c>
      <c r="AH227" s="29" t="str">
        <f>IF(ISNUMBER(AVERAGEIFS(Observed!AD$2:AD$792,Observed!$A$2:$A$792,$A227,Observed!$C$2:$C$792,$C227)),AVERAGEIFS(Observed!AD$2:AD$792,Observed!$A$2:$A$792,$A227,Observed!$C$2:$C$792,$C227),"")</f>
        <v/>
      </c>
      <c r="AI227" s="29" t="str">
        <f>IF(ISNUMBER(AVERAGEIFS(Observed!AE$2:AE$792,Observed!$A$2:$A$792,$A227,Observed!$C$2:$C$792,$C227)),AVERAGEIFS(Observed!AE$2:AE$792,Observed!$A$2:$A$792,$A227,Observed!$C$2:$C$792,$C227),"")</f>
        <v/>
      </c>
      <c r="AJ227" s="29" t="str">
        <f>IF(ISNUMBER(AVERAGEIFS(Observed!AF$2:AF$792,Observed!$A$2:$A$792,$A227,Observed!$C$2:$C$792,$C227)),AVERAGEIFS(Observed!AF$2:AF$792,Observed!$A$2:$A$792,$A227,Observed!$C$2:$C$792,$C227),"")</f>
        <v/>
      </c>
      <c r="AK227" s="28" t="str">
        <f>IF(ISNUMBER(AVERAGEIFS(Observed!AG$2:AG$792,Observed!$A$2:$A$792,$A227,Observed!$C$2:$C$792,$C227)),AVERAGEIFS(Observed!AG$2:AG$792,Observed!$A$2:$A$792,$A227,Observed!$C$2:$C$792,$C227),"")</f>
        <v/>
      </c>
      <c r="AL227" s="29" t="str">
        <f>IF(ISNUMBER(AVERAGEIFS(Observed!AH$2:AH$792,Observed!$A$2:$A$792,$A227,Observed!$C$2:$C$792,$C227)),AVERAGEIFS(Observed!AH$2:AH$792,Observed!$A$2:$A$792,$A227,Observed!$C$2:$C$792,$C227),"")</f>
        <v/>
      </c>
      <c r="AM227" s="28" t="str">
        <f>IF(ISNUMBER(AVERAGEIFS(Observed!AI$2:AI$792,Observed!$A$2:$A$792,$A227,Observed!$C$2:$C$792,$C227)),AVERAGEIFS(Observed!AI$2:AI$792,Observed!$A$2:$A$792,$A227,Observed!$C$2:$C$792,$C227),"")</f>
        <v/>
      </c>
      <c r="AN227" s="28" t="str">
        <f>IF(ISNUMBER(AVERAGEIFS(Observed!AJ$2:AJ$792,Observed!$A$2:$A$792,$A227,Observed!$C$2:$C$792,$C227)),AVERAGEIFS(Observed!AJ$2:AJ$792,Observed!$A$2:$A$792,$A227,Observed!$C$2:$C$792,$C227),"")</f>
        <v/>
      </c>
      <c r="AO227" s="28" t="str">
        <f>IF(ISNUMBER(AVERAGEIFS(Observed!AK$2:AK$792,Observed!$A$2:$A$792,$A227,Observed!$C$2:$C$792,$C227)),AVERAGEIFS(Observed!AK$2:AK$792,Observed!$A$2:$A$792,$A227,Observed!$C$2:$C$792,$C227),"")</f>
        <v/>
      </c>
      <c r="AP227" s="29" t="str">
        <f>IF(ISNUMBER(AVERAGEIFS(Observed!AL$2:AL$792,Observed!$A$2:$A$792,$A227,Observed!$C$2:$C$792,$C227)),AVERAGEIFS(Observed!AL$2:AL$792,Observed!$A$2:$A$792,$A227,Observed!$C$2:$C$792,$C227),"")</f>
        <v/>
      </c>
      <c r="AQ227" s="28" t="str">
        <f>IF(ISNUMBER(AVERAGEIFS(Observed!AM$2:AM$792,Observed!$A$2:$A$792,$A227,Observed!$C$2:$C$792,$C227)),AVERAGEIFS(Observed!AM$2:AM$792,Observed!$A$2:$A$792,$A227,Observed!$C$2:$C$792,$C227),"")</f>
        <v/>
      </c>
      <c r="AR227" s="28" t="str">
        <f>IF(ISNUMBER(AVERAGEIFS(Observed!AN$2:AN$792,Observed!$A$2:$A$792,$A227,Observed!$C$2:$C$792,$C227)),AVERAGEIFS(Observed!AN$2:AN$792,Observed!$A$2:$A$792,$A227,Observed!$C$2:$C$792,$C227),"")</f>
        <v/>
      </c>
      <c r="AS227" s="2">
        <f>COUNTIFS(Observed!$A$2:$A$792,$A227,Observed!$C$2:$C$792,$C227)</f>
        <v>3</v>
      </c>
      <c r="AT227" s="2">
        <f t="shared" si="4"/>
        <v>3</v>
      </c>
    </row>
    <row r="228" spans="1:46" x14ac:dyDescent="0.25">
      <c r="A228" s="4" t="s">
        <v>35</v>
      </c>
      <c r="B228" t="s">
        <v>32</v>
      </c>
      <c r="C228" s="3">
        <v>42359</v>
      </c>
      <c r="D228">
        <v>1</v>
      </c>
      <c r="F228">
        <v>50</v>
      </c>
      <c r="J228" s="2" t="s">
        <v>83</v>
      </c>
      <c r="K228" s="2" t="s">
        <v>23</v>
      </c>
      <c r="L228">
        <v>8</v>
      </c>
      <c r="M228" s="2" t="s">
        <v>22</v>
      </c>
      <c r="N228" s="27" t="str">
        <f>IF(ISNUMBER(AVERAGEIFS(Observed!J$2:J$792,Observed!$A$2:$A$792,$A228,Observed!$C$2:$C$792,$C228)),AVERAGEIFS(Observed!J$2:J$792,Observed!$A$2:$A$792,$A228,Observed!$C$2:$C$792,$C228),"")</f>
        <v/>
      </c>
      <c r="O228" s="28" t="str">
        <f>IF(ISNUMBER(AVERAGEIFS(Observed!K$2:K$792,Observed!$A$2:$A$792,$A228,Observed!$C$2:$C$792,$C228)),AVERAGEIFS(Observed!K$2:K$792,Observed!$A$2:$A$792,$A228,Observed!$C$2:$C$792,$C228),"")</f>
        <v/>
      </c>
      <c r="P228" s="28">
        <f>IF(ISNUMBER(AVERAGEIFS(Observed!L$2:L$792,Observed!$A$2:$A$792,$A228,Observed!$C$2:$C$792,$C228)),AVERAGEIFS(Observed!L$2:L$792,Observed!$A$2:$A$792,$A228,Observed!$C$2:$C$792,$C228),"")</f>
        <v>265.34999999999997</v>
      </c>
      <c r="Q228" s="28">
        <f>IF(ISNUMBER(AVERAGEIFS(Observed!M$2:M$792,Observed!$A$2:$A$792,$A228,Observed!$C$2:$C$792,$C228)),AVERAGEIFS(Observed!M$2:M$792,Observed!$A$2:$A$792,$A228,Observed!$C$2:$C$792,$C228),"")</f>
        <v>265.34999999999997</v>
      </c>
      <c r="R228" s="28">
        <f>IF(ISNUMBER(AVERAGEIFS(Observed!N$2:N$792,Observed!$A$2:$A$792,$A228,Observed!$C$2:$C$792,$C228)),AVERAGEIFS(Observed!N$2:N$792,Observed!$A$2:$A$792,$A228,Observed!$C$2:$C$792,$C228),"")</f>
        <v>695.69999999999993</v>
      </c>
      <c r="S228" s="29" t="str">
        <f>IF(ISNUMBER(AVERAGEIFS(Observed!O$2:O$792,Observed!$A$2:$A$792,$A228,Observed!$C$2:$C$792,$C228)),AVERAGEIFS(Observed!O$2:O$792,Observed!$A$2:$A$792,$A228,Observed!$C$2:$C$792,$C228),"")</f>
        <v/>
      </c>
      <c r="T228" s="29" t="str">
        <f>IF(ISNUMBER(AVERAGEIFS(Observed!P$2:P$792,Observed!$A$2:$A$792,$A228,Observed!$C$2:$C$792,$C228)),AVERAGEIFS(Observed!P$2:P$792,Observed!$A$2:$A$792,$A228,Observed!$C$2:$C$792,$C228),"")</f>
        <v/>
      </c>
      <c r="U228" s="29" t="str">
        <f>IF(ISNUMBER(AVERAGEIFS(Observed!Q$2:Q$792,Observed!$A$2:$A$792,$A228,Observed!$C$2:$C$792,$C228)),AVERAGEIFS(Observed!Q$2:Q$792,Observed!$A$2:$A$792,$A228,Observed!$C$2:$C$792,$C228),"")</f>
        <v/>
      </c>
      <c r="V228" s="28" t="str">
        <f>IF(ISNUMBER(AVERAGEIFS(Observed!R$2:R$792,Observed!$A$2:$A$792,$A228,Observed!$C$2:$C$792,$C228)),AVERAGEIFS(Observed!R$2:R$792,Observed!$A$2:$A$792,$A228,Observed!$C$2:$C$792,$C228),"")</f>
        <v/>
      </c>
      <c r="W228" s="30" t="str">
        <f>IF(ISNUMBER(AVERAGEIFS(Observed!S$2:S$792,Observed!$A$2:$A$792,$A228,Observed!$C$2:$C$792,$C228)),AVERAGEIFS(Observed!S$2:S$792,Observed!$A$2:$A$792,$A228,Observed!$C$2:$C$792,$C228),"")</f>
        <v/>
      </c>
      <c r="X228" s="30" t="str">
        <f>IF(ISNUMBER(AVERAGEIFS(Observed!T$2:T$792,Observed!$A$2:$A$792,$A228,Observed!$C$2:$C$792,$C228)),AVERAGEIFS(Observed!T$2:T$792,Observed!$A$2:$A$792,$A228,Observed!$C$2:$C$792,$C228),"")</f>
        <v/>
      </c>
      <c r="Y228" s="28" t="str">
        <f>IF(ISNUMBER(AVERAGEIFS(Observed!U$2:U$792,Observed!$A$2:$A$792,$A228,Observed!$C$2:$C$792,$C228)),AVERAGEIFS(Observed!U$2:U$792,Observed!$A$2:$A$792,$A228,Observed!$C$2:$C$792,$C228),"")</f>
        <v/>
      </c>
      <c r="Z228" s="28" t="str">
        <f>IF(ISNUMBER(AVERAGEIFS(Observed!V$2:V$792,Observed!$A$2:$A$792,$A228,Observed!$C$2:$C$792,$C228)),AVERAGEIFS(Observed!V$2:V$792,Observed!$A$2:$A$792,$A228,Observed!$C$2:$C$792,$C228),"")</f>
        <v/>
      </c>
      <c r="AA228" s="28" t="str">
        <f>IF(ISNUMBER(AVERAGEIFS(Observed!W$2:W$792,Observed!$A$2:$A$792,$A228,Observed!$C$2:$C$792,$C228)),AVERAGEIFS(Observed!W$2:W$792,Observed!$A$2:$A$792,$A228,Observed!$C$2:$C$792,$C228),"")</f>
        <v/>
      </c>
      <c r="AB228" s="28" t="str">
        <f>IF(ISNUMBER(AVERAGEIFS(Observed!X$2:X$792,Observed!$A$2:$A$792,$A228,Observed!$C$2:$C$792,$C228)),AVERAGEIFS(Observed!X$2:X$792,Observed!$A$2:$A$792,$A228,Observed!$C$2:$C$792,$C228),"")</f>
        <v/>
      </c>
      <c r="AC228" s="28" t="str">
        <f>IF(ISNUMBER(AVERAGEIFS(Observed!Y$2:Y$792,Observed!$A$2:$A$792,$A228,Observed!$C$2:$C$792,$C228)),AVERAGEIFS(Observed!Y$2:Y$792,Observed!$A$2:$A$792,$A228,Observed!$C$2:$C$792,$C228),"")</f>
        <v/>
      </c>
      <c r="AD228" s="28" t="str">
        <f>IF(ISNUMBER(AVERAGEIFS(Observed!Z$2:Z$792,Observed!$A$2:$A$792,$A228,Observed!$C$2:$C$792,$C228)),AVERAGEIFS(Observed!Z$2:Z$792,Observed!$A$2:$A$792,$A228,Observed!$C$2:$C$792,$C228),"")</f>
        <v/>
      </c>
      <c r="AE228" s="28" t="str">
        <f>IF(ISNUMBER(AVERAGEIFS(Observed!AA$2:AA$792,Observed!$A$2:$A$792,$A228,Observed!$C$2:$C$792,$C228)),AVERAGEIFS(Observed!AA$2:AA$792,Observed!$A$2:$A$792,$A228,Observed!$C$2:$C$792,$C228),"")</f>
        <v/>
      </c>
      <c r="AF228" s="28" t="str">
        <f>IF(ISNUMBER(AVERAGEIFS(Observed!AB$2:AB$792,Observed!$A$2:$A$792,$A228,Observed!$C$2:$C$792,$C228)),AVERAGEIFS(Observed!AB$2:AB$792,Observed!$A$2:$A$792,$A228,Observed!$C$2:$C$792,$C228),"")</f>
        <v/>
      </c>
      <c r="AG228" s="28" t="str">
        <f>IF(ISNUMBER(AVERAGEIFS(Observed!AC$2:AC$792,Observed!$A$2:$A$792,$A228,Observed!$C$2:$C$792,$C228)),AVERAGEIFS(Observed!AC$2:AC$792,Observed!$A$2:$A$792,$A228,Observed!$C$2:$C$792,$C228),"")</f>
        <v/>
      </c>
      <c r="AH228" s="29" t="str">
        <f>IF(ISNUMBER(AVERAGEIFS(Observed!AD$2:AD$792,Observed!$A$2:$A$792,$A228,Observed!$C$2:$C$792,$C228)),AVERAGEIFS(Observed!AD$2:AD$792,Observed!$A$2:$A$792,$A228,Observed!$C$2:$C$792,$C228),"")</f>
        <v/>
      </c>
      <c r="AI228" s="29" t="str">
        <f>IF(ISNUMBER(AVERAGEIFS(Observed!AE$2:AE$792,Observed!$A$2:$A$792,$A228,Observed!$C$2:$C$792,$C228)),AVERAGEIFS(Observed!AE$2:AE$792,Observed!$A$2:$A$792,$A228,Observed!$C$2:$C$792,$C228),"")</f>
        <v/>
      </c>
      <c r="AJ228" s="29" t="str">
        <f>IF(ISNUMBER(AVERAGEIFS(Observed!AF$2:AF$792,Observed!$A$2:$A$792,$A228,Observed!$C$2:$C$792,$C228)),AVERAGEIFS(Observed!AF$2:AF$792,Observed!$A$2:$A$792,$A228,Observed!$C$2:$C$792,$C228),"")</f>
        <v/>
      </c>
      <c r="AK228" s="28" t="str">
        <f>IF(ISNUMBER(AVERAGEIFS(Observed!AG$2:AG$792,Observed!$A$2:$A$792,$A228,Observed!$C$2:$C$792,$C228)),AVERAGEIFS(Observed!AG$2:AG$792,Observed!$A$2:$A$792,$A228,Observed!$C$2:$C$792,$C228),"")</f>
        <v/>
      </c>
      <c r="AL228" s="29" t="str">
        <f>IF(ISNUMBER(AVERAGEIFS(Observed!AH$2:AH$792,Observed!$A$2:$A$792,$A228,Observed!$C$2:$C$792,$C228)),AVERAGEIFS(Observed!AH$2:AH$792,Observed!$A$2:$A$792,$A228,Observed!$C$2:$C$792,$C228),"")</f>
        <v/>
      </c>
      <c r="AM228" s="28" t="str">
        <f>IF(ISNUMBER(AVERAGEIFS(Observed!AI$2:AI$792,Observed!$A$2:$A$792,$A228,Observed!$C$2:$C$792,$C228)),AVERAGEIFS(Observed!AI$2:AI$792,Observed!$A$2:$A$792,$A228,Observed!$C$2:$C$792,$C228),"")</f>
        <v/>
      </c>
      <c r="AN228" s="28" t="str">
        <f>IF(ISNUMBER(AVERAGEIFS(Observed!AJ$2:AJ$792,Observed!$A$2:$A$792,$A228,Observed!$C$2:$C$792,$C228)),AVERAGEIFS(Observed!AJ$2:AJ$792,Observed!$A$2:$A$792,$A228,Observed!$C$2:$C$792,$C228),"")</f>
        <v/>
      </c>
      <c r="AO228" s="28" t="str">
        <f>IF(ISNUMBER(AVERAGEIFS(Observed!AK$2:AK$792,Observed!$A$2:$A$792,$A228,Observed!$C$2:$C$792,$C228)),AVERAGEIFS(Observed!AK$2:AK$792,Observed!$A$2:$A$792,$A228,Observed!$C$2:$C$792,$C228),"")</f>
        <v/>
      </c>
      <c r="AP228" s="29" t="str">
        <f>IF(ISNUMBER(AVERAGEIFS(Observed!AL$2:AL$792,Observed!$A$2:$A$792,$A228,Observed!$C$2:$C$792,$C228)),AVERAGEIFS(Observed!AL$2:AL$792,Observed!$A$2:$A$792,$A228,Observed!$C$2:$C$792,$C228),"")</f>
        <v/>
      </c>
      <c r="AQ228" s="28" t="str">
        <f>IF(ISNUMBER(AVERAGEIFS(Observed!AM$2:AM$792,Observed!$A$2:$A$792,$A228,Observed!$C$2:$C$792,$C228)),AVERAGEIFS(Observed!AM$2:AM$792,Observed!$A$2:$A$792,$A228,Observed!$C$2:$C$792,$C228),"")</f>
        <v/>
      </c>
      <c r="AR228" s="28" t="str">
        <f>IF(ISNUMBER(AVERAGEIFS(Observed!AN$2:AN$792,Observed!$A$2:$A$792,$A228,Observed!$C$2:$C$792,$C228)),AVERAGEIFS(Observed!AN$2:AN$792,Observed!$A$2:$A$792,$A228,Observed!$C$2:$C$792,$C228),"")</f>
        <v/>
      </c>
      <c r="AS228" s="2">
        <f>COUNTIFS(Observed!$A$2:$A$792,$A228,Observed!$C$2:$C$792,$C228)</f>
        <v>3</v>
      </c>
      <c r="AT228" s="2">
        <f t="shared" si="4"/>
        <v>3</v>
      </c>
    </row>
    <row r="229" spans="1:46" x14ac:dyDescent="0.25">
      <c r="A229" s="4" t="s">
        <v>34</v>
      </c>
      <c r="B229" t="s">
        <v>32</v>
      </c>
      <c r="C229" s="3">
        <v>42359</v>
      </c>
      <c r="D229">
        <v>1</v>
      </c>
      <c r="F229">
        <v>100</v>
      </c>
      <c r="J229" s="2" t="s">
        <v>83</v>
      </c>
      <c r="K229" s="2" t="s">
        <v>23</v>
      </c>
      <c r="L229">
        <v>8</v>
      </c>
      <c r="M229" s="2" t="s">
        <v>22</v>
      </c>
      <c r="N229" s="27" t="str">
        <f>IF(ISNUMBER(AVERAGEIFS(Observed!J$2:J$792,Observed!$A$2:$A$792,$A229,Observed!$C$2:$C$792,$C229)),AVERAGEIFS(Observed!J$2:J$792,Observed!$A$2:$A$792,$A229,Observed!$C$2:$C$792,$C229),"")</f>
        <v/>
      </c>
      <c r="O229" s="28" t="str">
        <f>IF(ISNUMBER(AVERAGEIFS(Observed!K$2:K$792,Observed!$A$2:$A$792,$A229,Observed!$C$2:$C$792,$C229)),AVERAGEIFS(Observed!K$2:K$792,Observed!$A$2:$A$792,$A229,Observed!$C$2:$C$792,$C229),"")</f>
        <v/>
      </c>
      <c r="P229" s="28">
        <f>IF(ISNUMBER(AVERAGEIFS(Observed!L$2:L$792,Observed!$A$2:$A$792,$A229,Observed!$C$2:$C$792,$C229)),AVERAGEIFS(Observed!L$2:L$792,Observed!$A$2:$A$792,$A229,Observed!$C$2:$C$792,$C229),"")</f>
        <v>279.84666666666664</v>
      </c>
      <c r="Q229" s="28">
        <f>IF(ISNUMBER(AVERAGEIFS(Observed!M$2:M$792,Observed!$A$2:$A$792,$A229,Observed!$C$2:$C$792,$C229)),AVERAGEIFS(Observed!M$2:M$792,Observed!$A$2:$A$792,$A229,Observed!$C$2:$C$792,$C229),"")</f>
        <v>279.84666666666664</v>
      </c>
      <c r="R229" s="28">
        <f>IF(ISNUMBER(AVERAGEIFS(Observed!N$2:N$792,Observed!$A$2:$A$792,$A229,Observed!$C$2:$C$792,$C229)),AVERAGEIFS(Observed!N$2:N$792,Observed!$A$2:$A$792,$A229,Observed!$C$2:$C$792,$C229),"")</f>
        <v>681.11</v>
      </c>
      <c r="S229" s="29" t="str">
        <f>IF(ISNUMBER(AVERAGEIFS(Observed!O$2:O$792,Observed!$A$2:$A$792,$A229,Observed!$C$2:$C$792,$C229)),AVERAGEIFS(Observed!O$2:O$792,Observed!$A$2:$A$792,$A229,Observed!$C$2:$C$792,$C229),"")</f>
        <v/>
      </c>
      <c r="T229" s="29" t="str">
        <f>IF(ISNUMBER(AVERAGEIFS(Observed!P$2:P$792,Observed!$A$2:$A$792,$A229,Observed!$C$2:$C$792,$C229)),AVERAGEIFS(Observed!P$2:P$792,Observed!$A$2:$A$792,$A229,Observed!$C$2:$C$792,$C229),"")</f>
        <v/>
      </c>
      <c r="U229" s="29" t="str">
        <f>IF(ISNUMBER(AVERAGEIFS(Observed!Q$2:Q$792,Observed!$A$2:$A$792,$A229,Observed!$C$2:$C$792,$C229)),AVERAGEIFS(Observed!Q$2:Q$792,Observed!$A$2:$A$792,$A229,Observed!$C$2:$C$792,$C229),"")</f>
        <v/>
      </c>
      <c r="V229" s="28" t="str">
        <f>IF(ISNUMBER(AVERAGEIFS(Observed!R$2:R$792,Observed!$A$2:$A$792,$A229,Observed!$C$2:$C$792,$C229)),AVERAGEIFS(Observed!R$2:R$792,Observed!$A$2:$A$792,$A229,Observed!$C$2:$C$792,$C229),"")</f>
        <v/>
      </c>
      <c r="W229" s="30" t="str">
        <f>IF(ISNUMBER(AVERAGEIFS(Observed!S$2:S$792,Observed!$A$2:$A$792,$A229,Observed!$C$2:$C$792,$C229)),AVERAGEIFS(Observed!S$2:S$792,Observed!$A$2:$A$792,$A229,Observed!$C$2:$C$792,$C229),"")</f>
        <v/>
      </c>
      <c r="X229" s="30" t="str">
        <f>IF(ISNUMBER(AVERAGEIFS(Observed!T$2:T$792,Observed!$A$2:$A$792,$A229,Observed!$C$2:$C$792,$C229)),AVERAGEIFS(Observed!T$2:T$792,Observed!$A$2:$A$792,$A229,Observed!$C$2:$C$792,$C229),"")</f>
        <v/>
      </c>
      <c r="Y229" s="28" t="str">
        <f>IF(ISNUMBER(AVERAGEIFS(Observed!U$2:U$792,Observed!$A$2:$A$792,$A229,Observed!$C$2:$C$792,$C229)),AVERAGEIFS(Observed!U$2:U$792,Observed!$A$2:$A$792,$A229,Observed!$C$2:$C$792,$C229),"")</f>
        <v/>
      </c>
      <c r="Z229" s="28" t="str">
        <f>IF(ISNUMBER(AVERAGEIFS(Observed!V$2:V$792,Observed!$A$2:$A$792,$A229,Observed!$C$2:$C$792,$C229)),AVERAGEIFS(Observed!V$2:V$792,Observed!$A$2:$A$792,$A229,Observed!$C$2:$C$792,$C229),"")</f>
        <v/>
      </c>
      <c r="AA229" s="28" t="str">
        <f>IF(ISNUMBER(AVERAGEIFS(Observed!W$2:W$792,Observed!$A$2:$A$792,$A229,Observed!$C$2:$C$792,$C229)),AVERAGEIFS(Observed!W$2:W$792,Observed!$A$2:$A$792,$A229,Observed!$C$2:$C$792,$C229),"")</f>
        <v/>
      </c>
      <c r="AB229" s="28" t="str">
        <f>IF(ISNUMBER(AVERAGEIFS(Observed!X$2:X$792,Observed!$A$2:$A$792,$A229,Observed!$C$2:$C$792,$C229)),AVERAGEIFS(Observed!X$2:X$792,Observed!$A$2:$A$792,$A229,Observed!$C$2:$C$792,$C229),"")</f>
        <v/>
      </c>
      <c r="AC229" s="28" t="str">
        <f>IF(ISNUMBER(AVERAGEIFS(Observed!Y$2:Y$792,Observed!$A$2:$A$792,$A229,Observed!$C$2:$C$792,$C229)),AVERAGEIFS(Observed!Y$2:Y$792,Observed!$A$2:$A$792,$A229,Observed!$C$2:$C$792,$C229),"")</f>
        <v/>
      </c>
      <c r="AD229" s="28" t="str">
        <f>IF(ISNUMBER(AVERAGEIFS(Observed!Z$2:Z$792,Observed!$A$2:$A$792,$A229,Observed!$C$2:$C$792,$C229)),AVERAGEIFS(Observed!Z$2:Z$792,Observed!$A$2:$A$792,$A229,Observed!$C$2:$C$792,$C229),"")</f>
        <v/>
      </c>
      <c r="AE229" s="28" t="str">
        <f>IF(ISNUMBER(AVERAGEIFS(Observed!AA$2:AA$792,Observed!$A$2:$A$792,$A229,Observed!$C$2:$C$792,$C229)),AVERAGEIFS(Observed!AA$2:AA$792,Observed!$A$2:$A$792,$A229,Observed!$C$2:$C$792,$C229),"")</f>
        <v/>
      </c>
      <c r="AF229" s="28" t="str">
        <f>IF(ISNUMBER(AVERAGEIFS(Observed!AB$2:AB$792,Observed!$A$2:$A$792,$A229,Observed!$C$2:$C$792,$C229)),AVERAGEIFS(Observed!AB$2:AB$792,Observed!$A$2:$A$792,$A229,Observed!$C$2:$C$792,$C229),"")</f>
        <v/>
      </c>
      <c r="AG229" s="28" t="str">
        <f>IF(ISNUMBER(AVERAGEIFS(Observed!AC$2:AC$792,Observed!$A$2:$A$792,$A229,Observed!$C$2:$C$792,$C229)),AVERAGEIFS(Observed!AC$2:AC$792,Observed!$A$2:$A$792,$A229,Observed!$C$2:$C$792,$C229),"")</f>
        <v/>
      </c>
      <c r="AH229" s="29" t="str">
        <f>IF(ISNUMBER(AVERAGEIFS(Observed!AD$2:AD$792,Observed!$A$2:$A$792,$A229,Observed!$C$2:$C$792,$C229)),AVERAGEIFS(Observed!AD$2:AD$792,Observed!$A$2:$A$792,$A229,Observed!$C$2:$C$792,$C229),"")</f>
        <v/>
      </c>
      <c r="AI229" s="29" t="str">
        <f>IF(ISNUMBER(AVERAGEIFS(Observed!AE$2:AE$792,Observed!$A$2:$A$792,$A229,Observed!$C$2:$C$792,$C229)),AVERAGEIFS(Observed!AE$2:AE$792,Observed!$A$2:$A$792,$A229,Observed!$C$2:$C$792,$C229),"")</f>
        <v/>
      </c>
      <c r="AJ229" s="29" t="str">
        <f>IF(ISNUMBER(AVERAGEIFS(Observed!AF$2:AF$792,Observed!$A$2:$A$792,$A229,Observed!$C$2:$C$792,$C229)),AVERAGEIFS(Observed!AF$2:AF$792,Observed!$A$2:$A$792,$A229,Observed!$C$2:$C$792,$C229),"")</f>
        <v/>
      </c>
      <c r="AK229" s="28" t="str">
        <f>IF(ISNUMBER(AVERAGEIFS(Observed!AG$2:AG$792,Observed!$A$2:$A$792,$A229,Observed!$C$2:$C$792,$C229)),AVERAGEIFS(Observed!AG$2:AG$792,Observed!$A$2:$A$792,$A229,Observed!$C$2:$C$792,$C229),"")</f>
        <v/>
      </c>
      <c r="AL229" s="29" t="str">
        <f>IF(ISNUMBER(AVERAGEIFS(Observed!AH$2:AH$792,Observed!$A$2:$A$792,$A229,Observed!$C$2:$C$792,$C229)),AVERAGEIFS(Observed!AH$2:AH$792,Observed!$A$2:$A$792,$A229,Observed!$C$2:$C$792,$C229),"")</f>
        <v/>
      </c>
      <c r="AM229" s="28" t="str">
        <f>IF(ISNUMBER(AVERAGEIFS(Observed!AI$2:AI$792,Observed!$A$2:$A$792,$A229,Observed!$C$2:$C$792,$C229)),AVERAGEIFS(Observed!AI$2:AI$792,Observed!$A$2:$A$792,$A229,Observed!$C$2:$C$792,$C229),"")</f>
        <v/>
      </c>
      <c r="AN229" s="28" t="str">
        <f>IF(ISNUMBER(AVERAGEIFS(Observed!AJ$2:AJ$792,Observed!$A$2:$A$792,$A229,Observed!$C$2:$C$792,$C229)),AVERAGEIFS(Observed!AJ$2:AJ$792,Observed!$A$2:$A$792,$A229,Observed!$C$2:$C$792,$C229),"")</f>
        <v/>
      </c>
      <c r="AO229" s="28" t="str">
        <f>IF(ISNUMBER(AVERAGEIFS(Observed!AK$2:AK$792,Observed!$A$2:$A$792,$A229,Observed!$C$2:$C$792,$C229)),AVERAGEIFS(Observed!AK$2:AK$792,Observed!$A$2:$A$792,$A229,Observed!$C$2:$C$792,$C229),"")</f>
        <v/>
      </c>
      <c r="AP229" s="29" t="str">
        <f>IF(ISNUMBER(AVERAGEIFS(Observed!AL$2:AL$792,Observed!$A$2:$A$792,$A229,Observed!$C$2:$C$792,$C229)),AVERAGEIFS(Observed!AL$2:AL$792,Observed!$A$2:$A$792,$A229,Observed!$C$2:$C$792,$C229),"")</f>
        <v/>
      </c>
      <c r="AQ229" s="28" t="str">
        <f>IF(ISNUMBER(AVERAGEIFS(Observed!AM$2:AM$792,Observed!$A$2:$A$792,$A229,Observed!$C$2:$C$792,$C229)),AVERAGEIFS(Observed!AM$2:AM$792,Observed!$A$2:$A$792,$A229,Observed!$C$2:$C$792,$C229),"")</f>
        <v/>
      </c>
      <c r="AR229" s="28" t="str">
        <f>IF(ISNUMBER(AVERAGEIFS(Observed!AN$2:AN$792,Observed!$A$2:$A$792,$A229,Observed!$C$2:$C$792,$C229)),AVERAGEIFS(Observed!AN$2:AN$792,Observed!$A$2:$A$792,$A229,Observed!$C$2:$C$792,$C229),"")</f>
        <v/>
      </c>
      <c r="AS229" s="2">
        <f>COUNTIFS(Observed!$A$2:$A$792,$A229,Observed!$C$2:$C$792,$C229)</f>
        <v>3</v>
      </c>
      <c r="AT229" s="2">
        <f t="shared" si="4"/>
        <v>3</v>
      </c>
    </row>
    <row r="230" spans="1:46" x14ac:dyDescent="0.25">
      <c r="A230" s="4" t="s">
        <v>31</v>
      </c>
      <c r="B230" t="s">
        <v>32</v>
      </c>
      <c r="C230" s="3">
        <v>42359</v>
      </c>
      <c r="D230">
        <v>1</v>
      </c>
      <c r="F230">
        <v>200</v>
      </c>
      <c r="J230" s="2" t="s">
        <v>83</v>
      </c>
      <c r="K230" s="2" t="s">
        <v>23</v>
      </c>
      <c r="L230">
        <v>8</v>
      </c>
      <c r="M230" s="2" t="s">
        <v>22</v>
      </c>
      <c r="N230" s="27" t="str">
        <f>IF(ISNUMBER(AVERAGEIFS(Observed!J$2:J$792,Observed!$A$2:$A$792,$A230,Observed!$C$2:$C$792,$C230)),AVERAGEIFS(Observed!J$2:J$792,Observed!$A$2:$A$792,$A230,Observed!$C$2:$C$792,$C230),"")</f>
        <v/>
      </c>
      <c r="O230" s="28" t="str">
        <f>IF(ISNUMBER(AVERAGEIFS(Observed!K$2:K$792,Observed!$A$2:$A$792,$A230,Observed!$C$2:$C$792,$C230)),AVERAGEIFS(Observed!K$2:K$792,Observed!$A$2:$A$792,$A230,Observed!$C$2:$C$792,$C230),"")</f>
        <v/>
      </c>
      <c r="P230" s="28">
        <f>IF(ISNUMBER(AVERAGEIFS(Observed!L$2:L$792,Observed!$A$2:$A$792,$A230,Observed!$C$2:$C$792,$C230)),AVERAGEIFS(Observed!L$2:L$792,Observed!$A$2:$A$792,$A230,Observed!$C$2:$C$792,$C230),"")</f>
        <v>261.01666666666665</v>
      </c>
      <c r="Q230" s="28">
        <f>IF(ISNUMBER(AVERAGEIFS(Observed!M$2:M$792,Observed!$A$2:$A$792,$A230,Observed!$C$2:$C$792,$C230)),AVERAGEIFS(Observed!M$2:M$792,Observed!$A$2:$A$792,$A230,Observed!$C$2:$C$792,$C230),"")</f>
        <v>261.01666666666665</v>
      </c>
      <c r="R230" s="28">
        <f>IF(ISNUMBER(AVERAGEIFS(Observed!N$2:N$792,Observed!$A$2:$A$792,$A230,Observed!$C$2:$C$792,$C230)),AVERAGEIFS(Observed!N$2:N$792,Observed!$A$2:$A$792,$A230,Observed!$C$2:$C$792,$C230),"")</f>
        <v>685.22333333333336</v>
      </c>
      <c r="S230" s="29" t="str">
        <f>IF(ISNUMBER(AVERAGEIFS(Observed!O$2:O$792,Observed!$A$2:$A$792,$A230,Observed!$C$2:$C$792,$C230)),AVERAGEIFS(Observed!O$2:O$792,Observed!$A$2:$A$792,$A230,Observed!$C$2:$C$792,$C230),"")</f>
        <v/>
      </c>
      <c r="T230" s="29" t="str">
        <f>IF(ISNUMBER(AVERAGEIFS(Observed!P$2:P$792,Observed!$A$2:$A$792,$A230,Observed!$C$2:$C$792,$C230)),AVERAGEIFS(Observed!P$2:P$792,Observed!$A$2:$A$792,$A230,Observed!$C$2:$C$792,$C230),"")</f>
        <v/>
      </c>
      <c r="U230" s="29" t="str">
        <f>IF(ISNUMBER(AVERAGEIFS(Observed!Q$2:Q$792,Observed!$A$2:$A$792,$A230,Observed!$C$2:$C$792,$C230)),AVERAGEIFS(Observed!Q$2:Q$792,Observed!$A$2:$A$792,$A230,Observed!$C$2:$C$792,$C230),"")</f>
        <v/>
      </c>
      <c r="V230" s="28" t="str">
        <f>IF(ISNUMBER(AVERAGEIFS(Observed!R$2:R$792,Observed!$A$2:$A$792,$A230,Observed!$C$2:$C$792,$C230)),AVERAGEIFS(Observed!R$2:R$792,Observed!$A$2:$A$792,$A230,Observed!$C$2:$C$792,$C230),"")</f>
        <v/>
      </c>
      <c r="W230" s="30" t="str">
        <f>IF(ISNUMBER(AVERAGEIFS(Observed!S$2:S$792,Observed!$A$2:$A$792,$A230,Observed!$C$2:$C$792,$C230)),AVERAGEIFS(Observed!S$2:S$792,Observed!$A$2:$A$792,$A230,Observed!$C$2:$C$792,$C230),"")</f>
        <v/>
      </c>
      <c r="X230" s="30" t="str">
        <f>IF(ISNUMBER(AVERAGEIFS(Observed!T$2:T$792,Observed!$A$2:$A$792,$A230,Observed!$C$2:$C$792,$C230)),AVERAGEIFS(Observed!T$2:T$792,Observed!$A$2:$A$792,$A230,Observed!$C$2:$C$792,$C230),"")</f>
        <v/>
      </c>
      <c r="Y230" s="28" t="str">
        <f>IF(ISNUMBER(AVERAGEIFS(Observed!U$2:U$792,Observed!$A$2:$A$792,$A230,Observed!$C$2:$C$792,$C230)),AVERAGEIFS(Observed!U$2:U$792,Observed!$A$2:$A$792,$A230,Observed!$C$2:$C$792,$C230),"")</f>
        <v/>
      </c>
      <c r="Z230" s="28" t="str">
        <f>IF(ISNUMBER(AVERAGEIFS(Observed!V$2:V$792,Observed!$A$2:$A$792,$A230,Observed!$C$2:$C$792,$C230)),AVERAGEIFS(Observed!V$2:V$792,Observed!$A$2:$A$792,$A230,Observed!$C$2:$C$792,$C230),"")</f>
        <v/>
      </c>
      <c r="AA230" s="28" t="str">
        <f>IF(ISNUMBER(AVERAGEIFS(Observed!W$2:W$792,Observed!$A$2:$A$792,$A230,Observed!$C$2:$C$792,$C230)),AVERAGEIFS(Observed!W$2:W$792,Observed!$A$2:$A$792,$A230,Observed!$C$2:$C$792,$C230),"")</f>
        <v/>
      </c>
      <c r="AB230" s="28" t="str">
        <f>IF(ISNUMBER(AVERAGEIFS(Observed!X$2:X$792,Observed!$A$2:$A$792,$A230,Observed!$C$2:$C$792,$C230)),AVERAGEIFS(Observed!X$2:X$792,Observed!$A$2:$A$792,$A230,Observed!$C$2:$C$792,$C230),"")</f>
        <v/>
      </c>
      <c r="AC230" s="28" t="str">
        <f>IF(ISNUMBER(AVERAGEIFS(Observed!Y$2:Y$792,Observed!$A$2:$A$792,$A230,Observed!$C$2:$C$792,$C230)),AVERAGEIFS(Observed!Y$2:Y$792,Observed!$A$2:$A$792,$A230,Observed!$C$2:$C$792,$C230),"")</f>
        <v/>
      </c>
      <c r="AD230" s="28" t="str">
        <f>IF(ISNUMBER(AVERAGEIFS(Observed!Z$2:Z$792,Observed!$A$2:$A$792,$A230,Observed!$C$2:$C$792,$C230)),AVERAGEIFS(Observed!Z$2:Z$792,Observed!$A$2:$A$792,$A230,Observed!$C$2:$C$792,$C230),"")</f>
        <v/>
      </c>
      <c r="AE230" s="28" t="str">
        <f>IF(ISNUMBER(AVERAGEIFS(Observed!AA$2:AA$792,Observed!$A$2:$A$792,$A230,Observed!$C$2:$C$792,$C230)),AVERAGEIFS(Observed!AA$2:AA$792,Observed!$A$2:$A$792,$A230,Observed!$C$2:$C$792,$C230),"")</f>
        <v/>
      </c>
      <c r="AF230" s="28" t="str">
        <f>IF(ISNUMBER(AVERAGEIFS(Observed!AB$2:AB$792,Observed!$A$2:$A$792,$A230,Observed!$C$2:$C$792,$C230)),AVERAGEIFS(Observed!AB$2:AB$792,Observed!$A$2:$A$792,$A230,Observed!$C$2:$C$792,$C230),"")</f>
        <v/>
      </c>
      <c r="AG230" s="28" t="str">
        <f>IF(ISNUMBER(AVERAGEIFS(Observed!AC$2:AC$792,Observed!$A$2:$A$792,$A230,Observed!$C$2:$C$792,$C230)),AVERAGEIFS(Observed!AC$2:AC$792,Observed!$A$2:$A$792,$A230,Observed!$C$2:$C$792,$C230),"")</f>
        <v/>
      </c>
      <c r="AH230" s="29" t="str">
        <f>IF(ISNUMBER(AVERAGEIFS(Observed!AD$2:AD$792,Observed!$A$2:$A$792,$A230,Observed!$C$2:$C$792,$C230)),AVERAGEIFS(Observed!AD$2:AD$792,Observed!$A$2:$A$792,$A230,Observed!$C$2:$C$792,$C230),"")</f>
        <v/>
      </c>
      <c r="AI230" s="29" t="str">
        <f>IF(ISNUMBER(AVERAGEIFS(Observed!AE$2:AE$792,Observed!$A$2:$A$792,$A230,Observed!$C$2:$C$792,$C230)),AVERAGEIFS(Observed!AE$2:AE$792,Observed!$A$2:$A$792,$A230,Observed!$C$2:$C$792,$C230),"")</f>
        <v/>
      </c>
      <c r="AJ230" s="29" t="str">
        <f>IF(ISNUMBER(AVERAGEIFS(Observed!AF$2:AF$792,Observed!$A$2:$A$792,$A230,Observed!$C$2:$C$792,$C230)),AVERAGEIFS(Observed!AF$2:AF$792,Observed!$A$2:$A$792,$A230,Observed!$C$2:$C$792,$C230),"")</f>
        <v/>
      </c>
      <c r="AK230" s="28" t="str">
        <f>IF(ISNUMBER(AVERAGEIFS(Observed!AG$2:AG$792,Observed!$A$2:$A$792,$A230,Observed!$C$2:$C$792,$C230)),AVERAGEIFS(Observed!AG$2:AG$792,Observed!$A$2:$A$792,$A230,Observed!$C$2:$C$792,$C230),"")</f>
        <v/>
      </c>
      <c r="AL230" s="29" t="str">
        <f>IF(ISNUMBER(AVERAGEIFS(Observed!AH$2:AH$792,Observed!$A$2:$A$792,$A230,Observed!$C$2:$C$792,$C230)),AVERAGEIFS(Observed!AH$2:AH$792,Observed!$A$2:$A$792,$A230,Observed!$C$2:$C$792,$C230),"")</f>
        <v/>
      </c>
      <c r="AM230" s="28" t="str">
        <f>IF(ISNUMBER(AVERAGEIFS(Observed!AI$2:AI$792,Observed!$A$2:$A$792,$A230,Observed!$C$2:$C$792,$C230)),AVERAGEIFS(Observed!AI$2:AI$792,Observed!$A$2:$A$792,$A230,Observed!$C$2:$C$792,$C230),"")</f>
        <v/>
      </c>
      <c r="AN230" s="28" t="str">
        <f>IF(ISNUMBER(AVERAGEIFS(Observed!AJ$2:AJ$792,Observed!$A$2:$A$792,$A230,Observed!$C$2:$C$792,$C230)),AVERAGEIFS(Observed!AJ$2:AJ$792,Observed!$A$2:$A$792,$A230,Observed!$C$2:$C$792,$C230),"")</f>
        <v/>
      </c>
      <c r="AO230" s="28" t="str">
        <f>IF(ISNUMBER(AVERAGEIFS(Observed!AK$2:AK$792,Observed!$A$2:$A$792,$A230,Observed!$C$2:$C$792,$C230)),AVERAGEIFS(Observed!AK$2:AK$792,Observed!$A$2:$A$792,$A230,Observed!$C$2:$C$792,$C230),"")</f>
        <v/>
      </c>
      <c r="AP230" s="29" t="str">
        <f>IF(ISNUMBER(AVERAGEIFS(Observed!AL$2:AL$792,Observed!$A$2:$A$792,$A230,Observed!$C$2:$C$792,$C230)),AVERAGEIFS(Observed!AL$2:AL$792,Observed!$A$2:$A$792,$A230,Observed!$C$2:$C$792,$C230),"")</f>
        <v/>
      </c>
      <c r="AQ230" s="28" t="str">
        <f>IF(ISNUMBER(AVERAGEIFS(Observed!AM$2:AM$792,Observed!$A$2:$A$792,$A230,Observed!$C$2:$C$792,$C230)),AVERAGEIFS(Observed!AM$2:AM$792,Observed!$A$2:$A$792,$A230,Observed!$C$2:$C$792,$C230),"")</f>
        <v/>
      </c>
      <c r="AR230" s="28" t="str">
        <f>IF(ISNUMBER(AVERAGEIFS(Observed!AN$2:AN$792,Observed!$A$2:$A$792,$A230,Observed!$C$2:$C$792,$C230)),AVERAGEIFS(Observed!AN$2:AN$792,Observed!$A$2:$A$792,$A230,Observed!$C$2:$C$792,$C230),"")</f>
        <v/>
      </c>
      <c r="AS230" s="2">
        <f>COUNTIFS(Observed!$A$2:$A$792,$A230,Observed!$C$2:$C$792,$C230)</f>
        <v>3</v>
      </c>
      <c r="AT230" s="2">
        <f t="shared" si="4"/>
        <v>3</v>
      </c>
    </row>
    <row r="231" spans="1:46" x14ac:dyDescent="0.25">
      <c r="A231" s="4" t="s">
        <v>37</v>
      </c>
      <c r="B231" t="s">
        <v>32</v>
      </c>
      <c r="C231" s="3">
        <v>42359</v>
      </c>
      <c r="D231">
        <v>1</v>
      </c>
      <c r="F231">
        <v>350</v>
      </c>
      <c r="J231" s="2" t="s">
        <v>83</v>
      </c>
      <c r="K231" s="2" t="s">
        <v>23</v>
      </c>
      <c r="L231">
        <v>8</v>
      </c>
      <c r="M231" s="2" t="s">
        <v>22</v>
      </c>
      <c r="N231" s="27" t="str">
        <f>IF(ISNUMBER(AVERAGEIFS(Observed!J$2:J$792,Observed!$A$2:$A$792,$A231,Observed!$C$2:$C$792,$C231)),AVERAGEIFS(Observed!J$2:J$792,Observed!$A$2:$A$792,$A231,Observed!$C$2:$C$792,$C231),"")</f>
        <v/>
      </c>
      <c r="O231" s="28" t="str">
        <f>IF(ISNUMBER(AVERAGEIFS(Observed!K$2:K$792,Observed!$A$2:$A$792,$A231,Observed!$C$2:$C$792,$C231)),AVERAGEIFS(Observed!K$2:K$792,Observed!$A$2:$A$792,$A231,Observed!$C$2:$C$792,$C231),"")</f>
        <v/>
      </c>
      <c r="P231" s="28">
        <f>IF(ISNUMBER(AVERAGEIFS(Observed!L$2:L$792,Observed!$A$2:$A$792,$A231,Observed!$C$2:$C$792,$C231)),AVERAGEIFS(Observed!L$2:L$792,Observed!$A$2:$A$792,$A231,Observed!$C$2:$C$792,$C231),"")</f>
        <v>244.17</v>
      </c>
      <c r="Q231" s="28">
        <f>IF(ISNUMBER(AVERAGEIFS(Observed!M$2:M$792,Observed!$A$2:$A$792,$A231,Observed!$C$2:$C$792,$C231)),AVERAGEIFS(Observed!M$2:M$792,Observed!$A$2:$A$792,$A231,Observed!$C$2:$C$792,$C231),"")</f>
        <v>244.17</v>
      </c>
      <c r="R231" s="28">
        <f>IF(ISNUMBER(AVERAGEIFS(Observed!N$2:N$792,Observed!$A$2:$A$792,$A231,Observed!$C$2:$C$792,$C231)),AVERAGEIFS(Observed!N$2:N$792,Observed!$A$2:$A$792,$A231,Observed!$C$2:$C$792,$C231),"")</f>
        <v>643.39666666666665</v>
      </c>
      <c r="S231" s="29" t="str">
        <f>IF(ISNUMBER(AVERAGEIFS(Observed!O$2:O$792,Observed!$A$2:$A$792,$A231,Observed!$C$2:$C$792,$C231)),AVERAGEIFS(Observed!O$2:O$792,Observed!$A$2:$A$792,$A231,Observed!$C$2:$C$792,$C231),"")</f>
        <v/>
      </c>
      <c r="T231" s="29" t="str">
        <f>IF(ISNUMBER(AVERAGEIFS(Observed!P$2:P$792,Observed!$A$2:$A$792,$A231,Observed!$C$2:$C$792,$C231)),AVERAGEIFS(Observed!P$2:P$792,Observed!$A$2:$A$792,$A231,Observed!$C$2:$C$792,$C231),"")</f>
        <v/>
      </c>
      <c r="U231" s="29" t="str">
        <f>IF(ISNUMBER(AVERAGEIFS(Observed!Q$2:Q$792,Observed!$A$2:$A$792,$A231,Observed!$C$2:$C$792,$C231)),AVERAGEIFS(Observed!Q$2:Q$792,Observed!$A$2:$A$792,$A231,Observed!$C$2:$C$792,$C231),"")</f>
        <v/>
      </c>
      <c r="V231" s="28" t="str">
        <f>IF(ISNUMBER(AVERAGEIFS(Observed!R$2:R$792,Observed!$A$2:$A$792,$A231,Observed!$C$2:$C$792,$C231)),AVERAGEIFS(Observed!R$2:R$792,Observed!$A$2:$A$792,$A231,Observed!$C$2:$C$792,$C231),"")</f>
        <v/>
      </c>
      <c r="W231" s="30" t="str">
        <f>IF(ISNUMBER(AVERAGEIFS(Observed!S$2:S$792,Observed!$A$2:$A$792,$A231,Observed!$C$2:$C$792,$C231)),AVERAGEIFS(Observed!S$2:S$792,Observed!$A$2:$A$792,$A231,Observed!$C$2:$C$792,$C231),"")</f>
        <v/>
      </c>
      <c r="X231" s="30" t="str">
        <f>IF(ISNUMBER(AVERAGEIFS(Observed!T$2:T$792,Observed!$A$2:$A$792,$A231,Observed!$C$2:$C$792,$C231)),AVERAGEIFS(Observed!T$2:T$792,Observed!$A$2:$A$792,$A231,Observed!$C$2:$C$792,$C231),"")</f>
        <v/>
      </c>
      <c r="Y231" s="28" t="str">
        <f>IF(ISNUMBER(AVERAGEIFS(Observed!U$2:U$792,Observed!$A$2:$A$792,$A231,Observed!$C$2:$C$792,$C231)),AVERAGEIFS(Observed!U$2:U$792,Observed!$A$2:$A$792,$A231,Observed!$C$2:$C$792,$C231),"")</f>
        <v/>
      </c>
      <c r="Z231" s="28" t="str">
        <f>IF(ISNUMBER(AVERAGEIFS(Observed!V$2:V$792,Observed!$A$2:$A$792,$A231,Observed!$C$2:$C$792,$C231)),AVERAGEIFS(Observed!V$2:V$792,Observed!$A$2:$A$792,$A231,Observed!$C$2:$C$792,$C231),"")</f>
        <v/>
      </c>
      <c r="AA231" s="28" t="str">
        <f>IF(ISNUMBER(AVERAGEIFS(Observed!W$2:W$792,Observed!$A$2:$A$792,$A231,Observed!$C$2:$C$792,$C231)),AVERAGEIFS(Observed!W$2:W$792,Observed!$A$2:$A$792,$A231,Observed!$C$2:$C$792,$C231),"")</f>
        <v/>
      </c>
      <c r="AB231" s="28" t="str">
        <f>IF(ISNUMBER(AVERAGEIFS(Observed!X$2:X$792,Observed!$A$2:$A$792,$A231,Observed!$C$2:$C$792,$C231)),AVERAGEIFS(Observed!X$2:X$792,Observed!$A$2:$A$792,$A231,Observed!$C$2:$C$792,$C231),"")</f>
        <v/>
      </c>
      <c r="AC231" s="28" t="str">
        <f>IF(ISNUMBER(AVERAGEIFS(Observed!Y$2:Y$792,Observed!$A$2:$A$792,$A231,Observed!$C$2:$C$792,$C231)),AVERAGEIFS(Observed!Y$2:Y$792,Observed!$A$2:$A$792,$A231,Observed!$C$2:$C$792,$C231),"")</f>
        <v/>
      </c>
      <c r="AD231" s="28" t="str">
        <f>IF(ISNUMBER(AVERAGEIFS(Observed!Z$2:Z$792,Observed!$A$2:$A$792,$A231,Observed!$C$2:$C$792,$C231)),AVERAGEIFS(Observed!Z$2:Z$792,Observed!$A$2:$A$792,$A231,Observed!$C$2:$C$792,$C231),"")</f>
        <v/>
      </c>
      <c r="AE231" s="28" t="str">
        <f>IF(ISNUMBER(AVERAGEIFS(Observed!AA$2:AA$792,Observed!$A$2:$A$792,$A231,Observed!$C$2:$C$792,$C231)),AVERAGEIFS(Observed!AA$2:AA$792,Observed!$A$2:$A$792,$A231,Observed!$C$2:$C$792,$C231),"")</f>
        <v/>
      </c>
      <c r="AF231" s="28" t="str">
        <f>IF(ISNUMBER(AVERAGEIFS(Observed!AB$2:AB$792,Observed!$A$2:$A$792,$A231,Observed!$C$2:$C$792,$C231)),AVERAGEIFS(Observed!AB$2:AB$792,Observed!$A$2:$A$792,$A231,Observed!$C$2:$C$792,$C231),"")</f>
        <v/>
      </c>
      <c r="AG231" s="28" t="str">
        <f>IF(ISNUMBER(AVERAGEIFS(Observed!AC$2:AC$792,Observed!$A$2:$A$792,$A231,Observed!$C$2:$C$792,$C231)),AVERAGEIFS(Observed!AC$2:AC$792,Observed!$A$2:$A$792,$A231,Observed!$C$2:$C$792,$C231),"")</f>
        <v/>
      </c>
      <c r="AH231" s="29" t="str">
        <f>IF(ISNUMBER(AVERAGEIFS(Observed!AD$2:AD$792,Observed!$A$2:$A$792,$A231,Observed!$C$2:$C$792,$C231)),AVERAGEIFS(Observed!AD$2:AD$792,Observed!$A$2:$A$792,$A231,Observed!$C$2:$C$792,$C231),"")</f>
        <v/>
      </c>
      <c r="AI231" s="29" t="str">
        <f>IF(ISNUMBER(AVERAGEIFS(Observed!AE$2:AE$792,Observed!$A$2:$A$792,$A231,Observed!$C$2:$C$792,$C231)),AVERAGEIFS(Observed!AE$2:AE$792,Observed!$A$2:$A$792,$A231,Observed!$C$2:$C$792,$C231),"")</f>
        <v/>
      </c>
      <c r="AJ231" s="29" t="str">
        <f>IF(ISNUMBER(AVERAGEIFS(Observed!AF$2:AF$792,Observed!$A$2:$A$792,$A231,Observed!$C$2:$C$792,$C231)),AVERAGEIFS(Observed!AF$2:AF$792,Observed!$A$2:$A$792,$A231,Observed!$C$2:$C$792,$C231),"")</f>
        <v/>
      </c>
      <c r="AK231" s="28" t="str">
        <f>IF(ISNUMBER(AVERAGEIFS(Observed!AG$2:AG$792,Observed!$A$2:$A$792,$A231,Observed!$C$2:$C$792,$C231)),AVERAGEIFS(Observed!AG$2:AG$792,Observed!$A$2:$A$792,$A231,Observed!$C$2:$C$792,$C231),"")</f>
        <v/>
      </c>
      <c r="AL231" s="29" t="str">
        <f>IF(ISNUMBER(AVERAGEIFS(Observed!AH$2:AH$792,Observed!$A$2:$A$792,$A231,Observed!$C$2:$C$792,$C231)),AVERAGEIFS(Observed!AH$2:AH$792,Observed!$A$2:$A$792,$A231,Observed!$C$2:$C$792,$C231),"")</f>
        <v/>
      </c>
      <c r="AM231" s="28" t="str">
        <f>IF(ISNUMBER(AVERAGEIFS(Observed!AI$2:AI$792,Observed!$A$2:$A$792,$A231,Observed!$C$2:$C$792,$C231)),AVERAGEIFS(Observed!AI$2:AI$792,Observed!$A$2:$A$792,$A231,Observed!$C$2:$C$792,$C231),"")</f>
        <v/>
      </c>
      <c r="AN231" s="28" t="str">
        <f>IF(ISNUMBER(AVERAGEIFS(Observed!AJ$2:AJ$792,Observed!$A$2:$A$792,$A231,Observed!$C$2:$C$792,$C231)),AVERAGEIFS(Observed!AJ$2:AJ$792,Observed!$A$2:$A$792,$A231,Observed!$C$2:$C$792,$C231),"")</f>
        <v/>
      </c>
      <c r="AO231" s="28" t="str">
        <f>IF(ISNUMBER(AVERAGEIFS(Observed!AK$2:AK$792,Observed!$A$2:$A$792,$A231,Observed!$C$2:$C$792,$C231)),AVERAGEIFS(Observed!AK$2:AK$792,Observed!$A$2:$A$792,$A231,Observed!$C$2:$C$792,$C231),"")</f>
        <v/>
      </c>
      <c r="AP231" s="29" t="str">
        <f>IF(ISNUMBER(AVERAGEIFS(Observed!AL$2:AL$792,Observed!$A$2:$A$792,$A231,Observed!$C$2:$C$792,$C231)),AVERAGEIFS(Observed!AL$2:AL$792,Observed!$A$2:$A$792,$A231,Observed!$C$2:$C$792,$C231),"")</f>
        <v/>
      </c>
      <c r="AQ231" s="28" t="str">
        <f>IF(ISNUMBER(AVERAGEIFS(Observed!AM$2:AM$792,Observed!$A$2:$A$792,$A231,Observed!$C$2:$C$792,$C231)),AVERAGEIFS(Observed!AM$2:AM$792,Observed!$A$2:$A$792,$A231,Observed!$C$2:$C$792,$C231),"")</f>
        <v/>
      </c>
      <c r="AR231" s="28" t="str">
        <f>IF(ISNUMBER(AVERAGEIFS(Observed!AN$2:AN$792,Observed!$A$2:$A$792,$A231,Observed!$C$2:$C$792,$C231)),AVERAGEIFS(Observed!AN$2:AN$792,Observed!$A$2:$A$792,$A231,Observed!$C$2:$C$792,$C231),"")</f>
        <v/>
      </c>
      <c r="AS231" s="2">
        <f>COUNTIFS(Observed!$A$2:$A$792,$A231,Observed!$C$2:$C$792,$C231)</f>
        <v>3</v>
      </c>
      <c r="AT231" s="2">
        <f t="shared" si="4"/>
        <v>3</v>
      </c>
    </row>
    <row r="232" spans="1:46" x14ac:dyDescent="0.25">
      <c r="A232" s="4" t="s">
        <v>36</v>
      </c>
      <c r="B232" t="s">
        <v>32</v>
      </c>
      <c r="C232" s="3">
        <v>42359</v>
      </c>
      <c r="D232">
        <v>1</v>
      </c>
      <c r="F232">
        <v>500</v>
      </c>
      <c r="J232" s="2" t="s">
        <v>83</v>
      </c>
      <c r="K232" s="2" t="s">
        <v>23</v>
      </c>
      <c r="L232">
        <v>8</v>
      </c>
      <c r="M232" s="2" t="s">
        <v>22</v>
      </c>
      <c r="N232" s="27" t="str">
        <f>IF(ISNUMBER(AVERAGEIFS(Observed!J$2:J$792,Observed!$A$2:$A$792,$A232,Observed!$C$2:$C$792,$C232)),AVERAGEIFS(Observed!J$2:J$792,Observed!$A$2:$A$792,$A232,Observed!$C$2:$C$792,$C232),"")</f>
        <v/>
      </c>
      <c r="O232" s="28" t="str">
        <f>IF(ISNUMBER(AVERAGEIFS(Observed!K$2:K$792,Observed!$A$2:$A$792,$A232,Observed!$C$2:$C$792,$C232)),AVERAGEIFS(Observed!K$2:K$792,Observed!$A$2:$A$792,$A232,Observed!$C$2:$C$792,$C232),"")</f>
        <v/>
      </c>
      <c r="P232" s="28">
        <f>IF(ISNUMBER(AVERAGEIFS(Observed!L$2:L$792,Observed!$A$2:$A$792,$A232,Observed!$C$2:$C$792,$C232)),AVERAGEIFS(Observed!L$2:L$792,Observed!$A$2:$A$792,$A232,Observed!$C$2:$C$792,$C232),"")</f>
        <v>275.88333333333333</v>
      </c>
      <c r="Q232" s="28">
        <f>IF(ISNUMBER(AVERAGEIFS(Observed!M$2:M$792,Observed!$A$2:$A$792,$A232,Observed!$C$2:$C$792,$C232)),AVERAGEIFS(Observed!M$2:M$792,Observed!$A$2:$A$792,$A232,Observed!$C$2:$C$792,$C232),"")</f>
        <v>275.88333333333333</v>
      </c>
      <c r="R232" s="28">
        <f>IF(ISNUMBER(AVERAGEIFS(Observed!N$2:N$792,Observed!$A$2:$A$792,$A232,Observed!$C$2:$C$792,$C232)),AVERAGEIFS(Observed!N$2:N$792,Observed!$A$2:$A$792,$A232,Observed!$C$2:$C$792,$C232),"")</f>
        <v>713.06000000000006</v>
      </c>
      <c r="S232" s="29" t="str">
        <f>IF(ISNUMBER(AVERAGEIFS(Observed!O$2:O$792,Observed!$A$2:$A$792,$A232,Observed!$C$2:$C$792,$C232)),AVERAGEIFS(Observed!O$2:O$792,Observed!$A$2:$A$792,$A232,Observed!$C$2:$C$792,$C232),"")</f>
        <v/>
      </c>
      <c r="T232" s="29" t="str">
        <f>IF(ISNUMBER(AVERAGEIFS(Observed!P$2:P$792,Observed!$A$2:$A$792,$A232,Observed!$C$2:$C$792,$C232)),AVERAGEIFS(Observed!P$2:P$792,Observed!$A$2:$A$792,$A232,Observed!$C$2:$C$792,$C232),"")</f>
        <v/>
      </c>
      <c r="U232" s="29" t="str">
        <f>IF(ISNUMBER(AVERAGEIFS(Observed!Q$2:Q$792,Observed!$A$2:$A$792,$A232,Observed!$C$2:$C$792,$C232)),AVERAGEIFS(Observed!Q$2:Q$792,Observed!$A$2:$A$792,$A232,Observed!$C$2:$C$792,$C232),"")</f>
        <v/>
      </c>
      <c r="V232" s="28" t="str">
        <f>IF(ISNUMBER(AVERAGEIFS(Observed!R$2:R$792,Observed!$A$2:$A$792,$A232,Observed!$C$2:$C$792,$C232)),AVERAGEIFS(Observed!R$2:R$792,Observed!$A$2:$A$792,$A232,Observed!$C$2:$C$792,$C232),"")</f>
        <v/>
      </c>
      <c r="W232" s="30" t="str">
        <f>IF(ISNUMBER(AVERAGEIFS(Observed!S$2:S$792,Observed!$A$2:$A$792,$A232,Observed!$C$2:$C$792,$C232)),AVERAGEIFS(Observed!S$2:S$792,Observed!$A$2:$A$792,$A232,Observed!$C$2:$C$792,$C232),"")</f>
        <v/>
      </c>
      <c r="X232" s="30" t="str">
        <f>IF(ISNUMBER(AVERAGEIFS(Observed!T$2:T$792,Observed!$A$2:$A$792,$A232,Observed!$C$2:$C$792,$C232)),AVERAGEIFS(Observed!T$2:T$792,Observed!$A$2:$A$792,$A232,Observed!$C$2:$C$792,$C232),"")</f>
        <v/>
      </c>
      <c r="Y232" s="28" t="str">
        <f>IF(ISNUMBER(AVERAGEIFS(Observed!U$2:U$792,Observed!$A$2:$A$792,$A232,Observed!$C$2:$C$792,$C232)),AVERAGEIFS(Observed!U$2:U$792,Observed!$A$2:$A$792,$A232,Observed!$C$2:$C$792,$C232),"")</f>
        <v/>
      </c>
      <c r="Z232" s="28" t="str">
        <f>IF(ISNUMBER(AVERAGEIFS(Observed!V$2:V$792,Observed!$A$2:$A$792,$A232,Observed!$C$2:$C$792,$C232)),AVERAGEIFS(Observed!V$2:V$792,Observed!$A$2:$A$792,$A232,Observed!$C$2:$C$792,$C232),"")</f>
        <v/>
      </c>
      <c r="AA232" s="28" t="str">
        <f>IF(ISNUMBER(AVERAGEIFS(Observed!W$2:W$792,Observed!$A$2:$A$792,$A232,Observed!$C$2:$C$792,$C232)),AVERAGEIFS(Observed!W$2:W$792,Observed!$A$2:$A$792,$A232,Observed!$C$2:$C$792,$C232),"")</f>
        <v/>
      </c>
      <c r="AB232" s="28" t="str">
        <f>IF(ISNUMBER(AVERAGEIFS(Observed!X$2:X$792,Observed!$A$2:$A$792,$A232,Observed!$C$2:$C$792,$C232)),AVERAGEIFS(Observed!X$2:X$792,Observed!$A$2:$A$792,$A232,Observed!$C$2:$C$792,$C232),"")</f>
        <v/>
      </c>
      <c r="AC232" s="28" t="str">
        <f>IF(ISNUMBER(AVERAGEIFS(Observed!Y$2:Y$792,Observed!$A$2:$A$792,$A232,Observed!$C$2:$C$792,$C232)),AVERAGEIFS(Observed!Y$2:Y$792,Observed!$A$2:$A$792,$A232,Observed!$C$2:$C$792,$C232),"")</f>
        <v/>
      </c>
      <c r="AD232" s="28" t="str">
        <f>IF(ISNUMBER(AVERAGEIFS(Observed!Z$2:Z$792,Observed!$A$2:$A$792,$A232,Observed!$C$2:$C$792,$C232)),AVERAGEIFS(Observed!Z$2:Z$792,Observed!$A$2:$A$792,$A232,Observed!$C$2:$C$792,$C232),"")</f>
        <v/>
      </c>
      <c r="AE232" s="28" t="str">
        <f>IF(ISNUMBER(AVERAGEIFS(Observed!AA$2:AA$792,Observed!$A$2:$A$792,$A232,Observed!$C$2:$C$792,$C232)),AVERAGEIFS(Observed!AA$2:AA$792,Observed!$A$2:$A$792,$A232,Observed!$C$2:$C$792,$C232),"")</f>
        <v/>
      </c>
      <c r="AF232" s="28" t="str">
        <f>IF(ISNUMBER(AVERAGEIFS(Observed!AB$2:AB$792,Observed!$A$2:$A$792,$A232,Observed!$C$2:$C$792,$C232)),AVERAGEIFS(Observed!AB$2:AB$792,Observed!$A$2:$A$792,$A232,Observed!$C$2:$C$792,$C232),"")</f>
        <v/>
      </c>
      <c r="AG232" s="28" t="str">
        <f>IF(ISNUMBER(AVERAGEIFS(Observed!AC$2:AC$792,Observed!$A$2:$A$792,$A232,Observed!$C$2:$C$792,$C232)),AVERAGEIFS(Observed!AC$2:AC$792,Observed!$A$2:$A$792,$A232,Observed!$C$2:$C$792,$C232),"")</f>
        <v/>
      </c>
      <c r="AH232" s="29" t="str">
        <f>IF(ISNUMBER(AVERAGEIFS(Observed!AD$2:AD$792,Observed!$A$2:$A$792,$A232,Observed!$C$2:$C$792,$C232)),AVERAGEIFS(Observed!AD$2:AD$792,Observed!$A$2:$A$792,$A232,Observed!$C$2:$C$792,$C232),"")</f>
        <v/>
      </c>
      <c r="AI232" s="29" t="str">
        <f>IF(ISNUMBER(AVERAGEIFS(Observed!AE$2:AE$792,Observed!$A$2:$A$792,$A232,Observed!$C$2:$C$792,$C232)),AVERAGEIFS(Observed!AE$2:AE$792,Observed!$A$2:$A$792,$A232,Observed!$C$2:$C$792,$C232),"")</f>
        <v/>
      </c>
      <c r="AJ232" s="29" t="str">
        <f>IF(ISNUMBER(AVERAGEIFS(Observed!AF$2:AF$792,Observed!$A$2:$A$792,$A232,Observed!$C$2:$C$792,$C232)),AVERAGEIFS(Observed!AF$2:AF$792,Observed!$A$2:$A$792,$A232,Observed!$C$2:$C$792,$C232),"")</f>
        <v/>
      </c>
      <c r="AK232" s="28" t="str">
        <f>IF(ISNUMBER(AVERAGEIFS(Observed!AG$2:AG$792,Observed!$A$2:$A$792,$A232,Observed!$C$2:$C$792,$C232)),AVERAGEIFS(Observed!AG$2:AG$792,Observed!$A$2:$A$792,$A232,Observed!$C$2:$C$792,$C232),"")</f>
        <v/>
      </c>
      <c r="AL232" s="29" t="str">
        <f>IF(ISNUMBER(AVERAGEIFS(Observed!AH$2:AH$792,Observed!$A$2:$A$792,$A232,Observed!$C$2:$C$792,$C232)),AVERAGEIFS(Observed!AH$2:AH$792,Observed!$A$2:$A$792,$A232,Observed!$C$2:$C$792,$C232),"")</f>
        <v/>
      </c>
      <c r="AM232" s="28" t="str">
        <f>IF(ISNUMBER(AVERAGEIFS(Observed!AI$2:AI$792,Observed!$A$2:$A$792,$A232,Observed!$C$2:$C$792,$C232)),AVERAGEIFS(Observed!AI$2:AI$792,Observed!$A$2:$A$792,$A232,Observed!$C$2:$C$792,$C232),"")</f>
        <v/>
      </c>
      <c r="AN232" s="28" t="str">
        <f>IF(ISNUMBER(AVERAGEIFS(Observed!AJ$2:AJ$792,Observed!$A$2:$A$792,$A232,Observed!$C$2:$C$792,$C232)),AVERAGEIFS(Observed!AJ$2:AJ$792,Observed!$A$2:$A$792,$A232,Observed!$C$2:$C$792,$C232),"")</f>
        <v/>
      </c>
      <c r="AO232" s="28" t="str">
        <f>IF(ISNUMBER(AVERAGEIFS(Observed!AK$2:AK$792,Observed!$A$2:$A$792,$A232,Observed!$C$2:$C$792,$C232)),AVERAGEIFS(Observed!AK$2:AK$792,Observed!$A$2:$A$792,$A232,Observed!$C$2:$C$792,$C232),"")</f>
        <v/>
      </c>
      <c r="AP232" s="29" t="str">
        <f>IF(ISNUMBER(AVERAGEIFS(Observed!AL$2:AL$792,Observed!$A$2:$A$792,$A232,Observed!$C$2:$C$792,$C232)),AVERAGEIFS(Observed!AL$2:AL$792,Observed!$A$2:$A$792,$A232,Observed!$C$2:$C$792,$C232),"")</f>
        <v/>
      </c>
      <c r="AQ232" s="28" t="str">
        <f>IF(ISNUMBER(AVERAGEIFS(Observed!AM$2:AM$792,Observed!$A$2:$A$792,$A232,Observed!$C$2:$C$792,$C232)),AVERAGEIFS(Observed!AM$2:AM$792,Observed!$A$2:$A$792,$A232,Observed!$C$2:$C$792,$C232),"")</f>
        <v/>
      </c>
      <c r="AR232" s="28" t="str">
        <f>IF(ISNUMBER(AVERAGEIFS(Observed!AN$2:AN$792,Observed!$A$2:$A$792,$A232,Observed!$C$2:$C$792,$C232)),AVERAGEIFS(Observed!AN$2:AN$792,Observed!$A$2:$A$792,$A232,Observed!$C$2:$C$792,$C232),"")</f>
        <v/>
      </c>
      <c r="AS232" s="2">
        <f>COUNTIFS(Observed!$A$2:$A$792,$A232,Observed!$C$2:$C$792,$C232)</f>
        <v>3</v>
      </c>
      <c r="AT232" s="2">
        <f t="shared" si="4"/>
        <v>3</v>
      </c>
    </row>
    <row r="233" spans="1:46" x14ac:dyDescent="0.25">
      <c r="A233" s="4" t="s">
        <v>33</v>
      </c>
      <c r="B233" t="s">
        <v>32</v>
      </c>
      <c r="C233" s="3">
        <v>42402</v>
      </c>
      <c r="D233">
        <v>1</v>
      </c>
      <c r="F233">
        <v>0</v>
      </c>
      <c r="J233" s="2" t="s">
        <v>83</v>
      </c>
      <c r="K233" s="2" t="s">
        <v>23</v>
      </c>
      <c r="L233">
        <v>9</v>
      </c>
      <c r="M233" s="2" t="s">
        <v>22</v>
      </c>
      <c r="N233" s="27" t="str">
        <f>IF(ISNUMBER(AVERAGEIFS(Observed!J$2:J$792,Observed!$A$2:$A$792,$A233,Observed!$C$2:$C$792,$C233)),AVERAGEIFS(Observed!J$2:J$792,Observed!$A$2:$A$792,$A233,Observed!$C$2:$C$792,$C233),"")</f>
        <v/>
      </c>
      <c r="O233" s="28" t="str">
        <f>IF(ISNUMBER(AVERAGEIFS(Observed!K$2:K$792,Observed!$A$2:$A$792,$A233,Observed!$C$2:$C$792,$C233)),AVERAGEIFS(Observed!K$2:K$792,Observed!$A$2:$A$792,$A233,Observed!$C$2:$C$792,$C233),"")</f>
        <v/>
      </c>
      <c r="P233" s="28">
        <f>IF(ISNUMBER(AVERAGEIFS(Observed!L$2:L$792,Observed!$A$2:$A$792,$A233,Observed!$C$2:$C$792,$C233)),AVERAGEIFS(Observed!L$2:L$792,Observed!$A$2:$A$792,$A233,Observed!$C$2:$C$792,$C233),"")</f>
        <v>83.32</v>
      </c>
      <c r="Q233" s="28">
        <f>IF(ISNUMBER(AVERAGEIFS(Observed!M$2:M$792,Observed!$A$2:$A$792,$A233,Observed!$C$2:$C$792,$C233)),AVERAGEIFS(Observed!M$2:M$792,Observed!$A$2:$A$792,$A233,Observed!$C$2:$C$792,$C233),"")</f>
        <v>83.32</v>
      </c>
      <c r="R233" s="28">
        <f>IF(ISNUMBER(AVERAGEIFS(Observed!N$2:N$792,Observed!$A$2:$A$792,$A233,Observed!$C$2:$C$792,$C233)),AVERAGEIFS(Observed!N$2:N$792,Observed!$A$2:$A$792,$A233,Observed!$C$2:$C$792,$C233),"")</f>
        <v>744.54666666666662</v>
      </c>
      <c r="S233" s="29" t="str">
        <f>IF(ISNUMBER(AVERAGEIFS(Observed!O$2:O$792,Observed!$A$2:$A$792,$A233,Observed!$C$2:$C$792,$C233)),AVERAGEIFS(Observed!O$2:O$792,Observed!$A$2:$A$792,$A233,Observed!$C$2:$C$792,$C233),"")</f>
        <v/>
      </c>
      <c r="T233" s="29" t="str">
        <f>IF(ISNUMBER(AVERAGEIFS(Observed!P$2:P$792,Observed!$A$2:$A$792,$A233,Observed!$C$2:$C$792,$C233)),AVERAGEIFS(Observed!P$2:P$792,Observed!$A$2:$A$792,$A233,Observed!$C$2:$C$792,$C233),"")</f>
        <v/>
      </c>
      <c r="U233" s="29" t="str">
        <f>IF(ISNUMBER(AVERAGEIFS(Observed!Q$2:Q$792,Observed!$A$2:$A$792,$A233,Observed!$C$2:$C$792,$C233)),AVERAGEIFS(Observed!Q$2:Q$792,Observed!$A$2:$A$792,$A233,Observed!$C$2:$C$792,$C233),"")</f>
        <v/>
      </c>
      <c r="V233" s="28" t="str">
        <f>IF(ISNUMBER(AVERAGEIFS(Observed!R$2:R$792,Observed!$A$2:$A$792,$A233,Observed!$C$2:$C$792,$C233)),AVERAGEIFS(Observed!R$2:R$792,Observed!$A$2:$A$792,$A233,Observed!$C$2:$C$792,$C233),"")</f>
        <v/>
      </c>
      <c r="W233" s="30" t="str">
        <f>IF(ISNUMBER(AVERAGEIFS(Observed!S$2:S$792,Observed!$A$2:$A$792,$A233,Observed!$C$2:$C$792,$C233)),AVERAGEIFS(Observed!S$2:S$792,Observed!$A$2:$A$792,$A233,Observed!$C$2:$C$792,$C233),"")</f>
        <v/>
      </c>
      <c r="X233" s="30" t="str">
        <f>IF(ISNUMBER(AVERAGEIFS(Observed!T$2:T$792,Observed!$A$2:$A$792,$A233,Observed!$C$2:$C$792,$C233)),AVERAGEIFS(Observed!T$2:T$792,Observed!$A$2:$A$792,$A233,Observed!$C$2:$C$792,$C233),"")</f>
        <v/>
      </c>
      <c r="Y233" s="28" t="str">
        <f>IF(ISNUMBER(AVERAGEIFS(Observed!U$2:U$792,Observed!$A$2:$A$792,$A233,Observed!$C$2:$C$792,$C233)),AVERAGEIFS(Observed!U$2:U$792,Observed!$A$2:$A$792,$A233,Observed!$C$2:$C$792,$C233),"")</f>
        <v/>
      </c>
      <c r="Z233" s="28" t="str">
        <f>IF(ISNUMBER(AVERAGEIFS(Observed!V$2:V$792,Observed!$A$2:$A$792,$A233,Observed!$C$2:$C$792,$C233)),AVERAGEIFS(Observed!V$2:V$792,Observed!$A$2:$A$792,$A233,Observed!$C$2:$C$792,$C233),"")</f>
        <v/>
      </c>
      <c r="AA233" s="28" t="str">
        <f>IF(ISNUMBER(AVERAGEIFS(Observed!W$2:W$792,Observed!$A$2:$A$792,$A233,Observed!$C$2:$C$792,$C233)),AVERAGEIFS(Observed!W$2:W$792,Observed!$A$2:$A$792,$A233,Observed!$C$2:$C$792,$C233),"")</f>
        <v/>
      </c>
      <c r="AB233" s="28" t="str">
        <f>IF(ISNUMBER(AVERAGEIFS(Observed!X$2:X$792,Observed!$A$2:$A$792,$A233,Observed!$C$2:$C$792,$C233)),AVERAGEIFS(Observed!X$2:X$792,Observed!$A$2:$A$792,$A233,Observed!$C$2:$C$792,$C233),"")</f>
        <v/>
      </c>
      <c r="AC233" s="28" t="str">
        <f>IF(ISNUMBER(AVERAGEIFS(Observed!Y$2:Y$792,Observed!$A$2:$A$792,$A233,Observed!$C$2:$C$792,$C233)),AVERAGEIFS(Observed!Y$2:Y$792,Observed!$A$2:$A$792,$A233,Observed!$C$2:$C$792,$C233),"")</f>
        <v/>
      </c>
      <c r="AD233" s="28" t="str">
        <f>IF(ISNUMBER(AVERAGEIFS(Observed!Z$2:Z$792,Observed!$A$2:$A$792,$A233,Observed!$C$2:$C$792,$C233)),AVERAGEIFS(Observed!Z$2:Z$792,Observed!$A$2:$A$792,$A233,Observed!$C$2:$C$792,$C233),"")</f>
        <v/>
      </c>
      <c r="AE233" s="28" t="str">
        <f>IF(ISNUMBER(AVERAGEIFS(Observed!AA$2:AA$792,Observed!$A$2:$A$792,$A233,Observed!$C$2:$C$792,$C233)),AVERAGEIFS(Observed!AA$2:AA$792,Observed!$A$2:$A$792,$A233,Observed!$C$2:$C$792,$C233),"")</f>
        <v/>
      </c>
      <c r="AF233" s="28" t="str">
        <f>IF(ISNUMBER(AVERAGEIFS(Observed!AB$2:AB$792,Observed!$A$2:$A$792,$A233,Observed!$C$2:$C$792,$C233)),AVERAGEIFS(Observed!AB$2:AB$792,Observed!$A$2:$A$792,$A233,Observed!$C$2:$C$792,$C233),"")</f>
        <v/>
      </c>
      <c r="AG233" s="28" t="str">
        <f>IF(ISNUMBER(AVERAGEIFS(Observed!AC$2:AC$792,Observed!$A$2:$A$792,$A233,Observed!$C$2:$C$792,$C233)),AVERAGEIFS(Observed!AC$2:AC$792,Observed!$A$2:$A$792,$A233,Observed!$C$2:$C$792,$C233),"")</f>
        <v/>
      </c>
      <c r="AH233" s="29" t="str">
        <f>IF(ISNUMBER(AVERAGEIFS(Observed!AD$2:AD$792,Observed!$A$2:$A$792,$A233,Observed!$C$2:$C$792,$C233)),AVERAGEIFS(Observed!AD$2:AD$792,Observed!$A$2:$A$792,$A233,Observed!$C$2:$C$792,$C233),"")</f>
        <v/>
      </c>
      <c r="AI233" s="29" t="str">
        <f>IF(ISNUMBER(AVERAGEIFS(Observed!AE$2:AE$792,Observed!$A$2:$A$792,$A233,Observed!$C$2:$C$792,$C233)),AVERAGEIFS(Observed!AE$2:AE$792,Observed!$A$2:$A$792,$A233,Observed!$C$2:$C$792,$C233),"")</f>
        <v/>
      </c>
      <c r="AJ233" s="29" t="str">
        <f>IF(ISNUMBER(AVERAGEIFS(Observed!AF$2:AF$792,Observed!$A$2:$A$792,$A233,Observed!$C$2:$C$792,$C233)),AVERAGEIFS(Observed!AF$2:AF$792,Observed!$A$2:$A$792,$A233,Observed!$C$2:$C$792,$C233),"")</f>
        <v/>
      </c>
      <c r="AK233" s="28" t="str">
        <f>IF(ISNUMBER(AVERAGEIFS(Observed!AG$2:AG$792,Observed!$A$2:$A$792,$A233,Observed!$C$2:$C$792,$C233)),AVERAGEIFS(Observed!AG$2:AG$792,Observed!$A$2:$A$792,$A233,Observed!$C$2:$C$792,$C233),"")</f>
        <v/>
      </c>
      <c r="AL233" s="29" t="str">
        <f>IF(ISNUMBER(AVERAGEIFS(Observed!AH$2:AH$792,Observed!$A$2:$A$792,$A233,Observed!$C$2:$C$792,$C233)),AVERAGEIFS(Observed!AH$2:AH$792,Observed!$A$2:$A$792,$A233,Observed!$C$2:$C$792,$C233),"")</f>
        <v/>
      </c>
      <c r="AM233" s="28" t="str">
        <f>IF(ISNUMBER(AVERAGEIFS(Observed!AI$2:AI$792,Observed!$A$2:$A$792,$A233,Observed!$C$2:$C$792,$C233)),AVERAGEIFS(Observed!AI$2:AI$792,Observed!$A$2:$A$792,$A233,Observed!$C$2:$C$792,$C233),"")</f>
        <v/>
      </c>
      <c r="AN233" s="28" t="str">
        <f>IF(ISNUMBER(AVERAGEIFS(Observed!AJ$2:AJ$792,Observed!$A$2:$A$792,$A233,Observed!$C$2:$C$792,$C233)),AVERAGEIFS(Observed!AJ$2:AJ$792,Observed!$A$2:$A$792,$A233,Observed!$C$2:$C$792,$C233),"")</f>
        <v/>
      </c>
      <c r="AO233" s="28" t="str">
        <f>IF(ISNUMBER(AVERAGEIFS(Observed!AK$2:AK$792,Observed!$A$2:$A$792,$A233,Observed!$C$2:$C$792,$C233)),AVERAGEIFS(Observed!AK$2:AK$792,Observed!$A$2:$A$792,$A233,Observed!$C$2:$C$792,$C233),"")</f>
        <v/>
      </c>
      <c r="AP233" s="29" t="str">
        <f>IF(ISNUMBER(AVERAGEIFS(Observed!AL$2:AL$792,Observed!$A$2:$A$792,$A233,Observed!$C$2:$C$792,$C233)),AVERAGEIFS(Observed!AL$2:AL$792,Observed!$A$2:$A$792,$A233,Observed!$C$2:$C$792,$C233),"")</f>
        <v/>
      </c>
      <c r="AQ233" s="28" t="str">
        <f>IF(ISNUMBER(AVERAGEIFS(Observed!AM$2:AM$792,Observed!$A$2:$A$792,$A233,Observed!$C$2:$C$792,$C233)),AVERAGEIFS(Observed!AM$2:AM$792,Observed!$A$2:$A$792,$A233,Observed!$C$2:$C$792,$C233),"")</f>
        <v/>
      </c>
      <c r="AR233" s="28" t="str">
        <f>IF(ISNUMBER(AVERAGEIFS(Observed!AN$2:AN$792,Observed!$A$2:$A$792,$A233,Observed!$C$2:$C$792,$C233)),AVERAGEIFS(Observed!AN$2:AN$792,Observed!$A$2:$A$792,$A233,Observed!$C$2:$C$792,$C233),"")</f>
        <v/>
      </c>
      <c r="AS233" s="2">
        <f>COUNTIFS(Observed!$A$2:$A$792,$A233,Observed!$C$2:$C$792,$C233)</f>
        <v>3</v>
      </c>
      <c r="AT233" s="2">
        <f t="shared" si="4"/>
        <v>3</v>
      </c>
    </row>
    <row r="234" spans="1:46" x14ac:dyDescent="0.25">
      <c r="A234" s="4" t="s">
        <v>35</v>
      </c>
      <c r="B234" t="s">
        <v>32</v>
      </c>
      <c r="C234" s="3">
        <v>42402</v>
      </c>
      <c r="D234">
        <v>1</v>
      </c>
      <c r="F234">
        <v>50</v>
      </c>
      <c r="J234" s="2" t="s">
        <v>83</v>
      </c>
      <c r="K234" s="2" t="s">
        <v>23</v>
      </c>
      <c r="L234">
        <v>9</v>
      </c>
      <c r="M234" s="2" t="s">
        <v>22</v>
      </c>
      <c r="N234" s="27" t="str">
        <f>IF(ISNUMBER(AVERAGEIFS(Observed!J$2:J$792,Observed!$A$2:$A$792,$A234,Observed!$C$2:$C$792,$C234)),AVERAGEIFS(Observed!J$2:J$792,Observed!$A$2:$A$792,$A234,Observed!$C$2:$C$792,$C234),"")</f>
        <v/>
      </c>
      <c r="O234" s="28" t="str">
        <f>IF(ISNUMBER(AVERAGEIFS(Observed!K$2:K$792,Observed!$A$2:$A$792,$A234,Observed!$C$2:$C$792,$C234)),AVERAGEIFS(Observed!K$2:K$792,Observed!$A$2:$A$792,$A234,Observed!$C$2:$C$792,$C234),"")</f>
        <v/>
      </c>
      <c r="P234" s="28">
        <f>IF(ISNUMBER(AVERAGEIFS(Observed!L$2:L$792,Observed!$A$2:$A$792,$A234,Observed!$C$2:$C$792,$C234)),AVERAGEIFS(Observed!L$2:L$792,Observed!$A$2:$A$792,$A234,Observed!$C$2:$C$792,$C234),"")</f>
        <v>115.47333333333334</v>
      </c>
      <c r="Q234" s="28">
        <f>IF(ISNUMBER(AVERAGEIFS(Observed!M$2:M$792,Observed!$A$2:$A$792,$A234,Observed!$C$2:$C$792,$C234)),AVERAGEIFS(Observed!M$2:M$792,Observed!$A$2:$A$792,$A234,Observed!$C$2:$C$792,$C234),"")</f>
        <v>115.47333333333334</v>
      </c>
      <c r="R234" s="28">
        <f>IF(ISNUMBER(AVERAGEIFS(Observed!N$2:N$792,Observed!$A$2:$A$792,$A234,Observed!$C$2:$C$792,$C234)),AVERAGEIFS(Observed!N$2:N$792,Observed!$A$2:$A$792,$A234,Observed!$C$2:$C$792,$C234),"")</f>
        <v>811.17333333333329</v>
      </c>
      <c r="S234" s="29" t="str">
        <f>IF(ISNUMBER(AVERAGEIFS(Observed!O$2:O$792,Observed!$A$2:$A$792,$A234,Observed!$C$2:$C$792,$C234)),AVERAGEIFS(Observed!O$2:O$792,Observed!$A$2:$A$792,$A234,Observed!$C$2:$C$792,$C234),"")</f>
        <v/>
      </c>
      <c r="T234" s="29" t="str">
        <f>IF(ISNUMBER(AVERAGEIFS(Observed!P$2:P$792,Observed!$A$2:$A$792,$A234,Observed!$C$2:$C$792,$C234)),AVERAGEIFS(Observed!P$2:P$792,Observed!$A$2:$A$792,$A234,Observed!$C$2:$C$792,$C234),"")</f>
        <v/>
      </c>
      <c r="U234" s="29" t="str">
        <f>IF(ISNUMBER(AVERAGEIFS(Observed!Q$2:Q$792,Observed!$A$2:$A$792,$A234,Observed!$C$2:$C$792,$C234)),AVERAGEIFS(Observed!Q$2:Q$792,Observed!$A$2:$A$792,$A234,Observed!$C$2:$C$792,$C234),"")</f>
        <v/>
      </c>
      <c r="V234" s="28" t="str">
        <f>IF(ISNUMBER(AVERAGEIFS(Observed!R$2:R$792,Observed!$A$2:$A$792,$A234,Observed!$C$2:$C$792,$C234)),AVERAGEIFS(Observed!R$2:R$792,Observed!$A$2:$A$792,$A234,Observed!$C$2:$C$792,$C234),"")</f>
        <v/>
      </c>
      <c r="W234" s="30" t="str">
        <f>IF(ISNUMBER(AVERAGEIFS(Observed!S$2:S$792,Observed!$A$2:$A$792,$A234,Observed!$C$2:$C$792,$C234)),AVERAGEIFS(Observed!S$2:S$792,Observed!$A$2:$A$792,$A234,Observed!$C$2:$C$792,$C234),"")</f>
        <v/>
      </c>
      <c r="X234" s="30" t="str">
        <f>IF(ISNUMBER(AVERAGEIFS(Observed!T$2:T$792,Observed!$A$2:$A$792,$A234,Observed!$C$2:$C$792,$C234)),AVERAGEIFS(Observed!T$2:T$792,Observed!$A$2:$A$792,$A234,Observed!$C$2:$C$792,$C234),"")</f>
        <v/>
      </c>
      <c r="Y234" s="28" t="str">
        <f>IF(ISNUMBER(AVERAGEIFS(Observed!U$2:U$792,Observed!$A$2:$A$792,$A234,Observed!$C$2:$C$792,$C234)),AVERAGEIFS(Observed!U$2:U$792,Observed!$A$2:$A$792,$A234,Observed!$C$2:$C$792,$C234),"")</f>
        <v/>
      </c>
      <c r="Z234" s="28" t="str">
        <f>IF(ISNUMBER(AVERAGEIFS(Observed!V$2:V$792,Observed!$A$2:$A$792,$A234,Observed!$C$2:$C$792,$C234)),AVERAGEIFS(Observed!V$2:V$792,Observed!$A$2:$A$792,$A234,Observed!$C$2:$C$792,$C234),"")</f>
        <v/>
      </c>
      <c r="AA234" s="28" t="str">
        <f>IF(ISNUMBER(AVERAGEIFS(Observed!W$2:W$792,Observed!$A$2:$A$792,$A234,Observed!$C$2:$C$792,$C234)),AVERAGEIFS(Observed!W$2:W$792,Observed!$A$2:$A$792,$A234,Observed!$C$2:$C$792,$C234),"")</f>
        <v/>
      </c>
      <c r="AB234" s="28" t="str">
        <f>IF(ISNUMBER(AVERAGEIFS(Observed!X$2:X$792,Observed!$A$2:$A$792,$A234,Observed!$C$2:$C$792,$C234)),AVERAGEIFS(Observed!X$2:X$792,Observed!$A$2:$A$792,$A234,Observed!$C$2:$C$792,$C234),"")</f>
        <v/>
      </c>
      <c r="AC234" s="28" t="str">
        <f>IF(ISNUMBER(AVERAGEIFS(Observed!Y$2:Y$792,Observed!$A$2:$A$792,$A234,Observed!$C$2:$C$792,$C234)),AVERAGEIFS(Observed!Y$2:Y$792,Observed!$A$2:$A$792,$A234,Observed!$C$2:$C$792,$C234),"")</f>
        <v/>
      </c>
      <c r="AD234" s="28" t="str">
        <f>IF(ISNUMBER(AVERAGEIFS(Observed!Z$2:Z$792,Observed!$A$2:$A$792,$A234,Observed!$C$2:$C$792,$C234)),AVERAGEIFS(Observed!Z$2:Z$792,Observed!$A$2:$A$792,$A234,Observed!$C$2:$C$792,$C234),"")</f>
        <v/>
      </c>
      <c r="AE234" s="28" t="str">
        <f>IF(ISNUMBER(AVERAGEIFS(Observed!AA$2:AA$792,Observed!$A$2:$A$792,$A234,Observed!$C$2:$C$792,$C234)),AVERAGEIFS(Observed!AA$2:AA$792,Observed!$A$2:$A$792,$A234,Observed!$C$2:$C$792,$C234),"")</f>
        <v/>
      </c>
      <c r="AF234" s="28" t="str">
        <f>IF(ISNUMBER(AVERAGEIFS(Observed!AB$2:AB$792,Observed!$A$2:$A$792,$A234,Observed!$C$2:$C$792,$C234)),AVERAGEIFS(Observed!AB$2:AB$792,Observed!$A$2:$A$792,$A234,Observed!$C$2:$C$792,$C234),"")</f>
        <v/>
      </c>
      <c r="AG234" s="28" t="str">
        <f>IF(ISNUMBER(AVERAGEIFS(Observed!AC$2:AC$792,Observed!$A$2:$A$792,$A234,Observed!$C$2:$C$792,$C234)),AVERAGEIFS(Observed!AC$2:AC$792,Observed!$A$2:$A$792,$A234,Observed!$C$2:$C$792,$C234),"")</f>
        <v/>
      </c>
      <c r="AH234" s="29" t="str">
        <f>IF(ISNUMBER(AVERAGEIFS(Observed!AD$2:AD$792,Observed!$A$2:$A$792,$A234,Observed!$C$2:$C$792,$C234)),AVERAGEIFS(Observed!AD$2:AD$792,Observed!$A$2:$A$792,$A234,Observed!$C$2:$C$792,$C234),"")</f>
        <v/>
      </c>
      <c r="AI234" s="29" t="str">
        <f>IF(ISNUMBER(AVERAGEIFS(Observed!AE$2:AE$792,Observed!$A$2:$A$792,$A234,Observed!$C$2:$C$792,$C234)),AVERAGEIFS(Observed!AE$2:AE$792,Observed!$A$2:$A$792,$A234,Observed!$C$2:$C$792,$C234),"")</f>
        <v/>
      </c>
      <c r="AJ234" s="29" t="str">
        <f>IF(ISNUMBER(AVERAGEIFS(Observed!AF$2:AF$792,Observed!$A$2:$A$792,$A234,Observed!$C$2:$C$792,$C234)),AVERAGEIFS(Observed!AF$2:AF$792,Observed!$A$2:$A$792,$A234,Observed!$C$2:$C$792,$C234),"")</f>
        <v/>
      </c>
      <c r="AK234" s="28" t="str">
        <f>IF(ISNUMBER(AVERAGEIFS(Observed!AG$2:AG$792,Observed!$A$2:$A$792,$A234,Observed!$C$2:$C$792,$C234)),AVERAGEIFS(Observed!AG$2:AG$792,Observed!$A$2:$A$792,$A234,Observed!$C$2:$C$792,$C234),"")</f>
        <v/>
      </c>
      <c r="AL234" s="29" t="str">
        <f>IF(ISNUMBER(AVERAGEIFS(Observed!AH$2:AH$792,Observed!$A$2:$A$792,$A234,Observed!$C$2:$C$792,$C234)),AVERAGEIFS(Observed!AH$2:AH$792,Observed!$A$2:$A$792,$A234,Observed!$C$2:$C$792,$C234),"")</f>
        <v/>
      </c>
      <c r="AM234" s="28" t="str">
        <f>IF(ISNUMBER(AVERAGEIFS(Observed!AI$2:AI$792,Observed!$A$2:$A$792,$A234,Observed!$C$2:$C$792,$C234)),AVERAGEIFS(Observed!AI$2:AI$792,Observed!$A$2:$A$792,$A234,Observed!$C$2:$C$792,$C234),"")</f>
        <v/>
      </c>
      <c r="AN234" s="28" t="str">
        <f>IF(ISNUMBER(AVERAGEIFS(Observed!AJ$2:AJ$792,Observed!$A$2:$A$792,$A234,Observed!$C$2:$C$792,$C234)),AVERAGEIFS(Observed!AJ$2:AJ$792,Observed!$A$2:$A$792,$A234,Observed!$C$2:$C$792,$C234),"")</f>
        <v/>
      </c>
      <c r="AO234" s="28" t="str">
        <f>IF(ISNUMBER(AVERAGEIFS(Observed!AK$2:AK$792,Observed!$A$2:$A$792,$A234,Observed!$C$2:$C$792,$C234)),AVERAGEIFS(Observed!AK$2:AK$792,Observed!$A$2:$A$792,$A234,Observed!$C$2:$C$792,$C234),"")</f>
        <v/>
      </c>
      <c r="AP234" s="29" t="str">
        <f>IF(ISNUMBER(AVERAGEIFS(Observed!AL$2:AL$792,Observed!$A$2:$A$792,$A234,Observed!$C$2:$C$792,$C234)),AVERAGEIFS(Observed!AL$2:AL$792,Observed!$A$2:$A$792,$A234,Observed!$C$2:$C$792,$C234),"")</f>
        <v/>
      </c>
      <c r="AQ234" s="28" t="str">
        <f>IF(ISNUMBER(AVERAGEIFS(Observed!AM$2:AM$792,Observed!$A$2:$A$792,$A234,Observed!$C$2:$C$792,$C234)),AVERAGEIFS(Observed!AM$2:AM$792,Observed!$A$2:$A$792,$A234,Observed!$C$2:$C$792,$C234),"")</f>
        <v/>
      </c>
      <c r="AR234" s="28" t="str">
        <f>IF(ISNUMBER(AVERAGEIFS(Observed!AN$2:AN$792,Observed!$A$2:$A$792,$A234,Observed!$C$2:$C$792,$C234)),AVERAGEIFS(Observed!AN$2:AN$792,Observed!$A$2:$A$792,$A234,Observed!$C$2:$C$792,$C234),"")</f>
        <v/>
      </c>
      <c r="AS234" s="2">
        <f>COUNTIFS(Observed!$A$2:$A$792,$A234,Observed!$C$2:$C$792,$C234)</f>
        <v>3</v>
      </c>
      <c r="AT234" s="2">
        <f t="shared" si="4"/>
        <v>3</v>
      </c>
    </row>
    <row r="235" spans="1:46" x14ac:dyDescent="0.25">
      <c r="A235" s="4" t="s">
        <v>34</v>
      </c>
      <c r="B235" t="s">
        <v>32</v>
      </c>
      <c r="C235" s="3">
        <v>42402</v>
      </c>
      <c r="D235">
        <v>1</v>
      </c>
      <c r="F235">
        <v>100</v>
      </c>
      <c r="J235" s="2" t="s">
        <v>83</v>
      </c>
      <c r="K235" s="2" t="s">
        <v>23</v>
      </c>
      <c r="L235">
        <v>9</v>
      </c>
      <c r="M235" s="2" t="s">
        <v>22</v>
      </c>
      <c r="N235" s="27" t="str">
        <f>IF(ISNUMBER(AVERAGEIFS(Observed!J$2:J$792,Observed!$A$2:$A$792,$A235,Observed!$C$2:$C$792,$C235)),AVERAGEIFS(Observed!J$2:J$792,Observed!$A$2:$A$792,$A235,Observed!$C$2:$C$792,$C235),"")</f>
        <v/>
      </c>
      <c r="O235" s="28" t="str">
        <f>IF(ISNUMBER(AVERAGEIFS(Observed!K$2:K$792,Observed!$A$2:$A$792,$A235,Observed!$C$2:$C$792,$C235)),AVERAGEIFS(Observed!K$2:K$792,Observed!$A$2:$A$792,$A235,Observed!$C$2:$C$792,$C235),"")</f>
        <v/>
      </c>
      <c r="P235" s="28">
        <f>IF(ISNUMBER(AVERAGEIFS(Observed!L$2:L$792,Observed!$A$2:$A$792,$A235,Observed!$C$2:$C$792,$C235)),AVERAGEIFS(Observed!L$2:L$792,Observed!$A$2:$A$792,$A235,Observed!$C$2:$C$792,$C235),"")</f>
        <v>82.223333333333343</v>
      </c>
      <c r="Q235" s="28">
        <f>IF(ISNUMBER(AVERAGEIFS(Observed!M$2:M$792,Observed!$A$2:$A$792,$A235,Observed!$C$2:$C$792,$C235)),AVERAGEIFS(Observed!M$2:M$792,Observed!$A$2:$A$792,$A235,Observed!$C$2:$C$792,$C235),"")</f>
        <v>82.223333333333343</v>
      </c>
      <c r="R235" s="28">
        <f>IF(ISNUMBER(AVERAGEIFS(Observed!N$2:N$792,Observed!$A$2:$A$792,$A235,Observed!$C$2:$C$792,$C235)),AVERAGEIFS(Observed!N$2:N$792,Observed!$A$2:$A$792,$A235,Observed!$C$2:$C$792,$C235),"")</f>
        <v>763.33333333333337</v>
      </c>
      <c r="S235" s="29" t="str">
        <f>IF(ISNUMBER(AVERAGEIFS(Observed!O$2:O$792,Observed!$A$2:$A$792,$A235,Observed!$C$2:$C$792,$C235)),AVERAGEIFS(Observed!O$2:O$792,Observed!$A$2:$A$792,$A235,Observed!$C$2:$C$792,$C235),"")</f>
        <v/>
      </c>
      <c r="T235" s="29" t="str">
        <f>IF(ISNUMBER(AVERAGEIFS(Observed!P$2:P$792,Observed!$A$2:$A$792,$A235,Observed!$C$2:$C$792,$C235)),AVERAGEIFS(Observed!P$2:P$792,Observed!$A$2:$A$792,$A235,Observed!$C$2:$C$792,$C235),"")</f>
        <v/>
      </c>
      <c r="U235" s="29" t="str">
        <f>IF(ISNUMBER(AVERAGEIFS(Observed!Q$2:Q$792,Observed!$A$2:$A$792,$A235,Observed!$C$2:$C$792,$C235)),AVERAGEIFS(Observed!Q$2:Q$792,Observed!$A$2:$A$792,$A235,Observed!$C$2:$C$792,$C235),"")</f>
        <v/>
      </c>
      <c r="V235" s="28" t="str">
        <f>IF(ISNUMBER(AVERAGEIFS(Observed!R$2:R$792,Observed!$A$2:$A$792,$A235,Observed!$C$2:$C$792,$C235)),AVERAGEIFS(Observed!R$2:R$792,Observed!$A$2:$A$792,$A235,Observed!$C$2:$C$792,$C235),"")</f>
        <v/>
      </c>
      <c r="W235" s="30" t="str">
        <f>IF(ISNUMBER(AVERAGEIFS(Observed!S$2:S$792,Observed!$A$2:$A$792,$A235,Observed!$C$2:$C$792,$C235)),AVERAGEIFS(Observed!S$2:S$792,Observed!$A$2:$A$792,$A235,Observed!$C$2:$C$792,$C235),"")</f>
        <v/>
      </c>
      <c r="X235" s="30" t="str">
        <f>IF(ISNUMBER(AVERAGEIFS(Observed!T$2:T$792,Observed!$A$2:$A$792,$A235,Observed!$C$2:$C$792,$C235)),AVERAGEIFS(Observed!T$2:T$792,Observed!$A$2:$A$792,$A235,Observed!$C$2:$C$792,$C235),"")</f>
        <v/>
      </c>
      <c r="Y235" s="28" t="str">
        <f>IF(ISNUMBER(AVERAGEIFS(Observed!U$2:U$792,Observed!$A$2:$A$792,$A235,Observed!$C$2:$C$792,$C235)),AVERAGEIFS(Observed!U$2:U$792,Observed!$A$2:$A$792,$A235,Observed!$C$2:$C$792,$C235),"")</f>
        <v/>
      </c>
      <c r="Z235" s="28" t="str">
        <f>IF(ISNUMBER(AVERAGEIFS(Observed!V$2:V$792,Observed!$A$2:$A$792,$A235,Observed!$C$2:$C$792,$C235)),AVERAGEIFS(Observed!V$2:V$792,Observed!$A$2:$A$792,$A235,Observed!$C$2:$C$792,$C235),"")</f>
        <v/>
      </c>
      <c r="AA235" s="28" t="str">
        <f>IF(ISNUMBER(AVERAGEIFS(Observed!W$2:W$792,Observed!$A$2:$A$792,$A235,Observed!$C$2:$C$792,$C235)),AVERAGEIFS(Observed!W$2:W$792,Observed!$A$2:$A$792,$A235,Observed!$C$2:$C$792,$C235),"")</f>
        <v/>
      </c>
      <c r="AB235" s="28" t="str">
        <f>IF(ISNUMBER(AVERAGEIFS(Observed!X$2:X$792,Observed!$A$2:$A$792,$A235,Observed!$C$2:$C$792,$C235)),AVERAGEIFS(Observed!X$2:X$792,Observed!$A$2:$A$792,$A235,Observed!$C$2:$C$792,$C235),"")</f>
        <v/>
      </c>
      <c r="AC235" s="28" t="str">
        <f>IF(ISNUMBER(AVERAGEIFS(Observed!Y$2:Y$792,Observed!$A$2:$A$792,$A235,Observed!$C$2:$C$792,$C235)),AVERAGEIFS(Observed!Y$2:Y$792,Observed!$A$2:$A$792,$A235,Observed!$C$2:$C$792,$C235),"")</f>
        <v/>
      </c>
      <c r="AD235" s="28" t="str">
        <f>IF(ISNUMBER(AVERAGEIFS(Observed!Z$2:Z$792,Observed!$A$2:$A$792,$A235,Observed!$C$2:$C$792,$C235)),AVERAGEIFS(Observed!Z$2:Z$792,Observed!$A$2:$A$792,$A235,Observed!$C$2:$C$792,$C235),"")</f>
        <v/>
      </c>
      <c r="AE235" s="28" t="str">
        <f>IF(ISNUMBER(AVERAGEIFS(Observed!AA$2:AA$792,Observed!$A$2:$A$792,$A235,Observed!$C$2:$C$792,$C235)),AVERAGEIFS(Observed!AA$2:AA$792,Observed!$A$2:$A$792,$A235,Observed!$C$2:$C$792,$C235),"")</f>
        <v/>
      </c>
      <c r="AF235" s="28" t="str">
        <f>IF(ISNUMBER(AVERAGEIFS(Observed!AB$2:AB$792,Observed!$A$2:$A$792,$A235,Observed!$C$2:$C$792,$C235)),AVERAGEIFS(Observed!AB$2:AB$792,Observed!$A$2:$A$792,$A235,Observed!$C$2:$C$792,$C235),"")</f>
        <v/>
      </c>
      <c r="AG235" s="28" t="str">
        <f>IF(ISNUMBER(AVERAGEIFS(Observed!AC$2:AC$792,Observed!$A$2:$A$792,$A235,Observed!$C$2:$C$792,$C235)),AVERAGEIFS(Observed!AC$2:AC$792,Observed!$A$2:$A$792,$A235,Observed!$C$2:$C$792,$C235),"")</f>
        <v/>
      </c>
      <c r="AH235" s="29" t="str">
        <f>IF(ISNUMBER(AVERAGEIFS(Observed!AD$2:AD$792,Observed!$A$2:$A$792,$A235,Observed!$C$2:$C$792,$C235)),AVERAGEIFS(Observed!AD$2:AD$792,Observed!$A$2:$A$792,$A235,Observed!$C$2:$C$792,$C235),"")</f>
        <v/>
      </c>
      <c r="AI235" s="29" t="str">
        <f>IF(ISNUMBER(AVERAGEIFS(Observed!AE$2:AE$792,Observed!$A$2:$A$792,$A235,Observed!$C$2:$C$792,$C235)),AVERAGEIFS(Observed!AE$2:AE$792,Observed!$A$2:$A$792,$A235,Observed!$C$2:$C$792,$C235),"")</f>
        <v/>
      </c>
      <c r="AJ235" s="29" t="str">
        <f>IF(ISNUMBER(AVERAGEIFS(Observed!AF$2:AF$792,Observed!$A$2:$A$792,$A235,Observed!$C$2:$C$792,$C235)),AVERAGEIFS(Observed!AF$2:AF$792,Observed!$A$2:$A$792,$A235,Observed!$C$2:$C$792,$C235),"")</f>
        <v/>
      </c>
      <c r="AK235" s="28" t="str">
        <f>IF(ISNUMBER(AVERAGEIFS(Observed!AG$2:AG$792,Observed!$A$2:$A$792,$A235,Observed!$C$2:$C$792,$C235)),AVERAGEIFS(Observed!AG$2:AG$792,Observed!$A$2:$A$792,$A235,Observed!$C$2:$C$792,$C235),"")</f>
        <v/>
      </c>
      <c r="AL235" s="29" t="str">
        <f>IF(ISNUMBER(AVERAGEIFS(Observed!AH$2:AH$792,Observed!$A$2:$A$792,$A235,Observed!$C$2:$C$792,$C235)),AVERAGEIFS(Observed!AH$2:AH$792,Observed!$A$2:$A$792,$A235,Observed!$C$2:$C$792,$C235),"")</f>
        <v/>
      </c>
      <c r="AM235" s="28" t="str">
        <f>IF(ISNUMBER(AVERAGEIFS(Observed!AI$2:AI$792,Observed!$A$2:$A$792,$A235,Observed!$C$2:$C$792,$C235)),AVERAGEIFS(Observed!AI$2:AI$792,Observed!$A$2:$A$792,$A235,Observed!$C$2:$C$792,$C235),"")</f>
        <v/>
      </c>
      <c r="AN235" s="28" t="str">
        <f>IF(ISNUMBER(AVERAGEIFS(Observed!AJ$2:AJ$792,Observed!$A$2:$A$792,$A235,Observed!$C$2:$C$792,$C235)),AVERAGEIFS(Observed!AJ$2:AJ$792,Observed!$A$2:$A$792,$A235,Observed!$C$2:$C$792,$C235),"")</f>
        <v/>
      </c>
      <c r="AO235" s="28" t="str">
        <f>IF(ISNUMBER(AVERAGEIFS(Observed!AK$2:AK$792,Observed!$A$2:$A$792,$A235,Observed!$C$2:$C$792,$C235)),AVERAGEIFS(Observed!AK$2:AK$792,Observed!$A$2:$A$792,$A235,Observed!$C$2:$C$792,$C235),"")</f>
        <v/>
      </c>
      <c r="AP235" s="29" t="str">
        <f>IF(ISNUMBER(AVERAGEIFS(Observed!AL$2:AL$792,Observed!$A$2:$A$792,$A235,Observed!$C$2:$C$792,$C235)),AVERAGEIFS(Observed!AL$2:AL$792,Observed!$A$2:$A$792,$A235,Observed!$C$2:$C$792,$C235),"")</f>
        <v/>
      </c>
      <c r="AQ235" s="28" t="str">
        <f>IF(ISNUMBER(AVERAGEIFS(Observed!AM$2:AM$792,Observed!$A$2:$A$792,$A235,Observed!$C$2:$C$792,$C235)),AVERAGEIFS(Observed!AM$2:AM$792,Observed!$A$2:$A$792,$A235,Observed!$C$2:$C$792,$C235),"")</f>
        <v/>
      </c>
      <c r="AR235" s="28" t="str">
        <f>IF(ISNUMBER(AVERAGEIFS(Observed!AN$2:AN$792,Observed!$A$2:$A$792,$A235,Observed!$C$2:$C$792,$C235)),AVERAGEIFS(Observed!AN$2:AN$792,Observed!$A$2:$A$792,$A235,Observed!$C$2:$C$792,$C235),"")</f>
        <v/>
      </c>
      <c r="AS235" s="2">
        <f>COUNTIFS(Observed!$A$2:$A$792,$A235,Observed!$C$2:$C$792,$C235)</f>
        <v>3</v>
      </c>
      <c r="AT235" s="2">
        <f t="shared" si="4"/>
        <v>3</v>
      </c>
    </row>
    <row r="236" spans="1:46" x14ac:dyDescent="0.25">
      <c r="A236" s="4" t="s">
        <v>31</v>
      </c>
      <c r="B236" t="s">
        <v>32</v>
      </c>
      <c r="C236" s="3">
        <v>42402</v>
      </c>
      <c r="D236">
        <v>1</v>
      </c>
      <c r="F236">
        <v>200</v>
      </c>
      <c r="J236" s="2" t="s">
        <v>83</v>
      </c>
      <c r="K236" s="2" t="s">
        <v>23</v>
      </c>
      <c r="L236">
        <v>9</v>
      </c>
      <c r="M236" s="2" t="s">
        <v>22</v>
      </c>
      <c r="N236" s="27" t="str">
        <f>IF(ISNUMBER(AVERAGEIFS(Observed!J$2:J$792,Observed!$A$2:$A$792,$A236,Observed!$C$2:$C$792,$C236)),AVERAGEIFS(Observed!J$2:J$792,Observed!$A$2:$A$792,$A236,Observed!$C$2:$C$792,$C236),"")</f>
        <v/>
      </c>
      <c r="O236" s="28" t="str">
        <f>IF(ISNUMBER(AVERAGEIFS(Observed!K$2:K$792,Observed!$A$2:$A$792,$A236,Observed!$C$2:$C$792,$C236)),AVERAGEIFS(Observed!K$2:K$792,Observed!$A$2:$A$792,$A236,Observed!$C$2:$C$792,$C236),"")</f>
        <v/>
      </c>
      <c r="P236" s="28">
        <f>IF(ISNUMBER(AVERAGEIFS(Observed!L$2:L$792,Observed!$A$2:$A$792,$A236,Observed!$C$2:$C$792,$C236)),AVERAGEIFS(Observed!L$2:L$792,Observed!$A$2:$A$792,$A236,Observed!$C$2:$C$792,$C236),"")</f>
        <v>126.18333333333332</v>
      </c>
      <c r="Q236" s="28">
        <f>IF(ISNUMBER(AVERAGEIFS(Observed!M$2:M$792,Observed!$A$2:$A$792,$A236,Observed!$C$2:$C$792,$C236)),AVERAGEIFS(Observed!M$2:M$792,Observed!$A$2:$A$792,$A236,Observed!$C$2:$C$792,$C236),"")</f>
        <v>126.18333333333332</v>
      </c>
      <c r="R236" s="28">
        <f>IF(ISNUMBER(AVERAGEIFS(Observed!N$2:N$792,Observed!$A$2:$A$792,$A236,Observed!$C$2:$C$792,$C236)),AVERAGEIFS(Observed!N$2:N$792,Observed!$A$2:$A$792,$A236,Observed!$C$2:$C$792,$C236),"")</f>
        <v>811.40666666666675</v>
      </c>
      <c r="S236" s="29" t="str">
        <f>IF(ISNUMBER(AVERAGEIFS(Observed!O$2:O$792,Observed!$A$2:$A$792,$A236,Observed!$C$2:$C$792,$C236)),AVERAGEIFS(Observed!O$2:O$792,Observed!$A$2:$A$792,$A236,Observed!$C$2:$C$792,$C236),"")</f>
        <v/>
      </c>
      <c r="T236" s="29" t="str">
        <f>IF(ISNUMBER(AVERAGEIFS(Observed!P$2:P$792,Observed!$A$2:$A$792,$A236,Observed!$C$2:$C$792,$C236)),AVERAGEIFS(Observed!P$2:P$792,Observed!$A$2:$A$792,$A236,Observed!$C$2:$C$792,$C236),"")</f>
        <v/>
      </c>
      <c r="U236" s="29" t="str">
        <f>IF(ISNUMBER(AVERAGEIFS(Observed!Q$2:Q$792,Observed!$A$2:$A$792,$A236,Observed!$C$2:$C$792,$C236)),AVERAGEIFS(Observed!Q$2:Q$792,Observed!$A$2:$A$792,$A236,Observed!$C$2:$C$792,$C236),"")</f>
        <v/>
      </c>
      <c r="V236" s="28" t="str">
        <f>IF(ISNUMBER(AVERAGEIFS(Observed!R$2:R$792,Observed!$A$2:$A$792,$A236,Observed!$C$2:$C$792,$C236)),AVERAGEIFS(Observed!R$2:R$792,Observed!$A$2:$A$792,$A236,Observed!$C$2:$C$792,$C236),"")</f>
        <v/>
      </c>
      <c r="W236" s="30" t="str">
        <f>IF(ISNUMBER(AVERAGEIFS(Observed!S$2:S$792,Observed!$A$2:$A$792,$A236,Observed!$C$2:$C$792,$C236)),AVERAGEIFS(Observed!S$2:S$792,Observed!$A$2:$A$792,$A236,Observed!$C$2:$C$792,$C236),"")</f>
        <v/>
      </c>
      <c r="X236" s="30" t="str">
        <f>IF(ISNUMBER(AVERAGEIFS(Observed!T$2:T$792,Observed!$A$2:$A$792,$A236,Observed!$C$2:$C$792,$C236)),AVERAGEIFS(Observed!T$2:T$792,Observed!$A$2:$A$792,$A236,Observed!$C$2:$C$792,$C236),"")</f>
        <v/>
      </c>
      <c r="Y236" s="28" t="str">
        <f>IF(ISNUMBER(AVERAGEIFS(Observed!U$2:U$792,Observed!$A$2:$A$792,$A236,Observed!$C$2:$C$792,$C236)),AVERAGEIFS(Observed!U$2:U$792,Observed!$A$2:$A$792,$A236,Observed!$C$2:$C$792,$C236),"")</f>
        <v/>
      </c>
      <c r="Z236" s="28" t="str">
        <f>IF(ISNUMBER(AVERAGEIFS(Observed!V$2:V$792,Observed!$A$2:$A$792,$A236,Observed!$C$2:$C$792,$C236)),AVERAGEIFS(Observed!V$2:V$792,Observed!$A$2:$A$792,$A236,Observed!$C$2:$C$792,$C236),"")</f>
        <v/>
      </c>
      <c r="AA236" s="28" t="str">
        <f>IF(ISNUMBER(AVERAGEIFS(Observed!W$2:W$792,Observed!$A$2:$A$792,$A236,Observed!$C$2:$C$792,$C236)),AVERAGEIFS(Observed!W$2:W$792,Observed!$A$2:$A$792,$A236,Observed!$C$2:$C$792,$C236),"")</f>
        <v/>
      </c>
      <c r="AB236" s="28" t="str">
        <f>IF(ISNUMBER(AVERAGEIFS(Observed!X$2:X$792,Observed!$A$2:$A$792,$A236,Observed!$C$2:$C$792,$C236)),AVERAGEIFS(Observed!X$2:X$792,Observed!$A$2:$A$792,$A236,Observed!$C$2:$C$792,$C236),"")</f>
        <v/>
      </c>
      <c r="AC236" s="28" t="str">
        <f>IF(ISNUMBER(AVERAGEIFS(Observed!Y$2:Y$792,Observed!$A$2:$A$792,$A236,Observed!$C$2:$C$792,$C236)),AVERAGEIFS(Observed!Y$2:Y$792,Observed!$A$2:$A$792,$A236,Observed!$C$2:$C$792,$C236),"")</f>
        <v/>
      </c>
      <c r="AD236" s="28" t="str">
        <f>IF(ISNUMBER(AVERAGEIFS(Observed!Z$2:Z$792,Observed!$A$2:$A$792,$A236,Observed!$C$2:$C$792,$C236)),AVERAGEIFS(Observed!Z$2:Z$792,Observed!$A$2:$A$792,$A236,Observed!$C$2:$C$792,$C236),"")</f>
        <v/>
      </c>
      <c r="AE236" s="28" t="str">
        <f>IF(ISNUMBER(AVERAGEIFS(Observed!AA$2:AA$792,Observed!$A$2:$A$792,$A236,Observed!$C$2:$C$792,$C236)),AVERAGEIFS(Observed!AA$2:AA$792,Observed!$A$2:$A$792,$A236,Observed!$C$2:$C$792,$C236),"")</f>
        <v/>
      </c>
      <c r="AF236" s="28" t="str">
        <f>IF(ISNUMBER(AVERAGEIFS(Observed!AB$2:AB$792,Observed!$A$2:$A$792,$A236,Observed!$C$2:$C$792,$C236)),AVERAGEIFS(Observed!AB$2:AB$792,Observed!$A$2:$A$792,$A236,Observed!$C$2:$C$792,$C236),"")</f>
        <v/>
      </c>
      <c r="AG236" s="28" t="str">
        <f>IF(ISNUMBER(AVERAGEIFS(Observed!AC$2:AC$792,Observed!$A$2:$A$792,$A236,Observed!$C$2:$C$792,$C236)),AVERAGEIFS(Observed!AC$2:AC$792,Observed!$A$2:$A$792,$A236,Observed!$C$2:$C$792,$C236),"")</f>
        <v/>
      </c>
      <c r="AH236" s="29" t="str">
        <f>IF(ISNUMBER(AVERAGEIFS(Observed!AD$2:AD$792,Observed!$A$2:$A$792,$A236,Observed!$C$2:$C$792,$C236)),AVERAGEIFS(Observed!AD$2:AD$792,Observed!$A$2:$A$792,$A236,Observed!$C$2:$C$792,$C236),"")</f>
        <v/>
      </c>
      <c r="AI236" s="29" t="str">
        <f>IF(ISNUMBER(AVERAGEIFS(Observed!AE$2:AE$792,Observed!$A$2:$A$792,$A236,Observed!$C$2:$C$792,$C236)),AVERAGEIFS(Observed!AE$2:AE$792,Observed!$A$2:$A$792,$A236,Observed!$C$2:$C$792,$C236),"")</f>
        <v/>
      </c>
      <c r="AJ236" s="29" t="str">
        <f>IF(ISNUMBER(AVERAGEIFS(Observed!AF$2:AF$792,Observed!$A$2:$A$792,$A236,Observed!$C$2:$C$792,$C236)),AVERAGEIFS(Observed!AF$2:AF$792,Observed!$A$2:$A$792,$A236,Observed!$C$2:$C$792,$C236),"")</f>
        <v/>
      </c>
      <c r="AK236" s="28" t="str">
        <f>IF(ISNUMBER(AVERAGEIFS(Observed!AG$2:AG$792,Observed!$A$2:$A$792,$A236,Observed!$C$2:$C$792,$C236)),AVERAGEIFS(Observed!AG$2:AG$792,Observed!$A$2:$A$792,$A236,Observed!$C$2:$C$792,$C236),"")</f>
        <v/>
      </c>
      <c r="AL236" s="29" t="str">
        <f>IF(ISNUMBER(AVERAGEIFS(Observed!AH$2:AH$792,Observed!$A$2:$A$792,$A236,Observed!$C$2:$C$792,$C236)),AVERAGEIFS(Observed!AH$2:AH$792,Observed!$A$2:$A$792,$A236,Observed!$C$2:$C$792,$C236),"")</f>
        <v/>
      </c>
      <c r="AM236" s="28" t="str">
        <f>IF(ISNUMBER(AVERAGEIFS(Observed!AI$2:AI$792,Observed!$A$2:$A$792,$A236,Observed!$C$2:$C$792,$C236)),AVERAGEIFS(Observed!AI$2:AI$792,Observed!$A$2:$A$792,$A236,Observed!$C$2:$C$792,$C236),"")</f>
        <v/>
      </c>
      <c r="AN236" s="28" t="str">
        <f>IF(ISNUMBER(AVERAGEIFS(Observed!AJ$2:AJ$792,Observed!$A$2:$A$792,$A236,Observed!$C$2:$C$792,$C236)),AVERAGEIFS(Observed!AJ$2:AJ$792,Observed!$A$2:$A$792,$A236,Observed!$C$2:$C$792,$C236),"")</f>
        <v/>
      </c>
      <c r="AO236" s="28" t="str">
        <f>IF(ISNUMBER(AVERAGEIFS(Observed!AK$2:AK$792,Observed!$A$2:$A$792,$A236,Observed!$C$2:$C$792,$C236)),AVERAGEIFS(Observed!AK$2:AK$792,Observed!$A$2:$A$792,$A236,Observed!$C$2:$C$792,$C236),"")</f>
        <v/>
      </c>
      <c r="AP236" s="29" t="str">
        <f>IF(ISNUMBER(AVERAGEIFS(Observed!AL$2:AL$792,Observed!$A$2:$A$792,$A236,Observed!$C$2:$C$792,$C236)),AVERAGEIFS(Observed!AL$2:AL$792,Observed!$A$2:$A$792,$A236,Observed!$C$2:$C$792,$C236),"")</f>
        <v/>
      </c>
      <c r="AQ236" s="28" t="str">
        <f>IF(ISNUMBER(AVERAGEIFS(Observed!AM$2:AM$792,Observed!$A$2:$A$792,$A236,Observed!$C$2:$C$792,$C236)),AVERAGEIFS(Observed!AM$2:AM$792,Observed!$A$2:$A$792,$A236,Observed!$C$2:$C$792,$C236),"")</f>
        <v/>
      </c>
      <c r="AR236" s="28" t="str">
        <f>IF(ISNUMBER(AVERAGEIFS(Observed!AN$2:AN$792,Observed!$A$2:$A$792,$A236,Observed!$C$2:$C$792,$C236)),AVERAGEIFS(Observed!AN$2:AN$792,Observed!$A$2:$A$792,$A236,Observed!$C$2:$C$792,$C236),"")</f>
        <v/>
      </c>
      <c r="AS236" s="2">
        <f>COUNTIFS(Observed!$A$2:$A$792,$A236,Observed!$C$2:$C$792,$C236)</f>
        <v>3</v>
      </c>
      <c r="AT236" s="2">
        <f t="shared" si="4"/>
        <v>3</v>
      </c>
    </row>
    <row r="237" spans="1:46" x14ac:dyDescent="0.25">
      <c r="A237" s="4" t="s">
        <v>37</v>
      </c>
      <c r="B237" t="s">
        <v>32</v>
      </c>
      <c r="C237" s="3">
        <v>42402</v>
      </c>
      <c r="D237">
        <v>1</v>
      </c>
      <c r="F237">
        <v>350</v>
      </c>
      <c r="J237" s="2" t="s">
        <v>83</v>
      </c>
      <c r="K237" s="2" t="s">
        <v>23</v>
      </c>
      <c r="L237">
        <v>9</v>
      </c>
      <c r="M237" s="2" t="s">
        <v>22</v>
      </c>
      <c r="N237" s="27" t="str">
        <f>IF(ISNUMBER(AVERAGEIFS(Observed!J$2:J$792,Observed!$A$2:$A$792,$A237,Observed!$C$2:$C$792,$C237)),AVERAGEIFS(Observed!J$2:J$792,Observed!$A$2:$A$792,$A237,Observed!$C$2:$C$792,$C237),"")</f>
        <v/>
      </c>
      <c r="O237" s="28" t="str">
        <f>IF(ISNUMBER(AVERAGEIFS(Observed!K$2:K$792,Observed!$A$2:$A$792,$A237,Observed!$C$2:$C$792,$C237)),AVERAGEIFS(Observed!K$2:K$792,Observed!$A$2:$A$792,$A237,Observed!$C$2:$C$792,$C237),"")</f>
        <v/>
      </c>
      <c r="P237" s="28">
        <f>IF(ISNUMBER(AVERAGEIFS(Observed!L$2:L$792,Observed!$A$2:$A$792,$A237,Observed!$C$2:$C$792,$C237)),AVERAGEIFS(Observed!L$2:L$792,Observed!$A$2:$A$792,$A237,Observed!$C$2:$C$792,$C237),"")</f>
        <v>69.339999999999989</v>
      </c>
      <c r="Q237" s="28">
        <f>IF(ISNUMBER(AVERAGEIFS(Observed!M$2:M$792,Observed!$A$2:$A$792,$A237,Observed!$C$2:$C$792,$C237)),AVERAGEIFS(Observed!M$2:M$792,Observed!$A$2:$A$792,$A237,Observed!$C$2:$C$792,$C237),"")</f>
        <v>69.339999999999989</v>
      </c>
      <c r="R237" s="28">
        <f>IF(ISNUMBER(AVERAGEIFS(Observed!N$2:N$792,Observed!$A$2:$A$792,$A237,Observed!$C$2:$C$792,$C237)),AVERAGEIFS(Observed!N$2:N$792,Observed!$A$2:$A$792,$A237,Observed!$C$2:$C$792,$C237),"")</f>
        <v>712.73666666666668</v>
      </c>
      <c r="S237" s="29" t="str">
        <f>IF(ISNUMBER(AVERAGEIFS(Observed!O$2:O$792,Observed!$A$2:$A$792,$A237,Observed!$C$2:$C$792,$C237)),AVERAGEIFS(Observed!O$2:O$792,Observed!$A$2:$A$792,$A237,Observed!$C$2:$C$792,$C237),"")</f>
        <v/>
      </c>
      <c r="T237" s="29" t="str">
        <f>IF(ISNUMBER(AVERAGEIFS(Observed!P$2:P$792,Observed!$A$2:$A$792,$A237,Observed!$C$2:$C$792,$C237)),AVERAGEIFS(Observed!P$2:P$792,Observed!$A$2:$A$792,$A237,Observed!$C$2:$C$792,$C237),"")</f>
        <v/>
      </c>
      <c r="U237" s="29" t="str">
        <f>IF(ISNUMBER(AVERAGEIFS(Observed!Q$2:Q$792,Observed!$A$2:$A$792,$A237,Observed!$C$2:$C$792,$C237)),AVERAGEIFS(Observed!Q$2:Q$792,Observed!$A$2:$A$792,$A237,Observed!$C$2:$C$792,$C237),"")</f>
        <v/>
      </c>
      <c r="V237" s="28" t="str">
        <f>IF(ISNUMBER(AVERAGEIFS(Observed!R$2:R$792,Observed!$A$2:$A$792,$A237,Observed!$C$2:$C$792,$C237)),AVERAGEIFS(Observed!R$2:R$792,Observed!$A$2:$A$792,$A237,Observed!$C$2:$C$792,$C237),"")</f>
        <v/>
      </c>
      <c r="W237" s="30" t="str">
        <f>IF(ISNUMBER(AVERAGEIFS(Observed!S$2:S$792,Observed!$A$2:$A$792,$A237,Observed!$C$2:$C$792,$C237)),AVERAGEIFS(Observed!S$2:S$792,Observed!$A$2:$A$792,$A237,Observed!$C$2:$C$792,$C237),"")</f>
        <v/>
      </c>
      <c r="X237" s="30" t="str">
        <f>IF(ISNUMBER(AVERAGEIFS(Observed!T$2:T$792,Observed!$A$2:$A$792,$A237,Observed!$C$2:$C$792,$C237)),AVERAGEIFS(Observed!T$2:T$792,Observed!$A$2:$A$792,$A237,Observed!$C$2:$C$792,$C237),"")</f>
        <v/>
      </c>
      <c r="Y237" s="28" t="str">
        <f>IF(ISNUMBER(AVERAGEIFS(Observed!U$2:U$792,Observed!$A$2:$A$792,$A237,Observed!$C$2:$C$792,$C237)),AVERAGEIFS(Observed!U$2:U$792,Observed!$A$2:$A$792,$A237,Observed!$C$2:$C$792,$C237),"")</f>
        <v/>
      </c>
      <c r="Z237" s="28" t="str">
        <f>IF(ISNUMBER(AVERAGEIFS(Observed!V$2:V$792,Observed!$A$2:$A$792,$A237,Observed!$C$2:$C$792,$C237)),AVERAGEIFS(Observed!V$2:V$792,Observed!$A$2:$A$792,$A237,Observed!$C$2:$C$792,$C237),"")</f>
        <v/>
      </c>
      <c r="AA237" s="28" t="str">
        <f>IF(ISNUMBER(AVERAGEIFS(Observed!W$2:W$792,Observed!$A$2:$A$792,$A237,Observed!$C$2:$C$792,$C237)),AVERAGEIFS(Observed!W$2:W$792,Observed!$A$2:$A$792,$A237,Observed!$C$2:$C$792,$C237),"")</f>
        <v/>
      </c>
      <c r="AB237" s="28" t="str">
        <f>IF(ISNUMBER(AVERAGEIFS(Observed!X$2:X$792,Observed!$A$2:$A$792,$A237,Observed!$C$2:$C$792,$C237)),AVERAGEIFS(Observed!X$2:X$792,Observed!$A$2:$A$792,$A237,Observed!$C$2:$C$792,$C237),"")</f>
        <v/>
      </c>
      <c r="AC237" s="28" t="str">
        <f>IF(ISNUMBER(AVERAGEIFS(Observed!Y$2:Y$792,Observed!$A$2:$A$792,$A237,Observed!$C$2:$C$792,$C237)),AVERAGEIFS(Observed!Y$2:Y$792,Observed!$A$2:$A$792,$A237,Observed!$C$2:$C$792,$C237),"")</f>
        <v/>
      </c>
      <c r="AD237" s="28" t="str">
        <f>IF(ISNUMBER(AVERAGEIFS(Observed!Z$2:Z$792,Observed!$A$2:$A$792,$A237,Observed!$C$2:$C$792,$C237)),AVERAGEIFS(Observed!Z$2:Z$792,Observed!$A$2:$A$792,$A237,Observed!$C$2:$C$792,$C237),"")</f>
        <v/>
      </c>
      <c r="AE237" s="28" t="str">
        <f>IF(ISNUMBER(AVERAGEIFS(Observed!AA$2:AA$792,Observed!$A$2:$A$792,$A237,Observed!$C$2:$C$792,$C237)),AVERAGEIFS(Observed!AA$2:AA$792,Observed!$A$2:$A$792,$A237,Observed!$C$2:$C$792,$C237),"")</f>
        <v/>
      </c>
      <c r="AF237" s="28" t="str">
        <f>IF(ISNUMBER(AVERAGEIFS(Observed!AB$2:AB$792,Observed!$A$2:$A$792,$A237,Observed!$C$2:$C$792,$C237)),AVERAGEIFS(Observed!AB$2:AB$792,Observed!$A$2:$A$792,$A237,Observed!$C$2:$C$792,$C237),"")</f>
        <v/>
      </c>
      <c r="AG237" s="28" t="str">
        <f>IF(ISNUMBER(AVERAGEIFS(Observed!AC$2:AC$792,Observed!$A$2:$A$792,$A237,Observed!$C$2:$C$792,$C237)),AVERAGEIFS(Observed!AC$2:AC$792,Observed!$A$2:$A$792,$A237,Observed!$C$2:$C$792,$C237),"")</f>
        <v/>
      </c>
      <c r="AH237" s="29" t="str">
        <f>IF(ISNUMBER(AVERAGEIFS(Observed!AD$2:AD$792,Observed!$A$2:$A$792,$A237,Observed!$C$2:$C$792,$C237)),AVERAGEIFS(Observed!AD$2:AD$792,Observed!$A$2:$A$792,$A237,Observed!$C$2:$C$792,$C237),"")</f>
        <v/>
      </c>
      <c r="AI237" s="29" t="str">
        <f>IF(ISNUMBER(AVERAGEIFS(Observed!AE$2:AE$792,Observed!$A$2:$A$792,$A237,Observed!$C$2:$C$792,$C237)),AVERAGEIFS(Observed!AE$2:AE$792,Observed!$A$2:$A$792,$A237,Observed!$C$2:$C$792,$C237),"")</f>
        <v/>
      </c>
      <c r="AJ237" s="29" t="str">
        <f>IF(ISNUMBER(AVERAGEIFS(Observed!AF$2:AF$792,Observed!$A$2:$A$792,$A237,Observed!$C$2:$C$792,$C237)),AVERAGEIFS(Observed!AF$2:AF$792,Observed!$A$2:$A$792,$A237,Observed!$C$2:$C$792,$C237),"")</f>
        <v/>
      </c>
      <c r="AK237" s="28" t="str">
        <f>IF(ISNUMBER(AVERAGEIFS(Observed!AG$2:AG$792,Observed!$A$2:$A$792,$A237,Observed!$C$2:$C$792,$C237)),AVERAGEIFS(Observed!AG$2:AG$792,Observed!$A$2:$A$792,$A237,Observed!$C$2:$C$792,$C237),"")</f>
        <v/>
      </c>
      <c r="AL237" s="29" t="str">
        <f>IF(ISNUMBER(AVERAGEIFS(Observed!AH$2:AH$792,Observed!$A$2:$A$792,$A237,Observed!$C$2:$C$792,$C237)),AVERAGEIFS(Observed!AH$2:AH$792,Observed!$A$2:$A$792,$A237,Observed!$C$2:$C$792,$C237),"")</f>
        <v/>
      </c>
      <c r="AM237" s="28" t="str">
        <f>IF(ISNUMBER(AVERAGEIFS(Observed!AI$2:AI$792,Observed!$A$2:$A$792,$A237,Observed!$C$2:$C$792,$C237)),AVERAGEIFS(Observed!AI$2:AI$792,Observed!$A$2:$A$792,$A237,Observed!$C$2:$C$792,$C237),"")</f>
        <v/>
      </c>
      <c r="AN237" s="28" t="str">
        <f>IF(ISNUMBER(AVERAGEIFS(Observed!AJ$2:AJ$792,Observed!$A$2:$A$792,$A237,Observed!$C$2:$C$792,$C237)),AVERAGEIFS(Observed!AJ$2:AJ$792,Observed!$A$2:$A$792,$A237,Observed!$C$2:$C$792,$C237),"")</f>
        <v/>
      </c>
      <c r="AO237" s="28" t="str">
        <f>IF(ISNUMBER(AVERAGEIFS(Observed!AK$2:AK$792,Observed!$A$2:$A$792,$A237,Observed!$C$2:$C$792,$C237)),AVERAGEIFS(Observed!AK$2:AK$792,Observed!$A$2:$A$792,$A237,Observed!$C$2:$C$792,$C237),"")</f>
        <v/>
      </c>
      <c r="AP237" s="29" t="str">
        <f>IF(ISNUMBER(AVERAGEIFS(Observed!AL$2:AL$792,Observed!$A$2:$A$792,$A237,Observed!$C$2:$C$792,$C237)),AVERAGEIFS(Observed!AL$2:AL$792,Observed!$A$2:$A$792,$A237,Observed!$C$2:$C$792,$C237),"")</f>
        <v/>
      </c>
      <c r="AQ237" s="28" t="str">
        <f>IF(ISNUMBER(AVERAGEIFS(Observed!AM$2:AM$792,Observed!$A$2:$A$792,$A237,Observed!$C$2:$C$792,$C237)),AVERAGEIFS(Observed!AM$2:AM$792,Observed!$A$2:$A$792,$A237,Observed!$C$2:$C$792,$C237),"")</f>
        <v/>
      </c>
      <c r="AR237" s="28" t="str">
        <f>IF(ISNUMBER(AVERAGEIFS(Observed!AN$2:AN$792,Observed!$A$2:$A$792,$A237,Observed!$C$2:$C$792,$C237)),AVERAGEIFS(Observed!AN$2:AN$792,Observed!$A$2:$A$792,$A237,Observed!$C$2:$C$792,$C237),"")</f>
        <v/>
      </c>
      <c r="AS237" s="2">
        <f>COUNTIFS(Observed!$A$2:$A$792,$A237,Observed!$C$2:$C$792,$C237)</f>
        <v>3</v>
      </c>
      <c r="AT237" s="2">
        <f t="shared" si="4"/>
        <v>3</v>
      </c>
    </row>
    <row r="238" spans="1:46" x14ac:dyDescent="0.25">
      <c r="A238" s="4" t="s">
        <v>36</v>
      </c>
      <c r="B238" t="s">
        <v>32</v>
      </c>
      <c r="C238" s="3">
        <v>42402</v>
      </c>
      <c r="D238">
        <v>1</v>
      </c>
      <c r="F238">
        <v>500</v>
      </c>
      <c r="J238" s="2" t="s">
        <v>83</v>
      </c>
      <c r="K238" s="2" t="s">
        <v>23</v>
      </c>
      <c r="L238">
        <v>9</v>
      </c>
      <c r="M238" s="2" t="s">
        <v>22</v>
      </c>
      <c r="N238" s="27" t="str">
        <f>IF(ISNUMBER(AVERAGEIFS(Observed!J$2:J$792,Observed!$A$2:$A$792,$A238,Observed!$C$2:$C$792,$C238)),AVERAGEIFS(Observed!J$2:J$792,Observed!$A$2:$A$792,$A238,Observed!$C$2:$C$792,$C238),"")</f>
        <v/>
      </c>
      <c r="O238" s="28" t="str">
        <f>IF(ISNUMBER(AVERAGEIFS(Observed!K$2:K$792,Observed!$A$2:$A$792,$A238,Observed!$C$2:$C$792,$C238)),AVERAGEIFS(Observed!K$2:K$792,Observed!$A$2:$A$792,$A238,Observed!$C$2:$C$792,$C238),"")</f>
        <v/>
      </c>
      <c r="P238" s="28">
        <f>IF(ISNUMBER(AVERAGEIFS(Observed!L$2:L$792,Observed!$A$2:$A$792,$A238,Observed!$C$2:$C$792,$C238)),AVERAGEIFS(Observed!L$2:L$792,Observed!$A$2:$A$792,$A238,Observed!$C$2:$C$792,$C238),"")</f>
        <v>89.816666666666663</v>
      </c>
      <c r="Q238" s="28">
        <f>IF(ISNUMBER(AVERAGEIFS(Observed!M$2:M$792,Observed!$A$2:$A$792,$A238,Observed!$C$2:$C$792,$C238)),AVERAGEIFS(Observed!M$2:M$792,Observed!$A$2:$A$792,$A238,Observed!$C$2:$C$792,$C238),"")</f>
        <v>89.816666666666663</v>
      </c>
      <c r="R238" s="28">
        <f>IF(ISNUMBER(AVERAGEIFS(Observed!N$2:N$792,Observed!$A$2:$A$792,$A238,Observed!$C$2:$C$792,$C238)),AVERAGEIFS(Observed!N$2:N$792,Observed!$A$2:$A$792,$A238,Observed!$C$2:$C$792,$C238),"")</f>
        <v>802.87666666666667</v>
      </c>
      <c r="S238" s="29" t="str">
        <f>IF(ISNUMBER(AVERAGEIFS(Observed!O$2:O$792,Observed!$A$2:$A$792,$A238,Observed!$C$2:$C$792,$C238)),AVERAGEIFS(Observed!O$2:O$792,Observed!$A$2:$A$792,$A238,Observed!$C$2:$C$792,$C238),"")</f>
        <v/>
      </c>
      <c r="T238" s="29" t="str">
        <f>IF(ISNUMBER(AVERAGEIFS(Observed!P$2:P$792,Observed!$A$2:$A$792,$A238,Observed!$C$2:$C$792,$C238)),AVERAGEIFS(Observed!P$2:P$792,Observed!$A$2:$A$792,$A238,Observed!$C$2:$C$792,$C238),"")</f>
        <v/>
      </c>
      <c r="U238" s="29" t="str">
        <f>IF(ISNUMBER(AVERAGEIFS(Observed!Q$2:Q$792,Observed!$A$2:$A$792,$A238,Observed!$C$2:$C$792,$C238)),AVERAGEIFS(Observed!Q$2:Q$792,Observed!$A$2:$A$792,$A238,Observed!$C$2:$C$792,$C238),"")</f>
        <v/>
      </c>
      <c r="V238" s="28" t="str">
        <f>IF(ISNUMBER(AVERAGEIFS(Observed!R$2:R$792,Observed!$A$2:$A$792,$A238,Observed!$C$2:$C$792,$C238)),AVERAGEIFS(Observed!R$2:R$792,Observed!$A$2:$A$792,$A238,Observed!$C$2:$C$792,$C238),"")</f>
        <v/>
      </c>
      <c r="W238" s="30" t="str">
        <f>IF(ISNUMBER(AVERAGEIFS(Observed!S$2:S$792,Observed!$A$2:$A$792,$A238,Observed!$C$2:$C$792,$C238)),AVERAGEIFS(Observed!S$2:S$792,Observed!$A$2:$A$792,$A238,Observed!$C$2:$C$792,$C238),"")</f>
        <v/>
      </c>
      <c r="X238" s="30" t="str">
        <f>IF(ISNUMBER(AVERAGEIFS(Observed!T$2:T$792,Observed!$A$2:$A$792,$A238,Observed!$C$2:$C$792,$C238)),AVERAGEIFS(Observed!T$2:T$792,Observed!$A$2:$A$792,$A238,Observed!$C$2:$C$792,$C238),"")</f>
        <v/>
      </c>
      <c r="Y238" s="28" t="str">
        <f>IF(ISNUMBER(AVERAGEIFS(Observed!U$2:U$792,Observed!$A$2:$A$792,$A238,Observed!$C$2:$C$792,$C238)),AVERAGEIFS(Observed!U$2:U$792,Observed!$A$2:$A$792,$A238,Observed!$C$2:$C$792,$C238),"")</f>
        <v/>
      </c>
      <c r="Z238" s="28" t="str">
        <f>IF(ISNUMBER(AVERAGEIFS(Observed!V$2:V$792,Observed!$A$2:$A$792,$A238,Observed!$C$2:$C$792,$C238)),AVERAGEIFS(Observed!V$2:V$792,Observed!$A$2:$A$792,$A238,Observed!$C$2:$C$792,$C238),"")</f>
        <v/>
      </c>
      <c r="AA238" s="28" t="str">
        <f>IF(ISNUMBER(AVERAGEIFS(Observed!W$2:W$792,Observed!$A$2:$A$792,$A238,Observed!$C$2:$C$792,$C238)),AVERAGEIFS(Observed!W$2:W$792,Observed!$A$2:$A$792,$A238,Observed!$C$2:$C$792,$C238),"")</f>
        <v/>
      </c>
      <c r="AB238" s="28" t="str">
        <f>IF(ISNUMBER(AVERAGEIFS(Observed!X$2:X$792,Observed!$A$2:$A$792,$A238,Observed!$C$2:$C$792,$C238)),AVERAGEIFS(Observed!X$2:X$792,Observed!$A$2:$A$792,$A238,Observed!$C$2:$C$792,$C238),"")</f>
        <v/>
      </c>
      <c r="AC238" s="28" t="str">
        <f>IF(ISNUMBER(AVERAGEIFS(Observed!Y$2:Y$792,Observed!$A$2:$A$792,$A238,Observed!$C$2:$C$792,$C238)),AVERAGEIFS(Observed!Y$2:Y$792,Observed!$A$2:$A$792,$A238,Observed!$C$2:$C$792,$C238),"")</f>
        <v/>
      </c>
      <c r="AD238" s="28" t="str">
        <f>IF(ISNUMBER(AVERAGEIFS(Observed!Z$2:Z$792,Observed!$A$2:$A$792,$A238,Observed!$C$2:$C$792,$C238)),AVERAGEIFS(Observed!Z$2:Z$792,Observed!$A$2:$A$792,$A238,Observed!$C$2:$C$792,$C238),"")</f>
        <v/>
      </c>
      <c r="AE238" s="28" t="str">
        <f>IF(ISNUMBER(AVERAGEIFS(Observed!AA$2:AA$792,Observed!$A$2:$A$792,$A238,Observed!$C$2:$C$792,$C238)),AVERAGEIFS(Observed!AA$2:AA$792,Observed!$A$2:$A$792,$A238,Observed!$C$2:$C$792,$C238),"")</f>
        <v/>
      </c>
      <c r="AF238" s="28" t="str">
        <f>IF(ISNUMBER(AVERAGEIFS(Observed!AB$2:AB$792,Observed!$A$2:$A$792,$A238,Observed!$C$2:$C$792,$C238)),AVERAGEIFS(Observed!AB$2:AB$792,Observed!$A$2:$A$792,$A238,Observed!$C$2:$C$792,$C238),"")</f>
        <v/>
      </c>
      <c r="AG238" s="28" t="str">
        <f>IF(ISNUMBER(AVERAGEIFS(Observed!AC$2:AC$792,Observed!$A$2:$A$792,$A238,Observed!$C$2:$C$792,$C238)),AVERAGEIFS(Observed!AC$2:AC$792,Observed!$A$2:$A$792,$A238,Observed!$C$2:$C$792,$C238),"")</f>
        <v/>
      </c>
      <c r="AH238" s="29" t="str">
        <f>IF(ISNUMBER(AVERAGEIFS(Observed!AD$2:AD$792,Observed!$A$2:$A$792,$A238,Observed!$C$2:$C$792,$C238)),AVERAGEIFS(Observed!AD$2:AD$792,Observed!$A$2:$A$792,$A238,Observed!$C$2:$C$792,$C238),"")</f>
        <v/>
      </c>
      <c r="AI238" s="29" t="str">
        <f>IF(ISNUMBER(AVERAGEIFS(Observed!AE$2:AE$792,Observed!$A$2:$A$792,$A238,Observed!$C$2:$C$792,$C238)),AVERAGEIFS(Observed!AE$2:AE$792,Observed!$A$2:$A$792,$A238,Observed!$C$2:$C$792,$C238),"")</f>
        <v/>
      </c>
      <c r="AJ238" s="29" t="str">
        <f>IF(ISNUMBER(AVERAGEIFS(Observed!AF$2:AF$792,Observed!$A$2:$A$792,$A238,Observed!$C$2:$C$792,$C238)),AVERAGEIFS(Observed!AF$2:AF$792,Observed!$A$2:$A$792,$A238,Observed!$C$2:$C$792,$C238),"")</f>
        <v/>
      </c>
      <c r="AK238" s="28" t="str">
        <f>IF(ISNUMBER(AVERAGEIFS(Observed!AG$2:AG$792,Observed!$A$2:$A$792,$A238,Observed!$C$2:$C$792,$C238)),AVERAGEIFS(Observed!AG$2:AG$792,Observed!$A$2:$A$792,$A238,Observed!$C$2:$C$792,$C238),"")</f>
        <v/>
      </c>
      <c r="AL238" s="29" t="str">
        <f>IF(ISNUMBER(AVERAGEIFS(Observed!AH$2:AH$792,Observed!$A$2:$A$792,$A238,Observed!$C$2:$C$792,$C238)),AVERAGEIFS(Observed!AH$2:AH$792,Observed!$A$2:$A$792,$A238,Observed!$C$2:$C$792,$C238),"")</f>
        <v/>
      </c>
      <c r="AM238" s="28" t="str">
        <f>IF(ISNUMBER(AVERAGEIFS(Observed!AI$2:AI$792,Observed!$A$2:$A$792,$A238,Observed!$C$2:$C$792,$C238)),AVERAGEIFS(Observed!AI$2:AI$792,Observed!$A$2:$A$792,$A238,Observed!$C$2:$C$792,$C238),"")</f>
        <v/>
      </c>
      <c r="AN238" s="28" t="str">
        <f>IF(ISNUMBER(AVERAGEIFS(Observed!AJ$2:AJ$792,Observed!$A$2:$A$792,$A238,Observed!$C$2:$C$792,$C238)),AVERAGEIFS(Observed!AJ$2:AJ$792,Observed!$A$2:$A$792,$A238,Observed!$C$2:$C$792,$C238),"")</f>
        <v/>
      </c>
      <c r="AO238" s="28" t="str">
        <f>IF(ISNUMBER(AVERAGEIFS(Observed!AK$2:AK$792,Observed!$A$2:$A$792,$A238,Observed!$C$2:$C$792,$C238)),AVERAGEIFS(Observed!AK$2:AK$792,Observed!$A$2:$A$792,$A238,Observed!$C$2:$C$792,$C238),"")</f>
        <v/>
      </c>
      <c r="AP238" s="29" t="str">
        <f>IF(ISNUMBER(AVERAGEIFS(Observed!AL$2:AL$792,Observed!$A$2:$A$792,$A238,Observed!$C$2:$C$792,$C238)),AVERAGEIFS(Observed!AL$2:AL$792,Observed!$A$2:$A$792,$A238,Observed!$C$2:$C$792,$C238),"")</f>
        <v/>
      </c>
      <c r="AQ238" s="28" t="str">
        <f>IF(ISNUMBER(AVERAGEIFS(Observed!AM$2:AM$792,Observed!$A$2:$A$792,$A238,Observed!$C$2:$C$792,$C238)),AVERAGEIFS(Observed!AM$2:AM$792,Observed!$A$2:$A$792,$A238,Observed!$C$2:$C$792,$C238),"")</f>
        <v/>
      </c>
      <c r="AR238" s="28" t="str">
        <f>IF(ISNUMBER(AVERAGEIFS(Observed!AN$2:AN$792,Observed!$A$2:$A$792,$A238,Observed!$C$2:$C$792,$C238)),AVERAGEIFS(Observed!AN$2:AN$792,Observed!$A$2:$A$792,$A238,Observed!$C$2:$C$792,$C238),"")</f>
        <v/>
      </c>
      <c r="AS238" s="2">
        <f>COUNTIFS(Observed!$A$2:$A$792,$A238,Observed!$C$2:$C$792,$C238)</f>
        <v>3</v>
      </c>
      <c r="AT238" s="2">
        <f t="shared" si="4"/>
        <v>3</v>
      </c>
    </row>
    <row r="239" spans="1:46" x14ac:dyDescent="0.25">
      <c r="A239" s="4" t="s">
        <v>33</v>
      </c>
      <c r="B239" t="s">
        <v>32</v>
      </c>
      <c r="C239" s="3">
        <v>42492</v>
      </c>
      <c r="D239">
        <v>1</v>
      </c>
      <c r="F239">
        <v>0</v>
      </c>
      <c r="J239" s="2" t="s">
        <v>83</v>
      </c>
      <c r="K239" s="2" t="s">
        <v>24</v>
      </c>
      <c r="L239">
        <v>10</v>
      </c>
      <c r="M239" s="2" t="s">
        <v>22</v>
      </c>
      <c r="N239" s="27" t="str">
        <f>IF(ISNUMBER(AVERAGEIFS(Observed!J$2:J$792,Observed!$A$2:$A$792,$A239,Observed!$C$2:$C$792,$C239)),AVERAGEIFS(Observed!J$2:J$792,Observed!$A$2:$A$792,$A239,Observed!$C$2:$C$792,$C239),"")</f>
        <v/>
      </c>
      <c r="O239" s="28" t="str">
        <f>IF(ISNUMBER(AVERAGEIFS(Observed!K$2:K$792,Observed!$A$2:$A$792,$A239,Observed!$C$2:$C$792,$C239)),AVERAGEIFS(Observed!K$2:K$792,Observed!$A$2:$A$792,$A239,Observed!$C$2:$C$792,$C239),"")</f>
        <v/>
      </c>
      <c r="P239" s="28">
        <f>IF(ISNUMBER(AVERAGEIFS(Observed!L$2:L$792,Observed!$A$2:$A$792,$A239,Observed!$C$2:$C$792,$C239)),AVERAGEIFS(Observed!L$2:L$792,Observed!$A$2:$A$792,$A239,Observed!$C$2:$C$792,$C239),"")</f>
        <v>85.876666666666665</v>
      </c>
      <c r="Q239" s="28">
        <f>IF(ISNUMBER(AVERAGEIFS(Observed!M$2:M$792,Observed!$A$2:$A$792,$A239,Observed!$C$2:$C$792,$C239)),AVERAGEIFS(Observed!M$2:M$792,Observed!$A$2:$A$792,$A239,Observed!$C$2:$C$792,$C239),"")</f>
        <v>85.876666666666665</v>
      </c>
      <c r="R239" s="28">
        <f>IF(ISNUMBER(AVERAGEIFS(Observed!N$2:N$792,Observed!$A$2:$A$792,$A239,Observed!$C$2:$C$792,$C239)),AVERAGEIFS(Observed!N$2:N$792,Observed!$A$2:$A$792,$A239,Observed!$C$2:$C$792,$C239),"")</f>
        <v>830.42333333333329</v>
      </c>
      <c r="S239" s="29" t="str">
        <f>IF(ISNUMBER(AVERAGEIFS(Observed!O$2:O$792,Observed!$A$2:$A$792,$A239,Observed!$C$2:$C$792,$C239)),AVERAGEIFS(Observed!O$2:O$792,Observed!$A$2:$A$792,$A239,Observed!$C$2:$C$792,$C239),"")</f>
        <v/>
      </c>
      <c r="T239" s="29" t="str">
        <f>IF(ISNUMBER(AVERAGEIFS(Observed!P$2:P$792,Observed!$A$2:$A$792,$A239,Observed!$C$2:$C$792,$C239)),AVERAGEIFS(Observed!P$2:P$792,Observed!$A$2:$A$792,$A239,Observed!$C$2:$C$792,$C239),"")</f>
        <v/>
      </c>
      <c r="U239" s="29" t="str">
        <f>IF(ISNUMBER(AVERAGEIFS(Observed!Q$2:Q$792,Observed!$A$2:$A$792,$A239,Observed!$C$2:$C$792,$C239)),AVERAGEIFS(Observed!Q$2:Q$792,Observed!$A$2:$A$792,$A239,Observed!$C$2:$C$792,$C239),"")</f>
        <v/>
      </c>
      <c r="V239" s="28" t="str">
        <f>IF(ISNUMBER(AVERAGEIFS(Observed!R$2:R$792,Observed!$A$2:$A$792,$A239,Observed!$C$2:$C$792,$C239)),AVERAGEIFS(Observed!R$2:R$792,Observed!$A$2:$A$792,$A239,Observed!$C$2:$C$792,$C239),"")</f>
        <v/>
      </c>
      <c r="W239" s="30" t="str">
        <f>IF(ISNUMBER(AVERAGEIFS(Observed!S$2:S$792,Observed!$A$2:$A$792,$A239,Observed!$C$2:$C$792,$C239)),AVERAGEIFS(Observed!S$2:S$792,Observed!$A$2:$A$792,$A239,Observed!$C$2:$C$792,$C239),"")</f>
        <v/>
      </c>
      <c r="X239" s="30" t="str">
        <f>IF(ISNUMBER(AVERAGEIFS(Observed!T$2:T$792,Observed!$A$2:$A$792,$A239,Observed!$C$2:$C$792,$C239)),AVERAGEIFS(Observed!T$2:T$792,Observed!$A$2:$A$792,$A239,Observed!$C$2:$C$792,$C239),"")</f>
        <v/>
      </c>
      <c r="Y239" s="28" t="str">
        <f>IF(ISNUMBER(AVERAGEIFS(Observed!U$2:U$792,Observed!$A$2:$A$792,$A239,Observed!$C$2:$C$792,$C239)),AVERAGEIFS(Observed!U$2:U$792,Observed!$A$2:$A$792,$A239,Observed!$C$2:$C$792,$C239),"")</f>
        <v/>
      </c>
      <c r="Z239" s="28" t="str">
        <f>IF(ISNUMBER(AVERAGEIFS(Observed!V$2:V$792,Observed!$A$2:$A$792,$A239,Observed!$C$2:$C$792,$C239)),AVERAGEIFS(Observed!V$2:V$792,Observed!$A$2:$A$792,$A239,Observed!$C$2:$C$792,$C239),"")</f>
        <v/>
      </c>
      <c r="AA239" s="28" t="str">
        <f>IF(ISNUMBER(AVERAGEIFS(Observed!W$2:W$792,Observed!$A$2:$A$792,$A239,Observed!$C$2:$C$792,$C239)),AVERAGEIFS(Observed!W$2:W$792,Observed!$A$2:$A$792,$A239,Observed!$C$2:$C$792,$C239),"")</f>
        <v/>
      </c>
      <c r="AB239" s="28" t="str">
        <f>IF(ISNUMBER(AVERAGEIFS(Observed!X$2:X$792,Observed!$A$2:$A$792,$A239,Observed!$C$2:$C$792,$C239)),AVERAGEIFS(Observed!X$2:X$792,Observed!$A$2:$A$792,$A239,Observed!$C$2:$C$792,$C239),"")</f>
        <v/>
      </c>
      <c r="AC239" s="28" t="str">
        <f>IF(ISNUMBER(AVERAGEIFS(Observed!Y$2:Y$792,Observed!$A$2:$A$792,$A239,Observed!$C$2:$C$792,$C239)),AVERAGEIFS(Observed!Y$2:Y$792,Observed!$A$2:$A$792,$A239,Observed!$C$2:$C$792,$C239),"")</f>
        <v/>
      </c>
      <c r="AD239" s="28" t="str">
        <f>IF(ISNUMBER(AVERAGEIFS(Observed!Z$2:Z$792,Observed!$A$2:$A$792,$A239,Observed!$C$2:$C$792,$C239)),AVERAGEIFS(Observed!Z$2:Z$792,Observed!$A$2:$A$792,$A239,Observed!$C$2:$C$792,$C239),"")</f>
        <v/>
      </c>
      <c r="AE239" s="28" t="str">
        <f>IF(ISNUMBER(AVERAGEIFS(Observed!AA$2:AA$792,Observed!$A$2:$A$792,$A239,Observed!$C$2:$C$792,$C239)),AVERAGEIFS(Observed!AA$2:AA$792,Observed!$A$2:$A$792,$A239,Observed!$C$2:$C$792,$C239),"")</f>
        <v/>
      </c>
      <c r="AF239" s="28" t="str">
        <f>IF(ISNUMBER(AVERAGEIFS(Observed!AB$2:AB$792,Observed!$A$2:$A$792,$A239,Observed!$C$2:$C$792,$C239)),AVERAGEIFS(Observed!AB$2:AB$792,Observed!$A$2:$A$792,$A239,Observed!$C$2:$C$792,$C239),"")</f>
        <v/>
      </c>
      <c r="AG239" s="28" t="str">
        <f>IF(ISNUMBER(AVERAGEIFS(Observed!AC$2:AC$792,Observed!$A$2:$A$792,$A239,Observed!$C$2:$C$792,$C239)),AVERAGEIFS(Observed!AC$2:AC$792,Observed!$A$2:$A$792,$A239,Observed!$C$2:$C$792,$C239),"")</f>
        <v/>
      </c>
      <c r="AH239" s="29" t="str">
        <f>IF(ISNUMBER(AVERAGEIFS(Observed!AD$2:AD$792,Observed!$A$2:$A$792,$A239,Observed!$C$2:$C$792,$C239)),AVERAGEIFS(Observed!AD$2:AD$792,Observed!$A$2:$A$792,$A239,Observed!$C$2:$C$792,$C239),"")</f>
        <v/>
      </c>
      <c r="AI239" s="29" t="str">
        <f>IF(ISNUMBER(AVERAGEIFS(Observed!AE$2:AE$792,Observed!$A$2:$A$792,$A239,Observed!$C$2:$C$792,$C239)),AVERAGEIFS(Observed!AE$2:AE$792,Observed!$A$2:$A$792,$A239,Observed!$C$2:$C$792,$C239),"")</f>
        <v/>
      </c>
      <c r="AJ239" s="29" t="str">
        <f>IF(ISNUMBER(AVERAGEIFS(Observed!AF$2:AF$792,Observed!$A$2:$A$792,$A239,Observed!$C$2:$C$792,$C239)),AVERAGEIFS(Observed!AF$2:AF$792,Observed!$A$2:$A$792,$A239,Observed!$C$2:$C$792,$C239),"")</f>
        <v/>
      </c>
      <c r="AK239" s="28" t="str">
        <f>IF(ISNUMBER(AVERAGEIFS(Observed!AG$2:AG$792,Observed!$A$2:$A$792,$A239,Observed!$C$2:$C$792,$C239)),AVERAGEIFS(Observed!AG$2:AG$792,Observed!$A$2:$A$792,$A239,Observed!$C$2:$C$792,$C239),"")</f>
        <v/>
      </c>
      <c r="AL239" s="29" t="str">
        <f>IF(ISNUMBER(AVERAGEIFS(Observed!AH$2:AH$792,Observed!$A$2:$A$792,$A239,Observed!$C$2:$C$792,$C239)),AVERAGEIFS(Observed!AH$2:AH$792,Observed!$A$2:$A$792,$A239,Observed!$C$2:$C$792,$C239),"")</f>
        <v/>
      </c>
      <c r="AM239" s="28" t="str">
        <f>IF(ISNUMBER(AVERAGEIFS(Observed!AI$2:AI$792,Observed!$A$2:$A$792,$A239,Observed!$C$2:$C$792,$C239)),AVERAGEIFS(Observed!AI$2:AI$792,Observed!$A$2:$A$792,$A239,Observed!$C$2:$C$792,$C239),"")</f>
        <v/>
      </c>
      <c r="AN239" s="28" t="str">
        <f>IF(ISNUMBER(AVERAGEIFS(Observed!AJ$2:AJ$792,Observed!$A$2:$A$792,$A239,Observed!$C$2:$C$792,$C239)),AVERAGEIFS(Observed!AJ$2:AJ$792,Observed!$A$2:$A$792,$A239,Observed!$C$2:$C$792,$C239),"")</f>
        <v/>
      </c>
      <c r="AO239" s="28" t="str">
        <f>IF(ISNUMBER(AVERAGEIFS(Observed!AK$2:AK$792,Observed!$A$2:$A$792,$A239,Observed!$C$2:$C$792,$C239)),AVERAGEIFS(Observed!AK$2:AK$792,Observed!$A$2:$A$792,$A239,Observed!$C$2:$C$792,$C239),"")</f>
        <v/>
      </c>
      <c r="AP239" s="29" t="str">
        <f>IF(ISNUMBER(AVERAGEIFS(Observed!AL$2:AL$792,Observed!$A$2:$A$792,$A239,Observed!$C$2:$C$792,$C239)),AVERAGEIFS(Observed!AL$2:AL$792,Observed!$A$2:$A$792,$A239,Observed!$C$2:$C$792,$C239),"")</f>
        <v/>
      </c>
      <c r="AQ239" s="28" t="str">
        <f>IF(ISNUMBER(AVERAGEIFS(Observed!AM$2:AM$792,Observed!$A$2:$A$792,$A239,Observed!$C$2:$C$792,$C239)),AVERAGEIFS(Observed!AM$2:AM$792,Observed!$A$2:$A$792,$A239,Observed!$C$2:$C$792,$C239),"")</f>
        <v/>
      </c>
      <c r="AR239" s="28" t="str">
        <f>IF(ISNUMBER(AVERAGEIFS(Observed!AN$2:AN$792,Observed!$A$2:$A$792,$A239,Observed!$C$2:$C$792,$C239)),AVERAGEIFS(Observed!AN$2:AN$792,Observed!$A$2:$A$792,$A239,Observed!$C$2:$C$792,$C239),"")</f>
        <v/>
      </c>
      <c r="AS239" s="2">
        <f>COUNTIFS(Observed!$A$2:$A$792,$A239,Observed!$C$2:$C$792,$C239)</f>
        <v>3</v>
      </c>
      <c r="AT239" s="2">
        <f t="shared" si="4"/>
        <v>3</v>
      </c>
    </row>
    <row r="240" spans="1:46" x14ac:dyDescent="0.25">
      <c r="A240" s="4" t="s">
        <v>35</v>
      </c>
      <c r="B240" t="s">
        <v>32</v>
      </c>
      <c r="C240" s="3">
        <v>42492</v>
      </c>
      <c r="D240">
        <v>1</v>
      </c>
      <c r="F240">
        <v>50</v>
      </c>
      <c r="J240" s="2" t="s">
        <v>83</v>
      </c>
      <c r="K240" s="2" t="s">
        <v>24</v>
      </c>
      <c r="L240">
        <v>10</v>
      </c>
      <c r="M240" s="2" t="s">
        <v>22</v>
      </c>
      <c r="N240" s="27" t="str">
        <f>IF(ISNUMBER(AVERAGEIFS(Observed!J$2:J$792,Observed!$A$2:$A$792,$A240,Observed!$C$2:$C$792,$C240)),AVERAGEIFS(Observed!J$2:J$792,Observed!$A$2:$A$792,$A240,Observed!$C$2:$C$792,$C240),"")</f>
        <v/>
      </c>
      <c r="O240" s="28" t="str">
        <f>IF(ISNUMBER(AVERAGEIFS(Observed!K$2:K$792,Observed!$A$2:$A$792,$A240,Observed!$C$2:$C$792,$C240)),AVERAGEIFS(Observed!K$2:K$792,Observed!$A$2:$A$792,$A240,Observed!$C$2:$C$792,$C240),"")</f>
        <v/>
      </c>
      <c r="P240" s="28">
        <f>IF(ISNUMBER(AVERAGEIFS(Observed!L$2:L$792,Observed!$A$2:$A$792,$A240,Observed!$C$2:$C$792,$C240)),AVERAGEIFS(Observed!L$2:L$792,Observed!$A$2:$A$792,$A240,Observed!$C$2:$C$792,$C240),"")</f>
        <v>109.94666666666667</v>
      </c>
      <c r="Q240" s="28">
        <f>IF(ISNUMBER(AVERAGEIFS(Observed!M$2:M$792,Observed!$A$2:$A$792,$A240,Observed!$C$2:$C$792,$C240)),AVERAGEIFS(Observed!M$2:M$792,Observed!$A$2:$A$792,$A240,Observed!$C$2:$C$792,$C240),"")</f>
        <v>109.94666666666667</v>
      </c>
      <c r="R240" s="28">
        <f>IF(ISNUMBER(AVERAGEIFS(Observed!N$2:N$792,Observed!$A$2:$A$792,$A240,Observed!$C$2:$C$792,$C240)),AVERAGEIFS(Observed!N$2:N$792,Observed!$A$2:$A$792,$A240,Observed!$C$2:$C$792,$C240),"")</f>
        <v>921.11999999999989</v>
      </c>
      <c r="S240" s="29" t="str">
        <f>IF(ISNUMBER(AVERAGEIFS(Observed!O$2:O$792,Observed!$A$2:$A$792,$A240,Observed!$C$2:$C$792,$C240)),AVERAGEIFS(Observed!O$2:O$792,Observed!$A$2:$A$792,$A240,Observed!$C$2:$C$792,$C240),"")</f>
        <v/>
      </c>
      <c r="T240" s="29" t="str">
        <f>IF(ISNUMBER(AVERAGEIFS(Observed!P$2:P$792,Observed!$A$2:$A$792,$A240,Observed!$C$2:$C$792,$C240)),AVERAGEIFS(Observed!P$2:P$792,Observed!$A$2:$A$792,$A240,Observed!$C$2:$C$792,$C240),"")</f>
        <v/>
      </c>
      <c r="U240" s="29" t="str">
        <f>IF(ISNUMBER(AVERAGEIFS(Observed!Q$2:Q$792,Observed!$A$2:$A$792,$A240,Observed!$C$2:$C$792,$C240)),AVERAGEIFS(Observed!Q$2:Q$792,Observed!$A$2:$A$792,$A240,Observed!$C$2:$C$792,$C240),"")</f>
        <v/>
      </c>
      <c r="V240" s="28" t="str">
        <f>IF(ISNUMBER(AVERAGEIFS(Observed!R$2:R$792,Observed!$A$2:$A$792,$A240,Observed!$C$2:$C$792,$C240)),AVERAGEIFS(Observed!R$2:R$792,Observed!$A$2:$A$792,$A240,Observed!$C$2:$C$792,$C240),"")</f>
        <v/>
      </c>
      <c r="W240" s="30" t="str">
        <f>IF(ISNUMBER(AVERAGEIFS(Observed!S$2:S$792,Observed!$A$2:$A$792,$A240,Observed!$C$2:$C$792,$C240)),AVERAGEIFS(Observed!S$2:S$792,Observed!$A$2:$A$792,$A240,Observed!$C$2:$C$792,$C240),"")</f>
        <v/>
      </c>
      <c r="X240" s="30" t="str">
        <f>IF(ISNUMBER(AVERAGEIFS(Observed!T$2:T$792,Observed!$A$2:$A$792,$A240,Observed!$C$2:$C$792,$C240)),AVERAGEIFS(Observed!T$2:T$792,Observed!$A$2:$A$792,$A240,Observed!$C$2:$C$792,$C240),"")</f>
        <v/>
      </c>
      <c r="Y240" s="28" t="str">
        <f>IF(ISNUMBER(AVERAGEIFS(Observed!U$2:U$792,Observed!$A$2:$A$792,$A240,Observed!$C$2:$C$792,$C240)),AVERAGEIFS(Observed!U$2:U$792,Observed!$A$2:$A$792,$A240,Observed!$C$2:$C$792,$C240),"")</f>
        <v/>
      </c>
      <c r="Z240" s="28" t="str">
        <f>IF(ISNUMBER(AVERAGEIFS(Observed!V$2:V$792,Observed!$A$2:$A$792,$A240,Observed!$C$2:$C$792,$C240)),AVERAGEIFS(Observed!V$2:V$792,Observed!$A$2:$A$792,$A240,Observed!$C$2:$C$792,$C240),"")</f>
        <v/>
      </c>
      <c r="AA240" s="28" t="str">
        <f>IF(ISNUMBER(AVERAGEIFS(Observed!W$2:W$792,Observed!$A$2:$A$792,$A240,Observed!$C$2:$C$792,$C240)),AVERAGEIFS(Observed!W$2:W$792,Observed!$A$2:$A$792,$A240,Observed!$C$2:$C$792,$C240),"")</f>
        <v/>
      </c>
      <c r="AB240" s="28" t="str">
        <f>IF(ISNUMBER(AVERAGEIFS(Observed!X$2:X$792,Observed!$A$2:$A$792,$A240,Observed!$C$2:$C$792,$C240)),AVERAGEIFS(Observed!X$2:X$792,Observed!$A$2:$A$792,$A240,Observed!$C$2:$C$792,$C240),"")</f>
        <v/>
      </c>
      <c r="AC240" s="28" t="str">
        <f>IF(ISNUMBER(AVERAGEIFS(Observed!Y$2:Y$792,Observed!$A$2:$A$792,$A240,Observed!$C$2:$C$792,$C240)),AVERAGEIFS(Observed!Y$2:Y$792,Observed!$A$2:$A$792,$A240,Observed!$C$2:$C$792,$C240),"")</f>
        <v/>
      </c>
      <c r="AD240" s="28" t="str">
        <f>IF(ISNUMBER(AVERAGEIFS(Observed!Z$2:Z$792,Observed!$A$2:$A$792,$A240,Observed!$C$2:$C$792,$C240)),AVERAGEIFS(Observed!Z$2:Z$792,Observed!$A$2:$A$792,$A240,Observed!$C$2:$C$792,$C240),"")</f>
        <v/>
      </c>
      <c r="AE240" s="28" t="str">
        <f>IF(ISNUMBER(AVERAGEIFS(Observed!AA$2:AA$792,Observed!$A$2:$A$792,$A240,Observed!$C$2:$C$792,$C240)),AVERAGEIFS(Observed!AA$2:AA$792,Observed!$A$2:$A$792,$A240,Observed!$C$2:$C$792,$C240),"")</f>
        <v/>
      </c>
      <c r="AF240" s="28" t="str">
        <f>IF(ISNUMBER(AVERAGEIFS(Observed!AB$2:AB$792,Observed!$A$2:$A$792,$A240,Observed!$C$2:$C$792,$C240)),AVERAGEIFS(Observed!AB$2:AB$792,Observed!$A$2:$A$792,$A240,Observed!$C$2:$C$792,$C240),"")</f>
        <v/>
      </c>
      <c r="AG240" s="28" t="str">
        <f>IF(ISNUMBER(AVERAGEIFS(Observed!AC$2:AC$792,Observed!$A$2:$A$792,$A240,Observed!$C$2:$C$792,$C240)),AVERAGEIFS(Observed!AC$2:AC$792,Observed!$A$2:$A$792,$A240,Observed!$C$2:$C$792,$C240),"")</f>
        <v/>
      </c>
      <c r="AH240" s="29" t="str">
        <f>IF(ISNUMBER(AVERAGEIFS(Observed!AD$2:AD$792,Observed!$A$2:$A$792,$A240,Observed!$C$2:$C$792,$C240)),AVERAGEIFS(Observed!AD$2:AD$792,Observed!$A$2:$A$792,$A240,Observed!$C$2:$C$792,$C240),"")</f>
        <v/>
      </c>
      <c r="AI240" s="29" t="str">
        <f>IF(ISNUMBER(AVERAGEIFS(Observed!AE$2:AE$792,Observed!$A$2:$A$792,$A240,Observed!$C$2:$C$792,$C240)),AVERAGEIFS(Observed!AE$2:AE$792,Observed!$A$2:$A$792,$A240,Observed!$C$2:$C$792,$C240),"")</f>
        <v/>
      </c>
      <c r="AJ240" s="29" t="str">
        <f>IF(ISNUMBER(AVERAGEIFS(Observed!AF$2:AF$792,Observed!$A$2:$A$792,$A240,Observed!$C$2:$C$792,$C240)),AVERAGEIFS(Observed!AF$2:AF$792,Observed!$A$2:$A$792,$A240,Observed!$C$2:$C$792,$C240),"")</f>
        <v/>
      </c>
      <c r="AK240" s="28" t="str">
        <f>IF(ISNUMBER(AVERAGEIFS(Observed!AG$2:AG$792,Observed!$A$2:$A$792,$A240,Observed!$C$2:$C$792,$C240)),AVERAGEIFS(Observed!AG$2:AG$792,Observed!$A$2:$A$792,$A240,Observed!$C$2:$C$792,$C240),"")</f>
        <v/>
      </c>
      <c r="AL240" s="29" t="str">
        <f>IF(ISNUMBER(AVERAGEIFS(Observed!AH$2:AH$792,Observed!$A$2:$A$792,$A240,Observed!$C$2:$C$792,$C240)),AVERAGEIFS(Observed!AH$2:AH$792,Observed!$A$2:$A$792,$A240,Observed!$C$2:$C$792,$C240),"")</f>
        <v/>
      </c>
      <c r="AM240" s="28" t="str">
        <f>IF(ISNUMBER(AVERAGEIFS(Observed!AI$2:AI$792,Observed!$A$2:$A$792,$A240,Observed!$C$2:$C$792,$C240)),AVERAGEIFS(Observed!AI$2:AI$792,Observed!$A$2:$A$792,$A240,Observed!$C$2:$C$792,$C240),"")</f>
        <v/>
      </c>
      <c r="AN240" s="28" t="str">
        <f>IF(ISNUMBER(AVERAGEIFS(Observed!AJ$2:AJ$792,Observed!$A$2:$A$792,$A240,Observed!$C$2:$C$792,$C240)),AVERAGEIFS(Observed!AJ$2:AJ$792,Observed!$A$2:$A$792,$A240,Observed!$C$2:$C$792,$C240),"")</f>
        <v/>
      </c>
      <c r="AO240" s="28" t="str">
        <f>IF(ISNUMBER(AVERAGEIFS(Observed!AK$2:AK$792,Observed!$A$2:$A$792,$A240,Observed!$C$2:$C$792,$C240)),AVERAGEIFS(Observed!AK$2:AK$792,Observed!$A$2:$A$792,$A240,Observed!$C$2:$C$792,$C240),"")</f>
        <v/>
      </c>
      <c r="AP240" s="29" t="str">
        <f>IF(ISNUMBER(AVERAGEIFS(Observed!AL$2:AL$792,Observed!$A$2:$A$792,$A240,Observed!$C$2:$C$792,$C240)),AVERAGEIFS(Observed!AL$2:AL$792,Observed!$A$2:$A$792,$A240,Observed!$C$2:$C$792,$C240),"")</f>
        <v/>
      </c>
      <c r="AQ240" s="28" t="str">
        <f>IF(ISNUMBER(AVERAGEIFS(Observed!AM$2:AM$792,Observed!$A$2:$A$792,$A240,Observed!$C$2:$C$792,$C240)),AVERAGEIFS(Observed!AM$2:AM$792,Observed!$A$2:$A$792,$A240,Observed!$C$2:$C$792,$C240),"")</f>
        <v/>
      </c>
      <c r="AR240" s="28" t="str">
        <f>IF(ISNUMBER(AVERAGEIFS(Observed!AN$2:AN$792,Observed!$A$2:$A$792,$A240,Observed!$C$2:$C$792,$C240)),AVERAGEIFS(Observed!AN$2:AN$792,Observed!$A$2:$A$792,$A240,Observed!$C$2:$C$792,$C240),"")</f>
        <v/>
      </c>
      <c r="AS240" s="2">
        <f>COUNTIFS(Observed!$A$2:$A$792,$A240,Observed!$C$2:$C$792,$C240)</f>
        <v>3</v>
      </c>
      <c r="AT240" s="2">
        <f t="shared" ref="AT240:AT256" si="6">COUNT(O240:AR240)</f>
        <v>3</v>
      </c>
    </row>
    <row r="241" spans="1:46" x14ac:dyDescent="0.25">
      <c r="A241" s="4" t="s">
        <v>34</v>
      </c>
      <c r="B241" t="s">
        <v>32</v>
      </c>
      <c r="C241" s="3">
        <v>42492</v>
      </c>
      <c r="D241">
        <v>1</v>
      </c>
      <c r="F241">
        <v>100</v>
      </c>
      <c r="J241" s="2" t="s">
        <v>83</v>
      </c>
      <c r="K241" s="2" t="s">
        <v>24</v>
      </c>
      <c r="L241">
        <v>10</v>
      </c>
      <c r="M241" s="2" t="s">
        <v>22</v>
      </c>
      <c r="N241" s="27" t="str">
        <f>IF(ISNUMBER(AVERAGEIFS(Observed!J$2:J$792,Observed!$A$2:$A$792,$A241,Observed!$C$2:$C$792,$C241)),AVERAGEIFS(Observed!J$2:J$792,Observed!$A$2:$A$792,$A241,Observed!$C$2:$C$792,$C241),"")</f>
        <v/>
      </c>
      <c r="O241" s="28" t="str">
        <f>IF(ISNUMBER(AVERAGEIFS(Observed!K$2:K$792,Observed!$A$2:$A$792,$A241,Observed!$C$2:$C$792,$C241)),AVERAGEIFS(Observed!K$2:K$792,Observed!$A$2:$A$792,$A241,Observed!$C$2:$C$792,$C241),"")</f>
        <v/>
      </c>
      <c r="P241" s="28">
        <f>IF(ISNUMBER(AVERAGEIFS(Observed!L$2:L$792,Observed!$A$2:$A$792,$A241,Observed!$C$2:$C$792,$C241)),AVERAGEIFS(Observed!L$2:L$792,Observed!$A$2:$A$792,$A241,Observed!$C$2:$C$792,$C241),"")</f>
        <v>69.513333333333335</v>
      </c>
      <c r="Q241" s="28">
        <f>IF(ISNUMBER(AVERAGEIFS(Observed!M$2:M$792,Observed!$A$2:$A$792,$A241,Observed!$C$2:$C$792,$C241)),AVERAGEIFS(Observed!M$2:M$792,Observed!$A$2:$A$792,$A241,Observed!$C$2:$C$792,$C241),"")</f>
        <v>69.513333333333335</v>
      </c>
      <c r="R241" s="28">
        <f>IF(ISNUMBER(AVERAGEIFS(Observed!N$2:N$792,Observed!$A$2:$A$792,$A241,Observed!$C$2:$C$792,$C241)),AVERAGEIFS(Observed!N$2:N$792,Observed!$A$2:$A$792,$A241,Observed!$C$2:$C$792,$C241),"")</f>
        <v>832.84666666666669</v>
      </c>
      <c r="S241" s="29" t="str">
        <f>IF(ISNUMBER(AVERAGEIFS(Observed!O$2:O$792,Observed!$A$2:$A$792,$A241,Observed!$C$2:$C$792,$C241)),AVERAGEIFS(Observed!O$2:O$792,Observed!$A$2:$A$792,$A241,Observed!$C$2:$C$792,$C241),"")</f>
        <v/>
      </c>
      <c r="T241" s="29" t="str">
        <f>IF(ISNUMBER(AVERAGEIFS(Observed!P$2:P$792,Observed!$A$2:$A$792,$A241,Observed!$C$2:$C$792,$C241)),AVERAGEIFS(Observed!P$2:P$792,Observed!$A$2:$A$792,$A241,Observed!$C$2:$C$792,$C241),"")</f>
        <v/>
      </c>
      <c r="U241" s="29" t="str">
        <f>IF(ISNUMBER(AVERAGEIFS(Observed!Q$2:Q$792,Observed!$A$2:$A$792,$A241,Observed!$C$2:$C$792,$C241)),AVERAGEIFS(Observed!Q$2:Q$792,Observed!$A$2:$A$792,$A241,Observed!$C$2:$C$792,$C241),"")</f>
        <v/>
      </c>
      <c r="V241" s="28" t="str">
        <f>IF(ISNUMBER(AVERAGEIFS(Observed!R$2:R$792,Observed!$A$2:$A$792,$A241,Observed!$C$2:$C$792,$C241)),AVERAGEIFS(Observed!R$2:R$792,Observed!$A$2:$A$792,$A241,Observed!$C$2:$C$792,$C241),"")</f>
        <v/>
      </c>
      <c r="W241" s="30" t="str">
        <f>IF(ISNUMBER(AVERAGEIFS(Observed!S$2:S$792,Observed!$A$2:$A$792,$A241,Observed!$C$2:$C$792,$C241)),AVERAGEIFS(Observed!S$2:S$792,Observed!$A$2:$A$792,$A241,Observed!$C$2:$C$792,$C241),"")</f>
        <v/>
      </c>
      <c r="X241" s="30" t="str">
        <f>IF(ISNUMBER(AVERAGEIFS(Observed!T$2:T$792,Observed!$A$2:$A$792,$A241,Observed!$C$2:$C$792,$C241)),AVERAGEIFS(Observed!T$2:T$792,Observed!$A$2:$A$792,$A241,Observed!$C$2:$C$792,$C241),"")</f>
        <v/>
      </c>
      <c r="Y241" s="28" t="str">
        <f>IF(ISNUMBER(AVERAGEIFS(Observed!U$2:U$792,Observed!$A$2:$A$792,$A241,Observed!$C$2:$C$792,$C241)),AVERAGEIFS(Observed!U$2:U$792,Observed!$A$2:$A$792,$A241,Observed!$C$2:$C$792,$C241),"")</f>
        <v/>
      </c>
      <c r="Z241" s="28" t="str">
        <f>IF(ISNUMBER(AVERAGEIFS(Observed!V$2:V$792,Observed!$A$2:$A$792,$A241,Observed!$C$2:$C$792,$C241)),AVERAGEIFS(Observed!V$2:V$792,Observed!$A$2:$A$792,$A241,Observed!$C$2:$C$792,$C241),"")</f>
        <v/>
      </c>
      <c r="AA241" s="28" t="str">
        <f>IF(ISNUMBER(AVERAGEIFS(Observed!W$2:W$792,Observed!$A$2:$A$792,$A241,Observed!$C$2:$C$792,$C241)),AVERAGEIFS(Observed!W$2:W$792,Observed!$A$2:$A$792,$A241,Observed!$C$2:$C$792,$C241),"")</f>
        <v/>
      </c>
      <c r="AB241" s="28" t="str">
        <f>IF(ISNUMBER(AVERAGEIFS(Observed!X$2:X$792,Observed!$A$2:$A$792,$A241,Observed!$C$2:$C$792,$C241)),AVERAGEIFS(Observed!X$2:X$792,Observed!$A$2:$A$792,$A241,Observed!$C$2:$C$792,$C241),"")</f>
        <v/>
      </c>
      <c r="AC241" s="28" t="str">
        <f>IF(ISNUMBER(AVERAGEIFS(Observed!Y$2:Y$792,Observed!$A$2:$A$792,$A241,Observed!$C$2:$C$792,$C241)),AVERAGEIFS(Observed!Y$2:Y$792,Observed!$A$2:$A$792,$A241,Observed!$C$2:$C$792,$C241),"")</f>
        <v/>
      </c>
      <c r="AD241" s="28" t="str">
        <f>IF(ISNUMBER(AVERAGEIFS(Observed!Z$2:Z$792,Observed!$A$2:$A$792,$A241,Observed!$C$2:$C$792,$C241)),AVERAGEIFS(Observed!Z$2:Z$792,Observed!$A$2:$A$792,$A241,Observed!$C$2:$C$792,$C241),"")</f>
        <v/>
      </c>
      <c r="AE241" s="28" t="str">
        <f>IF(ISNUMBER(AVERAGEIFS(Observed!AA$2:AA$792,Observed!$A$2:$A$792,$A241,Observed!$C$2:$C$792,$C241)),AVERAGEIFS(Observed!AA$2:AA$792,Observed!$A$2:$A$792,$A241,Observed!$C$2:$C$792,$C241),"")</f>
        <v/>
      </c>
      <c r="AF241" s="28" t="str">
        <f>IF(ISNUMBER(AVERAGEIFS(Observed!AB$2:AB$792,Observed!$A$2:$A$792,$A241,Observed!$C$2:$C$792,$C241)),AVERAGEIFS(Observed!AB$2:AB$792,Observed!$A$2:$A$792,$A241,Observed!$C$2:$C$792,$C241),"")</f>
        <v/>
      </c>
      <c r="AG241" s="28" t="str">
        <f>IF(ISNUMBER(AVERAGEIFS(Observed!AC$2:AC$792,Observed!$A$2:$A$792,$A241,Observed!$C$2:$C$792,$C241)),AVERAGEIFS(Observed!AC$2:AC$792,Observed!$A$2:$A$792,$A241,Observed!$C$2:$C$792,$C241),"")</f>
        <v/>
      </c>
      <c r="AH241" s="29" t="str">
        <f>IF(ISNUMBER(AVERAGEIFS(Observed!AD$2:AD$792,Observed!$A$2:$A$792,$A241,Observed!$C$2:$C$792,$C241)),AVERAGEIFS(Observed!AD$2:AD$792,Observed!$A$2:$A$792,$A241,Observed!$C$2:$C$792,$C241),"")</f>
        <v/>
      </c>
      <c r="AI241" s="29" t="str">
        <f>IF(ISNUMBER(AVERAGEIFS(Observed!AE$2:AE$792,Observed!$A$2:$A$792,$A241,Observed!$C$2:$C$792,$C241)),AVERAGEIFS(Observed!AE$2:AE$792,Observed!$A$2:$A$792,$A241,Observed!$C$2:$C$792,$C241),"")</f>
        <v/>
      </c>
      <c r="AJ241" s="29" t="str">
        <f>IF(ISNUMBER(AVERAGEIFS(Observed!AF$2:AF$792,Observed!$A$2:$A$792,$A241,Observed!$C$2:$C$792,$C241)),AVERAGEIFS(Observed!AF$2:AF$792,Observed!$A$2:$A$792,$A241,Observed!$C$2:$C$792,$C241),"")</f>
        <v/>
      </c>
      <c r="AK241" s="28" t="str">
        <f>IF(ISNUMBER(AVERAGEIFS(Observed!AG$2:AG$792,Observed!$A$2:$A$792,$A241,Observed!$C$2:$C$792,$C241)),AVERAGEIFS(Observed!AG$2:AG$792,Observed!$A$2:$A$792,$A241,Observed!$C$2:$C$792,$C241),"")</f>
        <v/>
      </c>
      <c r="AL241" s="29" t="str">
        <f>IF(ISNUMBER(AVERAGEIFS(Observed!AH$2:AH$792,Observed!$A$2:$A$792,$A241,Observed!$C$2:$C$792,$C241)),AVERAGEIFS(Observed!AH$2:AH$792,Observed!$A$2:$A$792,$A241,Observed!$C$2:$C$792,$C241),"")</f>
        <v/>
      </c>
      <c r="AM241" s="28" t="str">
        <f>IF(ISNUMBER(AVERAGEIFS(Observed!AI$2:AI$792,Observed!$A$2:$A$792,$A241,Observed!$C$2:$C$792,$C241)),AVERAGEIFS(Observed!AI$2:AI$792,Observed!$A$2:$A$792,$A241,Observed!$C$2:$C$792,$C241),"")</f>
        <v/>
      </c>
      <c r="AN241" s="28" t="str">
        <f>IF(ISNUMBER(AVERAGEIFS(Observed!AJ$2:AJ$792,Observed!$A$2:$A$792,$A241,Observed!$C$2:$C$792,$C241)),AVERAGEIFS(Observed!AJ$2:AJ$792,Observed!$A$2:$A$792,$A241,Observed!$C$2:$C$792,$C241),"")</f>
        <v/>
      </c>
      <c r="AO241" s="28" t="str">
        <f>IF(ISNUMBER(AVERAGEIFS(Observed!AK$2:AK$792,Observed!$A$2:$A$792,$A241,Observed!$C$2:$C$792,$C241)),AVERAGEIFS(Observed!AK$2:AK$792,Observed!$A$2:$A$792,$A241,Observed!$C$2:$C$792,$C241),"")</f>
        <v/>
      </c>
      <c r="AP241" s="29" t="str">
        <f>IF(ISNUMBER(AVERAGEIFS(Observed!AL$2:AL$792,Observed!$A$2:$A$792,$A241,Observed!$C$2:$C$792,$C241)),AVERAGEIFS(Observed!AL$2:AL$792,Observed!$A$2:$A$792,$A241,Observed!$C$2:$C$792,$C241),"")</f>
        <v/>
      </c>
      <c r="AQ241" s="28" t="str">
        <f>IF(ISNUMBER(AVERAGEIFS(Observed!AM$2:AM$792,Observed!$A$2:$A$792,$A241,Observed!$C$2:$C$792,$C241)),AVERAGEIFS(Observed!AM$2:AM$792,Observed!$A$2:$A$792,$A241,Observed!$C$2:$C$792,$C241),"")</f>
        <v/>
      </c>
      <c r="AR241" s="28" t="str">
        <f>IF(ISNUMBER(AVERAGEIFS(Observed!AN$2:AN$792,Observed!$A$2:$A$792,$A241,Observed!$C$2:$C$792,$C241)),AVERAGEIFS(Observed!AN$2:AN$792,Observed!$A$2:$A$792,$A241,Observed!$C$2:$C$792,$C241),"")</f>
        <v/>
      </c>
      <c r="AS241" s="2">
        <f>COUNTIFS(Observed!$A$2:$A$792,$A241,Observed!$C$2:$C$792,$C241)</f>
        <v>3</v>
      </c>
      <c r="AT241" s="2">
        <f t="shared" si="6"/>
        <v>3</v>
      </c>
    </row>
    <row r="242" spans="1:46" x14ac:dyDescent="0.25">
      <c r="A242" s="4" t="s">
        <v>31</v>
      </c>
      <c r="B242" t="s">
        <v>32</v>
      </c>
      <c r="C242" s="3">
        <v>42492</v>
      </c>
      <c r="D242">
        <v>1</v>
      </c>
      <c r="F242">
        <v>200</v>
      </c>
      <c r="J242" s="2" t="s">
        <v>83</v>
      </c>
      <c r="K242" s="2" t="s">
        <v>24</v>
      </c>
      <c r="L242">
        <v>10</v>
      </c>
      <c r="M242" s="2" t="s">
        <v>22</v>
      </c>
      <c r="N242" s="27" t="str">
        <f>IF(ISNUMBER(AVERAGEIFS(Observed!J$2:J$792,Observed!$A$2:$A$792,$A242,Observed!$C$2:$C$792,$C242)),AVERAGEIFS(Observed!J$2:J$792,Observed!$A$2:$A$792,$A242,Observed!$C$2:$C$792,$C242),"")</f>
        <v/>
      </c>
      <c r="O242" s="28" t="str">
        <f>IF(ISNUMBER(AVERAGEIFS(Observed!K$2:K$792,Observed!$A$2:$A$792,$A242,Observed!$C$2:$C$792,$C242)),AVERAGEIFS(Observed!K$2:K$792,Observed!$A$2:$A$792,$A242,Observed!$C$2:$C$792,$C242),"")</f>
        <v/>
      </c>
      <c r="P242" s="28">
        <f>IF(ISNUMBER(AVERAGEIFS(Observed!L$2:L$792,Observed!$A$2:$A$792,$A242,Observed!$C$2:$C$792,$C242)),AVERAGEIFS(Observed!L$2:L$792,Observed!$A$2:$A$792,$A242,Observed!$C$2:$C$792,$C242),"")</f>
        <v>81.533333333333346</v>
      </c>
      <c r="Q242" s="28">
        <f>IF(ISNUMBER(AVERAGEIFS(Observed!M$2:M$792,Observed!$A$2:$A$792,$A242,Observed!$C$2:$C$792,$C242)),AVERAGEIFS(Observed!M$2:M$792,Observed!$A$2:$A$792,$A242,Observed!$C$2:$C$792,$C242),"")</f>
        <v>81.533333333333346</v>
      </c>
      <c r="R242" s="28">
        <f>IF(ISNUMBER(AVERAGEIFS(Observed!N$2:N$792,Observed!$A$2:$A$792,$A242,Observed!$C$2:$C$792,$C242)),AVERAGEIFS(Observed!N$2:N$792,Observed!$A$2:$A$792,$A242,Observed!$C$2:$C$792,$C242),"")</f>
        <v>892.93999999999994</v>
      </c>
      <c r="S242" s="29" t="str">
        <f>IF(ISNUMBER(AVERAGEIFS(Observed!O$2:O$792,Observed!$A$2:$A$792,$A242,Observed!$C$2:$C$792,$C242)),AVERAGEIFS(Observed!O$2:O$792,Observed!$A$2:$A$792,$A242,Observed!$C$2:$C$792,$C242),"")</f>
        <v/>
      </c>
      <c r="T242" s="29" t="str">
        <f>IF(ISNUMBER(AVERAGEIFS(Observed!P$2:P$792,Observed!$A$2:$A$792,$A242,Observed!$C$2:$C$792,$C242)),AVERAGEIFS(Observed!P$2:P$792,Observed!$A$2:$A$792,$A242,Observed!$C$2:$C$792,$C242),"")</f>
        <v/>
      </c>
      <c r="U242" s="29" t="str">
        <f>IF(ISNUMBER(AVERAGEIFS(Observed!Q$2:Q$792,Observed!$A$2:$A$792,$A242,Observed!$C$2:$C$792,$C242)),AVERAGEIFS(Observed!Q$2:Q$792,Observed!$A$2:$A$792,$A242,Observed!$C$2:$C$792,$C242),"")</f>
        <v/>
      </c>
      <c r="V242" s="28" t="str">
        <f>IF(ISNUMBER(AVERAGEIFS(Observed!R$2:R$792,Observed!$A$2:$A$792,$A242,Observed!$C$2:$C$792,$C242)),AVERAGEIFS(Observed!R$2:R$792,Observed!$A$2:$A$792,$A242,Observed!$C$2:$C$792,$C242),"")</f>
        <v/>
      </c>
      <c r="W242" s="30" t="str">
        <f>IF(ISNUMBER(AVERAGEIFS(Observed!S$2:S$792,Observed!$A$2:$A$792,$A242,Observed!$C$2:$C$792,$C242)),AVERAGEIFS(Observed!S$2:S$792,Observed!$A$2:$A$792,$A242,Observed!$C$2:$C$792,$C242),"")</f>
        <v/>
      </c>
      <c r="X242" s="30" t="str">
        <f>IF(ISNUMBER(AVERAGEIFS(Observed!T$2:T$792,Observed!$A$2:$A$792,$A242,Observed!$C$2:$C$792,$C242)),AVERAGEIFS(Observed!T$2:T$792,Observed!$A$2:$A$792,$A242,Observed!$C$2:$C$792,$C242),"")</f>
        <v/>
      </c>
      <c r="Y242" s="28" t="str">
        <f>IF(ISNUMBER(AVERAGEIFS(Observed!U$2:U$792,Observed!$A$2:$A$792,$A242,Observed!$C$2:$C$792,$C242)),AVERAGEIFS(Observed!U$2:U$792,Observed!$A$2:$A$792,$A242,Observed!$C$2:$C$792,$C242),"")</f>
        <v/>
      </c>
      <c r="Z242" s="28" t="str">
        <f>IF(ISNUMBER(AVERAGEIFS(Observed!V$2:V$792,Observed!$A$2:$A$792,$A242,Observed!$C$2:$C$792,$C242)),AVERAGEIFS(Observed!V$2:V$792,Observed!$A$2:$A$792,$A242,Observed!$C$2:$C$792,$C242),"")</f>
        <v/>
      </c>
      <c r="AA242" s="28" t="str">
        <f>IF(ISNUMBER(AVERAGEIFS(Observed!W$2:W$792,Observed!$A$2:$A$792,$A242,Observed!$C$2:$C$792,$C242)),AVERAGEIFS(Observed!W$2:W$792,Observed!$A$2:$A$792,$A242,Observed!$C$2:$C$792,$C242),"")</f>
        <v/>
      </c>
      <c r="AB242" s="28" t="str">
        <f>IF(ISNUMBER(AVERAGEIFS(Observed!X$2:X$792,Observed!$A$2:$A$792,$A242,Observed!$C$2:$C$792,$C242)),AVERAGEIFS(Observed!X$2:X$792,Observed!$A$2:$A$792,$A242,Observed!$C$2:$C$792,$C242),"")</f>
        <v/>
      </c>
      <c r="AC242" s="28" t="str">
        <f>IF(ISNUMBER(AVERAGEIFS(Observed!Y$2:Y$792,Observed!$A$2:$A$792,$A242,Observed!$C$2:$C$792,$C242)),AVERAGEIFS(Observed!Y$2:Y$792,Observed!$A$2:$A$792,$A242,Observed!$C$2:$C$792,$C242),"")</f>
        <v/>
      </c>
      <c r="AD242" s="28" t="str">
        <f>IF(ISNUMBER(AVERAGEIFS(Observed!Z$2:Z$792,Observed!$A$2:$A$792,$A242,Observed!$C$2:$C$792,$C242)),AVERAGEIFS(Observed!Z$2:Z$792,Observed!$A$2:$A$792,$A242,Observed!$C$2:$C$792,$C242),"")</f>
        <v/>
      </c>
      <c r="AE242" s="28" t="str">
        <f>IF(ISNUMBER(AVERAGEIFS(Observed!AA$2:AA$792,Observed!$A$2:$A$792,$A242,Observed!$C$2:$C$792,$C242)),AVERAGEIFS(Observed!AA$2:AA$792,Observed!$A$2:$A$792,$A242,Observed!$C$2:$C$792,$C242),"")</f>
        <v/>
      </c>
      <c r="AF242" s="28" t="str">
        <f>IF(ISNUMBER(AVERAGEIFS(Observed!AB$2:AB$792,Observed!$A$2:$A$792,$A242,Observed!$C$2:$C$792,$C242)),AVERAGEIFS(Observed!AB$2:AB$792,Observed!$A$2:$A$792,$A242,Observed!$C$2:$C$792,$C242),"")</f>
        <v/>
      </c>
      <c r="AG242" s="28" t="str">
        <f>IF(ISNUMBER(AVERAGEIFS(Observed!AC$2:AC$792,Observed!$A$2:$A$792,$A242,Observed!$C$2:$C$792,$C242)),AVERAGEIFS(Observed!AC$2:AC$792,Observed!$A$2:$A$792,$A242,Observed!$C$2:$C$792,$C242),"")</f>
        <v/>
      </c>
      <c r="AH242" s="29" t="str">
        <f>IF(ISNUMBER(AVERAGEIFS(Observed!AD$2:AD$792,Observed!$A$2:$A$792,$A242,Observed!$C$2:$C$792,$C242)),AVERAGEIFS(Observed!AD$2:AD$792,Observed!$A$2:$A$792,$A242,Observed!$C$2:$C$792,$C242),"")</f>
        <v/>
      </c>
      <c r="AI242" s="29" t="str">
        <f>IF(ISNUMBER(AVERAGEIFS(Observed!AE$2:AE$792,Observed!$A$2:$A$792,$A242,Observed!$C$2:$C$792,$C242)),AVERAGEIFS(Observed!AE$2:AE$792,Observed!$A$2:$A$792,$A242,Observed!$C$2:$C$792,$C242),"")</f>
        <v/>
      </c>
      <c r="AJ242" s="29" t="str">
        <f>IF(ISNUMBER(AVERAGEIFS(Observed!AF$2:AF$792,Observed!$A$2:$A$792,$A242,Observed!$C$2:$C$792,$C242)),AVERAGEIFS(Observed!AF$2:AF$792,Observed!$A$2:$A$792,$A242,Observed!$C$2:$C$792,$C242),"")</f>
        <v/>
      </c>
      <c r="AK242" s="28" t="str">
        <f>IF(ISNUMBER(AVERAGEIFS(Observed!AG$2:AG$792,Observed!$A$2:$A$792,$A242,Observed!$C$2:$C$792,$C242)),AVERAGEIFS(Observed!AG$2:AG$792,Observed!$A$2:$A$792,$A242,Observed!$C$2:$C$792,$C242),"")</f>
        <v/>
      </c>
      <c r="AL242" s="29" t="str">
        <f>IF(ISNUMBER(AVERAGEIFS(Observed!AH$2:AH$792,Observed!$A$2:$A$792,$A242,Observed!$C$2:$C$792,$C242)),AVERAGEIFS(Observed!AH$2:AH$792,Observed!$A$2:$A$792,$A242,Observed!$C$2:$C$792,$C242),"")</f>
        <v/>
      </c>
      <c r="AM242" s="28" t="str">
        <f>IF(ISNUMBER(AVERAGEIFS(Observed!AI$2:AI$792,Observed!$A$2:$A$792,$A242,Observed!$C$2:$C$792,$C242)),AVERAGEIFS(Observed!AI$2:AI$792,Observed!$A$2:$A$792,$A242,Observed!$C$2:$C$792,$C242),"")</f>
        <v/>
      </c>
      <c r="AN242" s="28" t="str">
        <f>IF(ISNUMBER(AVERAGEIFS(Observed!AJ$2:AJ$792,Observed!$A$2:$A$792,$A242,Observed!$C$2:$C$792,$C242)),AVERAGEIFS(Observed!AJ$2:AJ$792,Observed!$A$2:$A$792,$A242,Observed!$C$2:$C$792,$C242),"")</f>
        <v/>
      </c>
      <c r="AO242" s="28" t="str">
        <f>IF(ISNUMBER(AVERAGEIFS(Observed!AK$2:AK$792,Observed!$A$2:$A$792,$A242,Observed!$C$2:$C$792,$C242)),AVERAGEIFS(Observed!AK$2:AK$792,Observed!$A$2:$A$792,$A242,Observed!$C$2:$C$792,$C242),"")</f>
        <v/>
      </c>
      <c r="AP242" s="29" t="str">
        <f>IF(ISNUMBER(AVERAGEIFS(Observed!AL$2:AL$792,Observed!$A$2:$A$792,$A242,Observed!$C$2:$C$792,$C242)),AVERAGEIFS(Observed!AL$2:AL$792,Observed!$A$2:$A$792,$A242,Observed!$C$2:$C$792,$C242),"")</f>
        <v/>
      </c>
      <c r="AQ242" s="28" t="str">
        <f>IF(ISNUMBER(AVERAGEIFS(Observed!AM$2:AM$792,Observed!$A$2:$A$792,$A242,Observed!$C$2:$C$792,$C242)),AVERAGEIFS(Observed!AM$2:AM$792,Observed!$A$2:$A$792,$A242,Observed!$C$2:$C$792,$C242),"")</f>
        <v/>
      </c>
      <c r="AR242" s="28" t="str">
        <f>IF(ISNUMBER(AVERAGEIFS(Observed!AN$2:AN$792,Observed!$A$2:$A$792,$A242,Observed!$C$2:$C$792,$C242)),AVERAGEIFS(Observed!AN$2:AN$792,Observed!$A$2:$A$792,$A242,Observed!$C$2:$C$792,$C242),"")</f>
        <v/>
      </c>
      <c r="AS242" s="2">
        <f>COUNTIFS(Observed!$A$2:$A$792,$A242,Observed!$C$2:$C$792,$C242)</f>
        <v>3</v>
      </c>
      <c r="AT242" s="2">
        <f t="shared" si="6"/>
        <v>3</v>
      </c>
    </row>
    <row r="243" spans="1:46" x14ac:dyDescent="0.25">
      <c r="A243" s="4" t="s">
        <v>37</v>
      </c>
      <c r="B243" t="s">
        <v>32</v>
      </c>
      <c r="C243" s="3">
        <v>42492</v>
      </c>
      <c r="D243">
        <v>1</v>
      </c>
      <c r="F243">
        <v>350</v>
      </c>
      <c r="J243" s="2" t="s">
        <v>83</v>
      </c>
      <c r="K243" s="2" t="s">
        <v>24</v>
      </c>
      <c r="L243">
        <v>10</v>
      </c>
      <c r="M243" s="2" t="s">
        <v>22</v>
      </c>
      <c r="N243" s="27" t="str">
        <f>IF(ISNUMBER(AVERAGEIFS(Observed!J$2:J$792,Observed!$A$2:$A$792,$A243,Observed!$C$2:$C$792,$C243)),AVERAGEIFS(Observed!J$2:J$792,Observed!$A$2:$A$792,$A243,Observed!$C$2:$C$792,$C243),"")</f>
        <v/>
      </c>
      <c r="O243" s="28" t="str">
        <f>IF(ISNUMBER(AVERAGEIFS(Observed!K$2:K$792,Observed!$A$2:$A$792,$A243,Observed!$C$2:$C$792,$C243)),AVERAGEIFS(Observed!K$2:K$792,Observed!$A$2:$A$792,$A243,Observed!$C$2:$C$792,$C243),"")</f>
        <v/>
      </c>
      <c r="P243" s="28">
        <f>IF(ISNUMBER(AVERAGEIFS(Observed!L$2:L$792,Observed!$A$2:$A$792,$A243,Observed!$C$2:$C$792,$C243)),AVERAGEIFS(Observed!L$2:L$792,Observed!$A$2:$A$792,$A243,Observed!$C$2:$C$792,$C243),"")</f>
        <v>66.320000000000007</v>
      </c>
      <c r="Q243" s="28">
        <f>IF(ISNUMBER(AVERAGEIFS(Observed!M$2:M$792,Observed!$A$2:$A$792,$A243,Observed!$C$2:$C$792,$C243)),AVERAGEIFS(Observed!M$2:M$792,Observed!$A$2:$A$792,$A243,Observed!$C$2:$C$792,$C243),"")</f>
        <v>66.320000000000007</v>
      </c>
      <c r="R243" s="28">
        <f>IF(ISNUMBER(AVERAGEIFS(Observed!N$2:N$792,Observed!$A$2:$A$792,$A243,Observed!$C$2:$C$792,$C243)),AVERAGEIFS(Observed!N$2:N$792,Observed!$A$2:$A$792,$A243,Observed!$C$2:$C$792,$C243),"")</f>
        <v>779.05666666666673</v>
      </c>
      <c r="S243" s="29" t="str">
        <f>IF(ISNUMBER(AVERAGEIFS(Observed!O$2:O$792,Observed!$A$2:$A$792,$A243,Observed!$C$2:$C$792,$C243)),AVERAGEIFS(Observed!O$2:O$792,Observed!$A$2:$A$792,$A243,Observed!$C$2:$C$792,$C243),"")</f>
        <v/>
      </c>
      <c r="T243" s="29" t="str">
        <f>IF(ISNUMBER(AVERAGEIFS(Observed!P$2:P$792,Observed!$A$2:$A$792,$A243,Observed!$C$2:$C$792,$C243)),AVERAGEIFS(Observed!P$2:P$792,Observed!$A$2:$A$792,$A243,Observed!$C$2:$C$792,$C243),"")</f>
        <v/>
      </c>
      <c r="U243" s="29" t="str">
        <f>IF(ISNUMBER(AVERAGEIFS(Observed!Q$2:Q$792,Observed!$A$2:$A$792,$A243,Observed!$C$2:$C$792,$C243)),AVERAGEIFS(Observed!Q$2:Q$792,Observed!$A$2:$A$792,$A243,Observed!$C$2:$C$792,$C243),"")</f>
        <v/>
      </c>
      <c r="V243" s="28" t="str">
        <f>IF(ISNUMBER(AVERAGEIFS(Observed!R$2:R$792,Observed!$A$2:$A$792,$A243,Observed!$C$2:$C$792,$C243)),AVERAGEIFS(Observed!R$2:R$792,Observed!$A$2:$A$792,$A243,Observed!$C$2:$C$792,$C243),"")</f>
        <v/>
      </c>
      <c r="W243" s="30" t="str">
        <f>IF(ISNUMBER(AVERAGEIFS(Observed!S$2:S$792,Observed!$A$2:$A$792,$A243,Observed!$C$2:$C$792,$C243)),AVERAGEIFS(Observed!S$2:S$792,Observed!$A$2:$A$792,$A243,Observed!$C$2:$C$792,$C243),"")</f>
        <v/>
      </c>
      <c r="X243" s="30" t="str">
        <f>IF(ISNUMBER(AVERAGEIFS(Observed!T$2:T$792,Observed!$A$2:$A$792,$A243,Observed!$C$2:$C$792,$C243)),AVERAGEIFS(Observed!T$2:T$792,Observed!$A$2:$A$792,$A243,Observed!$C$2:$C$792,$C243),"")</f>
        <v/>
      </c>
      <c r="Y243" s="28" t="str">
        <f>IF(ISNUMBER(AVERAGEIFS(Observed!U$2:U$792,Observed!$A$2:$A$792,$A243,Observed!$C$2:$C$792,$C243)),AVERAGEIFS(Observed!U$2:U$792,Observed!$A$2:$A$792,$A243,Observed!$C$2:$C$792,$C243),"")</f>
        <v/>
      </c>
      <c r="Z243" s="28" t="str">
        <f>IF(ISNUMBER(AVERAGEIFS(Observed!V$2:V$792,Observed!$A$2:$A$792,$A243,Observed!$C$2:$C$792,$C243)),AVERAGEIFS(Observed!V$2:V$792,Observed!$A$2:$A$792,$A243,Observed!$C$2:$C$792,$C243),"")</f>
        <v/>
      </c>
      <c r="AA243" s="28" t="str">
        <f>IF(ISNUMBER(AVERAGEIFS(Observed!W$2:W$792,Observed!$A$2:$A$792,$A243,Observed!$C$2:$C$792,$C243)),AVERAGEIFS(Observed!W$2:W$792,Observed!$A$2:$A$792,$A243,Observed!$C$2:$C$792,$C243),"")</f>
        <v/>
      </c>
      <c r="AB243" s="28" t="str">
        <f>IF(ISNUMBER(AVERAGEIFS(Observed!X$2:X$792,Observed!$A$2:$A$792,$A243,Observed!$C$2:$C$792,$C243)),AVERAGEIFS(Observed!X$2:X$792,Observed!$A$2:$A$792,$A243,Observed!$C$2:$C$792,$C243),"")</f>
        <v/>
      </c>
      <c r="AC243" s="28" t="str">
        <f>IF(ISNUMBER(AVERAGEIFS(Observed!Y$2:Y$792,Observed!$A$2:$A$792,$A243,Observed!$C$2:$C$792,$C243)),AVERAGEIFS(Observed!Y$2:Y$792,Observed!$A$2:$A$792,$A243,Observed!$C$2:$C$792,$C243),"")</f>
        <v/>
      </c>
      <c r="AD243" s="28" t="str">
        <f>IF(ISNUMBER(AVERAGEIFS(Observed!Z$2:Z$792,Observed!$A$2:$A$792,$A243,Observed!$C$2:$C$792,$C243)),AVERAGEIFS(Observed!Z$2:Z$792,Observed!$A$2:$A$792,$A243,Observed!$C$2:$C$792,$C243),"")</f>
        <v/>
      </c>
      <c r="AE243" s="28" t="str">
        <f>IF(ISNUMBER(AVERAGEIFS(Observed!AA$2:AA$792,Observed!$A$2:$A$792,$A243,Observed!$C$2:$C$792,$C243)),AVERAGEIFS(Observed!AA$2:AA$792,Observed!$A$2:$A$792,$A243,Observed!$C$2:$C$792,$C243),"")</f>
        <v/>
      </c>
      <c r="AF243" s="28" t="str">
        <f>IF(ISNUMBER(AVERAGEIFS(Observed!AB$2:AB$792,Observed!$A$2:$A$792,$A243,Observed!$C$2:$C$792,$C243)),AVERAGEIFS(Observed!AB$2:AB$792,Observed!$A$2:$A$792,$A243,Observed!$C$2:$C$792,$C243),"")</f>
        <v/>
      </c>
      <c r="AG243" s="28" t="str">
        <f>IF(ISNUMBER(AVERAGEIFS(Observed!AC$2:AC$792,Observed!$A$2:$A$792,$A243,Observed!$C$2:$C$792,$C243)),AVERAGEIFS(Observed!AC$2:AC$792,Observed!$A$2:$A$792,$A243,Observed!$C$2:$C$792,$C243),"")</f>
        <v/>
      </c>
      <c r="AH243" s="29" t="str">
        <f>IF(ISNUMBER(AVERAGEIFS(Observed!AD$2:AD$792,Observed!$A$2:$A$792,$A243,Observed!$C$2:$C$792,$C243)),AVERAGEIFS(Observed!AD$2:AD$792,Observed!$A$2:$A$792,$A243,Observed!$C$2:$C$792,$C243),"")</f>
        <v/>
      </c>
      <c r="AI243" s="29" t="str">
        <f>IF(ISNUMBER(AVERAGEIFS(Observed!AE$2:AE$792,Observed!$A$2:$A$792,$A243,Observed!$C$2:$C$792,$C243)),AVERAGEIFS(Observed!AE$2:AE$792,Observed!$A$2:$A$792,$A243,Observed!$C$2:$C$792,$C243),"")</f>
        <v/>
      </c>
      <c r="AJ243" s="29" t="str">
        <f>IF(ISNUMBER(AVERAGEIFS(Observed!AF$2:AF$792,Observed!$A$2:$A$792,$A243,Observed!$C$2:$C$792,$C243)),AVERAGEIFS(Observed!AF$2:AF$792,Observed!$A$2:$A$792,$A243,Observed!$C$2:$C$792,$C243),"")</f>
        <v/>
      </c>
      <c r="AK243" s="28" t="str">
        <f>IF(ISNUMBER(AVERAGEIFS(Observed!AG$2:AG$792,Observed!$A$2:$A$792,$A243,Observed!$C$2:$C$792,$C243)),AVERAGEIFS(Observed!AG$2:AG$792,Observed!$A$2:$A$792,$A243,Observed!$C$2:$C$792,$C243),"")</f>
        <v/>
      </c>
      <c r="AL243" s="29" t="str">
        <f>IF(ISNUMBER(AVERAGEIFS(Observed!AH$2:AH$792,Observed!$A$2:$A$792,$A243,Observed!$C$2:$C$792,$C243)),AVERAGEIFS(Observed!AH$2:AH$792,Observed!$A$2:$A$792,$A243,Observed!$C$2:$C$792,$C243),"")</f>
        <v/>
      </c>
      <c r="AM243" s="28" t="str">
        <f>IF(ISNUMBER(AVERAGEIFS(Observed!AI$2:AI$792,Observed!$A$2:$A$792,$A243,Observed!$C$2:$C$792,$C243)),AVERAGEIFS(Observed!AI$2:AI$792,Observed!$A$2:$A$792,$A243,Observed!$C$2:$C$792,$C243),"")</f>
        <v/>
      </c>
      <c r="AN243" s="28" t="str">
        <f>IF(ISNUMBER(AVERAGEIFS(Observed!AJ$2:AJ$792,Observed!$A$2:$A$792,$A243,Observed!$C$2:$C$792,$C243)),AVERAGEIFS(Observed!AJ$2:AJ$792,Observed!$A$2:$A$792,$A243,Observed!$C$2:$C$792,$C243),"")</f>
        <v/>
      </c>
      <c r="AO243" s="28" t="str">
        <f>IF(ISNUMBER(AVERAGEIFS(Observed!AK$2:AK$792,Observed!$A$2:$A$792,$A243,Observed!$C$2:$C$792,$C243)),AVERAGEIFS(Observed!AK$2:AK$792,Observed!$A$2:$A$792,$A243,Observed!$C$2:$C$792,$C243),"")</f>
        <v/>
      </c>
      <c r="AP243" s="29" t="str">
        <f>IF(ISNUMBER(AVERAGEIFS(Observed!AL$2:AL$792,Observed!$A$2:$A$792,$A243,Observed!$C$2:$C$792,$C243)),AVERAGEIFS(Observed!AL$2:AL$792,Observed!$A$2:$A$792,$A243,Observed!$C$2:$C$792,$C243),"")</f>
        <v/>
      </c>
      <c r="AQ243" s="28" t="str">
        <f>IF(ISNUMBER(AVERAGEIFS(Observed!AM$2:AM$792,Observed!$A$2:$A$792,$A243,Observed!$C$2:$C$792,$C243)),AVERAGEIFS(Observed!AM$2:AM$792,Observed!$A$2:$A$792,$A243,Observed!$C$2:$C$792,$C243),"")</f>
        <v/>
      </c>
      <c r="AR243" s="28" t="str">
        <f>IF(ISNUMBER(AVERAGEIFS(Observed!AN$2:AN$792,Observed!$A$2:$A$792,$A243,Observed!$C$2:$C$792,$C243)),AVERAGEIFS(Observed!AN$2:AN$792,Observed!$A$2:$A$792,$A243,Observed!$C$2:$C$792,$C243),"")</f>
        <v/>
      </c>
      <c r="AS243" s="2">
        <f>COUNTIFS(Observed!$A$2:$A$792,$A243,Observed!$C$2:$C$792,$C243)</f>
        <v>3</v>
      </c>
      <c r="AT243" s="2">
        <f t="shared" si="6"/>
        <v>3</v>
      </c>
    </row>
    <row r="244" spans="1:46" x14ac:dyDescent="0.25">
      <c r="A244" s="4" t="s">
        <v>36</v>
      </c>
      <c r="B244" t="s">
        <v>32</v>
      </c>
      <c r="C244" s="3">
        <v>42492</v>
      </c>
      <c r="D244">
        <v>1</v>
      </c>
      <c r="F244">
        <v>500</v>
      </c>
      <c r="J244" s="2" t="s">
        <v>83</v>
      </c>
      <c r="K244" s="2" t="s">
        <v>24</v>
      </c>
      <c r="L244">
        <v>10</v>
      </c>
      <c r="M244" s="2" t="s">
        <v>22</v>
      </c>
      <c r="N244" s="27" t="str">
        <f>IF(ISNUMBER(AVERAGEIFS(Observed!J$2:J$792,Observed!$A$2:$A$792,$A244,Observed!$C$2:$C$792,$C244)),AVERAGEIFS(Observed!J$2:J$792,Observed!$A$2:$A$792,$A244,Observed!$C$2:$C$792,$C244),"")</f>
        <v/>
      </c>
      <c r="O244" s="28" t="str">
        <f>IF(ISNUMBER(AVERAGEIFS(Observed!K$2:K$792,Observed!$A$2:$A$792,$A244,Observed!$C$2:$C$792,$C244)),AVERAGEIFS(Observed!K$2:K$792,Observed!$A$2:$A$792,$A244,Observed!$C$2:$C$792,$C244),"")</f>
        <v/>
      </c>
      <c r="P244" s="28">
        <f>IF(ISNUMBER(AVERAGEIFS(Observed!L$2:L$792,Observed!$A$2:$A$792,$A244,Observed!$C$2:$C$792,$C244)),AVERAGEIFS(Observed!L$2:L$792,Observed!$A$2:$A$792,$A244,Observed!$C$2:$C$792,$C244),"")</f>
        <v>82.946666666666673</v>
      </c>
      <c r="Q244" s="28">
        <f>IF(ISNUMBER(AVERAGEIFS(Observed!M$2:M$792,Observed!$A$2:$A$792,$A244,Observed!$C$2:$C$792,$C244)),AVERAGEIFS(Observed!M$2:M$792,Observed!$A$2:$A$792,$A244,Observed!$C$2:$C$792,$C244),"")</f>
        <v>82.946666666666673</v>
      </c>
      <c r="R244" s="28">
        <f>IF(ISNUMBER(AVERAGEIFS(Observed!N$2:N$792,Observed!$A$2:$A$792,$A244,Observed!$C$2:$C$792,$C244)),AVERAGEIFS(Observed!N$2:N$792,Observed!$A$2:$A$792,$A244,Observed!$C$2:$C$792,$C244),"")</f>
        <v>885.82333333333338</v>
      </c>
      <c r="S244" s="29" t="str">
        <f>IF(ISNUMBER(AVERAGEIFS(Observed!O$2:O$792,Observed!$A$2:$A$792,$A244,Observed!$C$2:$C$792,$C244)),AVERAGEIFS(Observed!O$2:O$792,Observed!$A$2:$A$792,$A244,Observed!$C$2:$C$792,$C244),"")</f>
        <v/>
      </c>
      <c r="T244" s="29" t="str">
        <f>IF(ISNUMBER(AVERAGEIFS(Observed!P$2:P$792,Observed!$A$2:$A$792,$A244,Observed!$C$2:$C$792,$C244)),AVERAGEIFS(Observed!P$2:P$792,Observed!$A$2:$A$792,$A244,Observed!$C$2:$C$792,$C244),"")</f>
        <v/>
      </c>
      <c r="U244" s="29" t="str">
        <f>IF(ISNUMBER(AVERAGEIFS(Observed!Q$2:Q$792,Observed!$A$2:$A$792,$A244,Observed!$C$2:$C$792,$C244)),AVERAGEIFS(Observed!Q$2:Q$792,Observed!$A$2:$A$792,$A244,Observed!$C$2:$C$792,$C244),"")</f>
        <v/>
      </c>
      <c r="V244" s="28" t="str">
        <f>IF(ISNUMBER(AVERAGEIFS(Observed!R$2:R$792,Observed!$A$2:$A$792,$A244,Observed!$C$2:$C$792,$C244)),AVERAGEIFS(Observed!R$2:R$792,Observed!$A$2:$A$792,$A244,Observed!$C$2:$C$792,$C244),"")</f>
        <v/>
      </c>
      <c r="W244" s="30" t="str">
        <f>IF(ISNUMBER(AVERAGEIFS(Observed!S$2:S$792,Observed!$A$2:$A$792,$A244,Observed!$C$2:$C$792,$C244)),AVERAGEIFS(Observed!S$2:S$792,Observed!$A$2:$A$792,$A244,Observed!$C$2:$C$792,$C244),"")</f>
        <v/>
      </c>
      <c r="X244" s="30" t="str">
        <f>IF(ISNUMBER(AVERAGEIFS(Observed!T$2:T$792,Observed!$A$2:$A$792,$A244,Observed!$C$2:$C$792,$C244)),AVERAGEIFS(Observed!T$2:T$792,Observed!$A$2:$A$792,$A244,Observed!$C$2:$C$792,$C244),"")</f>
        <v/>
      </c>
      <c r="Y244" s="28" t="str">
        <f>IF(ISNUMBER(AVERAGEIFS(Observed!U$2:U$792,Observed!$A$2:$A$792,$A244,Observed!$C$2:$C$792,$C244)),AVERAGEIFS(Observed!U$2:U$792,Observed!$A$2:$A$792,$A244,Observed!$C$2:$C$792,$C244),"")</f>
        <v/>
      </c>
      <c r="Z244" s="28" t="str">
        <f>IF(ISNUMBER(AVERAGEIFS(Observed!V$2:V$792,Observed!$A$2:$A$792,$A244,Observed!$C$2:$C$792,$C244)),AVERAGEIFS(Observed!V$2:V$792,Observed!$A$2:$A$792,$A244,Observed!$C$2:$C$792,$C244),"")</f>
        <v/>
      </c>
      <c r="AA244" s="28" t="str">
        <f>IF(ISNUMBER(AVERAGEIFS(Observed!W$2:W$792,Observed!$A$2:$A$792,$A244,Observed!$C$2:$C$792,$C244)),AVERAGEIFS(Observed!W$2:W$792,Observed!$A$2:$A$792,$A244,Observed!$C$2:$C$792,$C244),"")</f>
        <v/>
      </c>
      <c r="AB244" s="28" t="str">
        <f>IF(ISNUMBER(AVERAGEIFS(Observed!X$2:X$792,Observed!$A$2:$A$792,$A244,Observed!$C$2:$C$792,$C244)),AVERAGEIFS(Observed!X$2:X$792,Observed!$A$2:$A$792,$A244,Observed!$C$2:$C$792,$C244),"")</f>
        <v/>
      </c>
      <c r="AC244" s="28" t="str">
        <f>IF(ISNUMBER(AVERAGEIFS(Observed!Y$2:Y$792,Observed!$A$2:$A$792,$A244,Observed!$C$2:$C$792,$C244)),AVERAGEIFS(Observed!Y$2:Y$792,Observed!$A$2:$A$792,$A244,Observed!$C$2:$C$792,$C244),"")</f>
        <v/>
      </c>
      <c r="AD244" s="28" t="str">
        <f>IF(ISNUMBER(AVERAGEIFS(Observed!Z$2:Z$792,Observed!$A$2:$A$792,$A244,Observed!$C$2:$C$792,$C244)),AVERAGEIFS(Observed!Z$2:Z$792,Observed!$A$2:$A$792,$A244,Observed!$C$2:$C$792,$C244),"")</f>
        <v/>
      </c>
      <c r="AE244" s="28" t="str">
        <f>IF(ISNUMBER(AVERAGEIFS(Observed!AA$2:AA$792,Observed!$A$2:$A$792,$A244,Observed!$C$2:$C$792,$C244)),AVERAGEIFS(Observed!AA$2:AA$792,Observed!$A$2:$A$792,$A244,Observed!$C$2:$C$792,$C244),"")</f>
        <v/>
      </c>
      <c r="AF244" s="28" t="str">
        <f>IF(ISNUMBER(AVERAGEIFS(Observed!AB$2:AB$792,Observed!$A$2:$A$792,$A244,Observed!$C$2:$C$792,$C244)),AVERAGEIFS(Observed!AB$2:AB$792,Observed!$A$2:$A$792,$A244,Observed!$C$2:$C$792,$C244),"")</f>
        <v/>
      </c>
      <c r="AG244" s="28" t="str">
        <f>IF(ISNUMBER(AVERAGEIFS(Observed!AC$2:AC$792,Observed!$A$2:$A$792,$A244,Observed!$C$2:$C$792,$C244)),AVERAGEIFS(Observed!AC$2:AC$792,Observed!$A$2:$A$792,$A244,Observed!$C$2:$C$792,$C244),"")</f>
        <v/>
      </c>
      <c r="AH244" s="29" t="str">
        <f>IF(ISNUMBER(AVERAGEIFS(Observed!AD$2:AD$792,Observed!$A$2:$A$792,$A244,Observed!$C$2:$C$792,$C244)),AVERAGEIFS(Observed!AD$2:AD$792,Observed!$A$2:$A$792,$A244,Observed!$C$2:$C$792,$C244),"")</f>
        <v/>
      </c>
      <c r="AI244" s="29" t="str">
        <f>IF(ISNUMBER(AVERAGEIFS(Observed!AE$2:AE$792,Observed!$A$2:$A$792,$A244,Observed!$C$2:$C$792,$C244)),AVERAGEIFS(Observed!AE$2:AE$792,Observed!$A$2:$A$792,$A244,Observed!$C$2:$C$792,$C244),"")</f>
        <v/>
      </c>
      <c r="AJ244" s="29" t="str">
        <f>IF(ISNUMBER(AVERAGEIFS(Observed!AF$2:AF$792,Observed!$A$2:$A$792,$A244,Observed!$C$2:$C$792,$C244)),AVERAGEIFS(Observed!AF$2:AF$792,Observed!$A$2:$A$792,$A244,Observed!$C$2:$C$792,$C244),"")</f>
        <v/>
      </c>
      <c r="AK244" s="28" t="str">
        <f>IF(ISNUMBER(AVERAGEIFS(Observed!AG$2:AG$792,Observed!$A$2:$A$792,$A244,Observed!$C$2:$C$792,$C244)),AVERAGEIFS(Observed!AG$2:AG$792,Observed!$A$2:$A$792,$A244,Observed!$C$2:$C$792,$C244),"")</f>
        <v/>
      </c>
      <c r="AL244" s="29" t="str">
        <f>IF(ISNUMBER(AVERAGEIFS(Observed!AH$2:AH$792,Observed!$A$2:$A$792,$A244,Observed!$C$2:$C$792,$C244)),AVERAGEIFS(Observed!AH$2:AH$792,Observed!$A$2:$A$792,$A244,Observed!$C$2:$C$792,$C244),"")</f>
        <v/>
      </c>
      <c r="AM244" s="28" t="str">
        <f>IF(ISNUMBER(AVERAGEIFS(Observed!AI$2:AI$792,Observed!$A$2:$A$792,$A244,Observed!$C$2:$C$792,$C244)),AVERAGEIFS(Observed!AI$2:AI$792,Observed!$A$2:$A$792,$A244,Observed!$C$2:$C$792,$C244),"")</f>
        <v/>
      </c>
      <c r="AN244" s="28" t="str">
        <f>IF(ISNUMBER(AVERAGEIFS(Observed!AJ$2:AJ$792,Observed!$A$2:$A$792,$A244,Observed!$C$2:$C$792,$C244)),AVERAGEIFS(Observed!AJ$2:AJ$792,Observed!$A$2:$A$792,$A244,Observed!$C$2:$C$792,$C244),"")</f>
        <v/>
      </c>
      <c r="AO244" s="28" t="str">
        <f>IF(ISNUMBER(AVERAGEIFS(Observed!AK$2:AK$792,Observed!$A$2:$A$792,$A244,Observed!$C$2:$C$792,$C244)),AVERAGEIFS(Observed!AK$2:AK$792,Observed!$A$2:$A$792,$A244,Observed!$C$2:$C$792,$C244),"")</f>
        <v/>
      </c>
      <c r="AP244" s="29" t="str">
        <f>IF(ISNUMBER(AVERAGEIFS(Observed!AL$2:AL$792,Observed!$A$2:$A$792,$A244,Observed!$C$2:$C$792,$C244)),AVERAGEIFS(Observed!AL$2:AL$792,Observed!$A$2:$A$792,$A244,Observed!$C$2:$C$792,$C244),"")</f>
        <v/>
      </c>
      <c r="AQ244" s="28" t="str">
        <f>IF(ISNUMBER(AVERAGEIFS(Observed!AM$2:AM$792,Observed!$A$2:$A$792,$A244,Observed!$C$2:$C$792,$C244)),AVERAGEIFS(Observed!AM$2:AM$792,Observed!$A$2:$A$792,$A244,Observed!$C$2:$C$792,$C244),"")</f>
        <v/>
      </c>
      <c r="AR244" s="28" t="str">
        <f>IF(ISNUMBER(AVERAGEIFS(Observed!AN$2:AN$792,Observed!$A$2:$A$792,$A244,Observed!$C$2:$C$792,$C244)),AVERAGEIFS(Observed!AN$2:AN$792,Observed!$A$2:$A$792,$A244,Observed!$C$2:$C$792,$C244),"")</f>
        <v/>
      </c>
      <c r="AS244" s="2">
        <f>COUNTIFS(Observed!$A$2:$A$792,$A244,Observed!$C$2:$C$792,$C244)</f>
        <v>3</v>
      </c>
      <c r="AT244" s="2">
        <f t="shared" si="6"/>
        <v>3</v>
      </c>
    </row>
    <row r="245" spans="1:46" x14ac:dyDescent="0.25">
      <c r="A245" s="4" t="s">
        <v>33</v>
      </c>
      <c r="B245" t="s">
        <v>32</v>
      </c>
      <c r="C245" s="3">
        <v>42562</v>
      </c>
      <c r="D245">
        <v>1</v>
      </c>
      <c r="F245">
        <v>0</v>
      </c>
      <c r="J245" s="2" t="s">
        <v>84</v>
      </c>
      <c r="K245" s="2" t="s">
        <v>42</v>
      </c>
      <c r="L245">
        <v>11</v>
      </c>
      <c r="M245" s="2" t="s">
        <v>22</v>
      </c>
      <c r="N245" s="27" t="str">
        <f>IF(ISNUMBER(AVERAGEIFS(Observed!J$2:J$792,Observed!$A$2:$A$792,$A245,Observed!$C$2:$C$792,$C245)),AVERAGEIFS(Observed!J$2:J$792,Observed!$A$2:$A$792,$A245,Observed!$C$2:$C$792,$C245),"")</f>
        <v/>
      </c>
      <c r="O245" s="28" t="str">
        <f>IF(ISNUMBER(AVERAGEIFS(Observed!K$2:K$792,Observed!$A$2:$A$792,$A245,Observed!$C$2:$C$792,$C245)),AVERAGEIFS(Observed!K$2:K$792,Observed!$A$2:$A$792,$A245,Observed!$C$2:$C$792,$C245),"")</f>
        <v/>
      </c>
      <c r="P245" s="28">
        <f>IF(ISNUMBER(AVERAGEIFS(Observed!L$2:L$792,Observed!$A$2:$A$792,$A245,Observed!$C$2:$C$792,$C245)),AVERAGEIFS(Observed!L$2:L$792,Observed!$A$2:$A$792,$A245,Observed!$C$2:$C$792,$C245),"")</f>
        <v>61.910000000000004</v>
      </c>
      <c r="Q245" s="28">
        <f>IF(ISNUMBER(AVERAGEIFS(Observed!M$2:M$792,Observed!$A$2:$A$792,$A245,Observed!$C$2:$C$792,$C245)),AVERAGEIFS(Observed!M$2:M$792,Observed!$A$2:$A$792,$A245,Observed!$C$2:$C$792,$C245),"")</f>
        <v>61.910000000000004</v>
      </c>
      <c r="R245" s="28">
        <f>IF(ISNUMBER(AVERAGEIFS(Observed!N$2:N$792,Observed!$A$2:$A$792,$A245,Observed!$C$2:$C$792,$C245)),AVERAGEIFS(Observed!N$2:N$792,Observed!$A$2:$A$792,$A245,Observed!$C$2:$C$792,$C245),"")</f>
        <v>61.910000000000004</v>
      </c>
      <c r="S245" s="29" t="str">
        <f>IF(ISNUMBER(AVERAGEIFS(Observed!O$2:O$792,Observed!$A$2:$A$792,$A245,Observed!$C$2:$C$792,$C245)),AVERAGEIFS(Observed!O$2:O$792,Observed!$A$2:$A$792,$A245,Observed!$C$2:$C$792,$C245),"")</f>
        <v/>
      </c>
      <c r="T245" s="29" t="str">
        <f>IF(ISNUMBER(AVERAGEIFS(Observed!P$2:P$792,Observed!$A$2:$A$792,$A245,Observed!$C$2:$C$792,$C245)),AVERAGEIFS(Observed!P$2:P$792,Observed!$A$2:$A$792,$A245,Observed!$C$2:$C$792,$C245),"")</f>
        <v/>
      </c>
      <c r="U245" s="29" t="str">
        <f>IF(ISNUMBER(AVERAGEIFS(Observed!Q$2:Q$792,Observed!$A$2:$A$792,$A245,Observed!$C$2:$C$792,$C245)),AVERAGEIFS(Observed!Q$2:Q$792,Observed!$A$2:$A$792,$A245,Observed!$C$2:$C$792,$C245),"")</f>
        <v/>
      </c>
      <c r="V245" s="28" t="str">
        <f>IF(ISNUMBER(AVERAGEIFS(Observed!R$2:R$792,Observed!$A$2:$A$792,$A245,Observed!$C$2:$C$792,$C245)),AVERAGEIFS(Observed!R$2:R$792,Observed!$A$2:$A$792,$A245,Observed!$C$2:$C$792,$C245),"")</f>
        <v/>
      </c>
      <c r="W245" s="30" t="str">
        <f>IF(ISNUMBER(AVERAGEIFS(Observed!S$2:S$792,Observed!$A$2:$A$792,$A245,Observed!$C$2:$C$792,$C245)),AVERAGEIFS(Observed!S$2:S$792,Observed!$A$2:$A$792,$A245,Observed!$C$2:$C$792,$C245),"")</f>
        <v/>
      </c>
      <c r="X245" s="30" t="str">
        <f>IF(ISNUMBER(AVERAGEIFS(Observed!T$2:T$792,Observed!$A$2:$A$792,$A245,Observed!$C$2:$C$792,$C245)),AVERAGEIFS(Observed!T$2:T$792,Observed!$A$2:$A$792,$A245,Observed!$C$2:$C$792,$C245),"")</f>
        <v/>
      </c>
      <c r="Y245" s="28" t="str">
        <f>IF(ISNUMBER(AVERAGEIFS(Observed!U$2:U$792,Observed!$A$2:$A$792,$A245,Observed!$C$2:$C$792,$C245)),AVERAGEIFS(Observed!U$2:U$792,Observed!$A$2:$A$792,$A245,Observed!$C$2:$C$792,$C245),"")</f>
        <v/>
      </c>
      <c r="Z245" s="28" t="str">
        <f>IF(ISNUMBER(AVERAGEIFS(Observed!V$2:V$792,Observed!$A$2:$A$792,$A245,Observed!$C$2:$C$792,$C245)),AVERAGEIFS(Observed!V$2:V$792,Observed!$A$2:$A$792,$A245,Observed!$C$2:$C$792,$C245),"")</f>
        <v/>
      </c>
      <c r="AA245" s="28" t="str">
        <f>IF(ISNUMBER(AVERAGEIFS(Observed!W$2:W$792,Observed!$A$2:$A$792,$A245,Observed!$C$2:$C$792,$C245)),AVERAGEIFS(Observed!W$2:W$792,Observed!$A$2:$A$792,$A245,Observed!$C$2:$C$792,$C245),"")</f>
        <v/>
      </c>
      <c r="AB245" s="28" t="str">
        <f>IF(ISNUMBER(AVERAGEIFS(Observed!X$2:X$792,Observed!$A$2:$A$792,$A245,Observed!$C$2:$C$792,$C245)),AVERAGEIFS(Observed!X$2:X$792,Observed!$A$2:$A$792,$A245,Observed!$C$2:$C$792,$C245),"")</f>
        <v/>
      </c>
      <c r="AC245" s="28" t="str">
        <f>IF(ISNUMBER(AVERAGEIFS(Observed!Y$2:Y$792,Observed!$A$2:$A$792,$A245,Observed!$C$2:$C$792,$C245)),AVERAGEIFS(Observed!Y$2:Y$792,Observed!$A$2:$A$792,$A245,Observed!$C$2:$C$792,$C245),"")</f>
        <v/>
      </c>
      <c r="AD245" s="28" t="str">
        <f>IF(ISNUMBER(AVERAGEIFS(Observed!Z$2:Z$792,Observed!$A$2:$A$792,$A245,Observed!$C$2:$C$792,$C245)),AVERAGEIFS(Observed!Z$2:Z$792,Observed!$A$2:$A$792,$A245,Observed!$C$2:$C$792,$C245),"")</f>
        <v/>
      </c>
      <c r="AE245" s="28" t="str">
        <f>IF(ISNUMBER(AVERAGEIFS(Observed!AA$2:AA$792,Observed!$A$2:$A$792,$A245,Observed!$C$2:$C$792,$C245)),AVERAGEIFS(Observed!AA$2:AA$792,Observed!$A$2:$A$792,$A245,Observed!$C$2:$C$792,$C245),"")</f>
        <v/>
      </c>
      <c r="AF245" s="28" t="str">
        <f>IF(ISNUMBER(AVERAGEIFS(Observed!AB$2:AB$792,Observed!$A$2:$A$792,$A245,Observed!$C$2:$C$792,$C245)),AVERAGEIFS(Observed!AB$2:AB$792,Observed!$A$2:$A$792,$A245,Observed!$C$2:$C$792,$C245),"")</f>
        <v/>
      </c>
      <c r="AG245" s="28" t="str">
        <f>IF(ISNUMBER(AVERAGEIFS(Observed!AC$2:AC$792,Observed!$A$2:$A$792,$A245,Observed!$C$2:$C$792,$C245)),AVERAGEIFS(Observed!AC$2:AC$792,Observed!$A$2:$A$792,$A245,Observed!$C$2:$C$792,$C245),"")</f>
        <v/>
      </c>
      <c r="AH245" s="29" t="str">
        <f>IF(ISNUMBER(AVERAGEIFS(Observed!AD$2:AD$792,Observed!$A$2:$A$792,$A245,Observed!$C$2:$C$792,$C245)),AVERAGEIFS(Observed!AD$2:AD$792,Observed!$A$2:$A$792,$A245,Observed!$C$2:$C$792,$C245),"")</f>
        <v/>
      </c>
      <c r="AI245" s="29" t="str">
        <f>IF(ISNUMBER(AVERAGEIFS(Observed!AE$2:AE$792,Observed!$A$2:$A$792,$A245,Observed!$C$2:$C$792,$C245)),AVERAGEIFS(Observed!AE$2:AE$792,Observed!$A$2:$A$792,$A245,Observed!$C$2:$C$792,$C245),"")</f>
        <v/>
      </c>
      <c r="AJ245" s="29" t="str">
        <f>IF(ISNUMBER(AVERAGEIFS(Observed!AF$2:AF$792,Observed!$A$2:$A$792,$A245,Observed!$C$2:$C$792,$C245)),AVERAGEIFS(Observed!AF$2:AF$792,Observed!$A$2:$A$792,$A245,Observed!$C$2:$C$792,$C245),"")</f>
        <v/>
      </c>
      <c r="AK245" s="28" t="str">
        <f>IF(ISNUMBER(AVERAGEIFS(Observed!AG$2:AG$792,Observed!$A$2:$A$792,$A245,Observed!$C$2:$C$792,$C245)),AVERAGEIFS(Observed!AG$2:AG$792,Observed!$A$2:$A$792,$A245,Observed!$C$2:$C$792,$C245),"")</f>
        <v/>
      </c>
      <c r="AL245" s="29" t="str">
        <f>IF(ISNUMBER(AVERAGEIFS(Observed!AH$2:AH$792,Observed!$A$2:$A$792,$A245,Observed!$C$2:$C$792,$C245)),AVERAGEIFS(Observed!AH$2:AH$792,Observed!$A$2:$A$792,$A245,Observed!$C$2:$C$792,$C245),"")</f>
        <v/>
      </c>
      <c r="AM245" s="28" t="str">
        <f>IF(ISNUMBER(AVERAGEIFS(Observed!AI$2:AI$792,Observed!$A$2:$A$792,$A245,Observed!$C$2:$C$792,$C245)),AVERAGEIFS(Observed!AI$2:AI$792,Observed!$A$2:$A$792,$A245,Observed!$C$2:$C$792,$C245),"")</f>
        <v/>
      </c>
      <c r="AN245" s="28" t="str">
        <f>IF(ISNUMBER(AVERAGEIFS(Observed!AJ$2:AJ$792,Observed!$A$2:$A$792,$A245,Observed!$C$2:$C$792,$C245)),AVERAGEIFS(Observed!AJ$2:AJ$792,Observed!$A$2:$A$792,$A245,Observed!$C$2:$C$792,$C245),"")</f>
        <v/>
      </c>
      <c r="AO245" s="28" t="str">
        <f>IF(ISNUMBER(AVERAGEIFS(Observed!AK$2:AK$792,Observed!$A$2:$A$792,$A245,Observed!$C$2:$C$792,$C245)),AVERAGEIFS(Observed!AK$2:AK$792,Observed!$A$2:$A$792,$A245,Observed!$C$2:$C$792,$C245),"")</f>
        <v/>
      </c>
      <c r="AP245" s="29" t="str">
        <f>IF(ISNUMBER(AVERAGEIFS(Observed!AL$2:AL$792,Observed!$A$2:$A$792,$A245,Observed!$C$2:$C$792,$C245)),AVERAGEIFS(Observed!AL$2:AL$792,Observed!$A$2:$A$792,$A245,Observed!$C$2:$C$792,$C245),"")</f>
        <v/>
      </c>
      <c r="AQ245" s="28" t="str">
        <f>IF(ISNUMBER(AVERAGEIFS(Observed!AM$2:AM$792,Observed!$A$2:$A$792,$A245,Observed!$C$2:$C$792,$C245)),AVERAGEIFS(Observed!AM$2:AM$792,Observed!$A$2:$A$792,$A245,Observed!$C$2:$C$792,$C245),"")</f>
        <v/>
      </c>
      <c r="AR245" s="28" t="str">
        <f>IF(ISNUMBER(AVERAGEIFS(Observed!AN$2:AN$792,Observed!$A$2:$A$792,$A245,Observed!$C$2:$C$792,$C245)),AVERAGEIFS(Observed!AN$2:AN$792,Observed!$A$2:$A$792,$A245,Observed!$C$2:$C$792,$C245),"")</f>
        <v/>
      </c>
      <c r="AS245" s="2">
        <f>COUNTIFS(Observed!$A$2:$A$792,$A245,Observed!$C$2:$C$792,$C245)</f>
        <v>3</v>
      </c>
      <c r="AT245" s="2">
        <f t="shared" si="6"/>
        <v>3</v>
      </c>
    </row>
    <row r="246" spans="1:46" x14ac:dyDescent="0.25">
      <c r="A246" s="4" t="s">
        <v>35</v>
      </c>
      <c r="B246" t="s">
        <v>32</v>
      </c>
      <c r="C246" s="3">
        <v>42562</v>
      </c>
      <c r="D246">
        <v>1</v>
      </c>
      <c r="F246">
        <v>50</v>
      </c>
      <c r="J246" s="2" t="s">
        <v>84</v>
      </c>
      <c r="K246" s="2" t="s">
        <v>42</v>
      </c>
      <c r="L246">
        <v>11</v>
      </c>
      <c r="M246" s="2" t="s">
        <v>22</v>
      </c>
      <c r="N246" s="27" t="str">
        <f>IF(ISNUMBER(AVERAGEIFS(Observed!J$2:J$792,Observed!$A$2:$A$792,$A246,Observed!$C$2:$C$792,$C246)),AVERAGEIFS(Observed!J$2:J$792,Observed!$A$2:$A$792,$A246,Observed!$C$2:$C$792,$C246),"")</f>
        <v/>
      </c>
      <c r="O246" s="28" t="str">
        <f>IF(ISNUMBER(AVERAGEIFS(Observed!K$2:K$792,Observed!$A$2:$A$792,$A246,Observed!$C$2:$C$792,$C246)),AVERAGEIFS(Observed!K$2:K$792,Observed!$A$2:$A$792,$A246,Observed!$C$2:$C$792,$C246),"")</f>
        <v/>
      </c>
      <c r="P246" s="28">
        <f>IF(ISNUMBER(AVERAGEIFS(Observed!L$2:L$792,Observed!$A$2:$A$792,$A246,Observed!$C$2:$C$792,$C246)),AVERAGEIFS(Observed!L$2:L$792,Observed!$A$2:$A$792,$A246,Observed!$C$2:$C$792,$C246),"")</f>
        <v>65.666666666666671</v>
      </c>
      <c r="Q246" s="28">
        <f>IF(ISNUMBER(AVERAGEIFS(Observed!M$2:M$792,Observed!$A$2:$A$792,$A246,Observed!$C$2:$C$792,$C246)),AVERAGEIFS(Observed!M$2:M$792,Observed!$A$2:$A$792,$A246,Observed!$C$2:$C$792,$C246),"")</f>
        <v>65.666666666666671</v>
      </c>
      <c r="R246" s="28">
        <f>IF(ISNUMBER(AVERAGEIFS(Observed!N$2:N$792,Observed!$A$2:$A$792,$A246,Observed!$C$2:$C$792,$C246)),AVERAGEIFS(Observed!N$2:N$792,Observed!$A$2:$A$792,$A246,Observed!$C$2:$C$792,$C246),"")</f>
        <v>65.666666666666671</v>
      </c>
      <c r="S246" s="29" t="str">
        <f>IF(ISNUMBER(AVERAGEIFS(Observed!O$2:O$792,Observed!$A$2:$A$792,$A246,Observed!$C$2:$C$792,$C246)),AVERAGEIFS(Observed!O$2:O$792,Observed!$A$2:$A$792,$A246,Observed!$C$2:$C$792,$C246),"")</f>
        <v/>
      </c>
      <c r="T246" s="29" t="str">
        <f>IF(ISNUMBER(AVERAGEIFS(Observed!P$2:P$792,Observed!$A$2:$A$792,$A246,Observed!$C$2:$C$792,$C246)),AVERAGEIFS(Observed!P$2:P$792,Observed!$A$2:$A$792,$A246,Observed!$C$2:$C$792,$C246),"")</f>
        <v/>
      </c>
      <c r="U246" s="29" t="str">
        <f>IF(ISNUMBER(AVERAGEIFS(Observed!Q$2:Q$792,Observed!$A$2:$A$792,$A246,Observed!$C$2:$C$792,$C246)),AVERAGEIFS(Observed!Q$2:Q$792,Observed!$A$2:$A$792,$A246,Observed!$C$2:$C$792,$C246),"")</f>
        <v/>
      </c>
      <c r="V246" s="28" t="str">
        <f>IF(ISNUMBER(AVERAGEIFS(Observed!R$2:R$792,Observed!$A$2:$A$792,$A246,Observed!$C$2:$C$792,$C246)),AVERAGEIFS(Observed!R$2:R$792,Observed!$A$2:$A$792,$A246,Observed!$C$2:$C$792,$C246),"")</f>
        <v/>
      </c>
      <c r="W246" s="30" t="str">
        <f>IF(ISNUMBER(AVERAGEIFS(Observed!S$2:S$792,Observed!$A$2:$A$792,$A246,Observed!$C$2:$C$792,$C246)),AVERAGEIFS(Observed!S$2:S$792,Observed!$A$2:$A$792,$A246,Observed!$C$2:$C$792,$C246),"")</f>
        <v/>
      </c>
      <c r="X246" s="30" t="str">
        <f>IF(ISNUMBER(AVERAGEIFS(Observed!T$2:T$792,Observed!$A$2:$A$792,$A246,Observed!$C$2:$C$792,$C246)),AVERAGEIFS(Observed!T$2:T$792,Observed!$A$2:$A$792,$A246,Observed!$C$2:$C$792,$C246),"")</f>
        <v/>
      </c>
      <c r="Y246" s="28" t="str">
        <f>IF(ISNUMBER(AVERAGEIFS(Observed!U$2:U$792,Observed!$A$2:$A$792,$A246,Observed!$C$2:$C$792,$C246)),AVERAGEIFS(Observed!U$2:U$792,Observed!$A$2:$A$792,$A246,Observed!$C$2:$C$792,$C246),"")</f>
        <v/>
      </c>
      <c r="Z246" s="28" t="str">
        <f>IF(ISNUMBER(AVERAGEIFS(Observed!V$2:V$792,Observed!$A$2:$A$792,$A246,Observed!$C$2:$C$792,$C246)),AVERAGEIFS(Observed!V$2:V$792,Observed!$A$2:$A$792,$A246,Observed!$C$2:$C$792,$C246),"")</f>
        <v/>
      </c>
      <c r="AA246" s="28" t="str">
        <f>IF(ISNUMBER(AVERAGEIFS(Observed!W$2:W$792,Observed!$A$2:$A$792,$A246,Observed!$C$2:$C$792,$C246)),AVERAGEIFS(Observed!W$2:W$792,Observed!$A$2:$A$792,$A246,Observed!$C$2:$C$792,$C246),"")</f>
        <v/>
      </c>
      <c r="AB246" s="28" t="str">
        <f>IF(ISNUMBER(AVERAGEIFS(Observed!X$2:X$792,Observed!$A$2:$A$792,$A246,Observed!$C$2:$C$792,$C246)),AVERAGEIFS(Observed!X$2:X$792,Observed!$A$2:$A$792,$A246,Observed!$C$2:$C$792,$C246),"")</f>
        <v/>
      </c>
      <c r="AC246" s="28" t="str">
        <f>IF(ISNUMBER(AVERAGEIFS(Observed!Y$2:Y$792,Observed!$A$2:$A$792,$A246,Observed!$C$2:$C$792,$C246)),AVERAGEIFS(Observed!Y$2:Y$792,Observed!$A$2:$A$792,$A246,Observed!$C$2:$C$792,$C246),"")</f>
        <v/>
      </c>
      <c r="AD246" s="28" t="str">
        <f>IF(ISNUMBER(AVERAGEIFS(Observed!Z$2:Z$792,Observed!$A$2:$A$792,$A246,Observed!$C$2:$C$792,$C246)),AVERAGEIFS(Observed!Z$2:Z$792,Observed!$A$2:$A$792,$A246,Observed!$C$2:$C$792,$C246),"")</f>
        <v/>
      </c>
      <c r="AE246" s="28" t="str">
        <f>IF(ISNUMBER(AVERAGEIFS(Observed!AA$2:AA$792,Observed!$A$2:$A$792,$A246,Observed!$C$2:$C$792,$C246)),AVERAGEIFS(Observed!AA$2:AA$792,Observed!$A$2:$A$792,$A246,Observed!$C$2:$C$792,$C246),"")</f>
        <v/>
      </c>
      <c r="AF246" s="28" t="str">
        <f>IF(ISNUMBER(AVERAGEIFS(Observed!AB$2:AB$792,Observed!$A$2:$A$792,$A246,Observed!$C$2:$C$792,$C246)),AVERAGEIFS(Observed!AB$2:AB$792,Observed!$A$2:$A$792,$A246,Observed!$C$2:$C$792,$C246),"")</f>
        <v/>
      </c>
      <c r="AG246" s="28" t="str">
        <f>IF(ISNUMBER(AVERAGEIFS(Observed!AC$2:AC$792,Observed!$A$2:$A$792,$A246,Observed!$C$2:$C$792,$C246)),AVERAGEIFS(Observed!AC$2:AC$792,Observed!$A$2:$A$792,$A246,Observed!$C$2:$C$792,$C246),"")</f>
        <v/>
      </c>
      <c r="AH246" s="29" t="str">
        <f>IF(ISNUMBER(AVERAGEIFS(Observed!AD$2:AD$792,Observed!$A$2:$A$792,$A246,Observed!$C$2:$C$792,$C246)),AVERAGEIFS(Observed!AD$2:AD$792,Observed!$A$2:$A$792,$A246,Observed!$C$2:$C$792,$C246),"")</f>
        <v/>
      </c>
      <c r="AI246" s="29" t="str">
        <f>IF(ISNUMBER(AVERAGEIFS(Observed!AE$2:AE$792,Observed!$A$2:$A$792,$A246,Observed!$C$2:$C$792,$C246)),AVERAGEIFS(Observed!AE$2:AE$792,Observed!$A$2:$A$792,$A246,Observed!$C$2:$C$792,$C246),"")</f>
        <v/>
      </c>
      <c r="AJ246" s="29" t="str">
        <f>IF(ISNUMBER(AVERAGEIFS(Observed!AF$2:AF$792,Observed!$A$2:$A$792,$A246,Observed!$C$2:$C$792,$C246)),AVERAGEIFS(Observed!AF$2:AF$792,Observed!$A$2:$A$792,$A246,Observed!$C$2:$C$792,$C246),"")</f>
        <v/>
      </c>
      <c r="AK246" s="28" t="str">
        <f>IF(ISNUMBER(AVERAGEIFS(Observed!AG$2:AG$792,Observed!$A$2:$A$792,$A246,Observed!$C$2:$C$792,$C246)),AVERAGEIFS(Observed!AG$2:AG$792,Observed!$A$2:$A$792,$A246,Observed!$C$2:$C$792,$C246),"")</f>
        <v/>
      </c>
      <c r="AL246" s="29" t="str">
        <f>IF(ISNUMBER(AVERAGEIFS(Observed!AH$2:AH$792,Observed!$A$2:$A$792,$A246,Observed!$C$2:$C$792,$C246)),AVERAGEIFS(Observed!AH$2:AH$792,Observed!$A$2:$A$792,$A246,Observed!$C$2:$C$792,$C246),"")</f>
        <v/>
      </c>
      <c r="AM246" s="28" t="str">
        <f>IF(ISNUMBER(AVERAGEIFS(Observed!AI$2:AI$792,Observed!$A$2:$A$792,$A246,Observed!$C$2:$C$792,$C246)),AVERAGEIFS(Observed!AI$2:AI$792,Observed!$A$2:$A$792,$A246,Observed!$C$2:$C$792,$C246),"")</f>
        <v/>
      </c>
      <c r="AN246" s="28" t="str">
        <f>IF(ISNUMBER(AVERAGEIFS(Observed!AJ$2:AJ$792,Observed!$A$2:$A$792,$A246,Observed!$C$2:$C$792,$C246)),AVERAGEIFS(Observed!AJ$2:AJ$792,Observed!$A$2:$A$792,$A246,Observed!$C$2:$C$792,$C246),"")</f>
        <v/>
      </c>
      <c r="AO246" s="28" t="str">
        <f>IF(ISNUMBER(AVERAGEIFS(Observed!AK$2:AK$792,Observed!$A$2:$A$792,$A246,Observed!$C$2:$C$792,$C246)),AVERAGEIFS(Observed!AK$2:AK$792,Observed!$A$2:$A$792,$A246,Observed!$C$2:$C$792,$C246),"")</f>
        <v/>
      </c>
      <c r="AP246" s="29" t="str">
        <f>IF(ISNUMBER(AVERAGEIFS(Observed!AL$2:AL$792,Observed!$A$2:$A$792,$A246,Observed!$C$2:$C$792,$C246)),AVERAGEIFS(Observed!AL$2:AL$792,Observed!$A$2:$A$792,$A246,Observed!$C$2:$C$792,$C246),"")</f>
        <v/>
      </c>
      <c r="AQ246" s="28" t="str">
        <f>IF(ISNUMBER(AVERAGEIFS(Observed!AM$2:AM$792,Observed!$A$2:$A$792,$A246,Observed!$C$2:$C$792,$C246)),AVERAGEIFS(Observed!AM$2:AM$792,Observed!$A$2:$A$792,$A246,Observed!$C$2:$C$792,$C246),"")</f>
        <v/>
      </c>
      <c r="AR246" s="28" t="str">
        <f>IF(ISNUMBER(AVERAGEIFS(Observed!AN$2:AN$792,Observed!$A$2:$A$792,$A246,Observed!$C$2:$C$792,$C246)),AVERAGEIFS(Observed!AN$2:AN$792,Observed!$A$2:$A$792,$A246,Observed!$C$2:$C$792,$C246),"")</f>
        <v/>
      </c>
      <c r="AS246" s="2">
        <f>COUNTIFS(Observed!$A$2:$A$792,$A246,Observed!$C$2:$C$792,$C246)</f>
        <v>3</v>
      </c>
      <c r="AT246" s="2">
        <f t="shared" si="6"/>
        <v>3</v>
      </c>
    </row>
    <row r="247" spans="1:46" x14ac:dyDescent="0.25">
      <c r="A247" s="4" t="s">
        <v>34</v>
      </c>
      <c r="B247" t="s">
        <v>32</v>
      </c>
      <c r="C247" s="3">
        <v>42562</v>
      </c>
      <c r="D247">
        <v>1</v>
      </c>
      <c r="F247">
        <v>100</v>
      </c>
      <c r="J247" s="2" t="s">
        <v>84</v>
      </c>
      <c r="K247" s="2" t="s">
        <v>42</v>
      </c>
      <c r="L247">
        <v>11</v>
      </c>
      <c r="M247" s="2" t="s">
        <v>22</v>
      </c>
      <c r="N247" s="27" t="str">
        <f>IF(ISNUMBER(AVERAGEIFS(Observed!J$2:J$792,Observed!$A$2:$A$792,$A247,Observed!$C$2:$C$792,$C247)),AVERAGEIFS(Observed!J$2:J$792,Observed!$A$2:$A$792,$A247,Observed!$C$2:$C$792,$C247),"")</f>
        <v/>
      </c>
      <c r="O247" s="28" t="str">
        <f>IF(ISNUMBER(AVERAGEIFS(Observed!K$2:K$792,Observed!$A$2:$A$792,$A247,Observed!$C$2:$C$792,$C247)),AVERAGEIFS(Observed!K$2:K$792,Observed!$A$2:$A$792,$A247,Observed!$C$2:$C$792,$C247),"")</f>
        <v/>
      </c>
      <c r="P247" s="28">
        <f>IF(ISNUMBER(AVERAGEIFS(Observed!L$2:L$792,Observed!$A$2:$A$792,$A247,Observed!$C$2:$C$792,$C247)),AVERAGEIFS(Observed!L$2:L$792,Observed!$A$2:$A$792,$A247,Observed!$C$2:$C$792,$C247),"")</f>
        <v>76.223333333333329</v>
      </c>
      <c r="Q247" s="28">
        <f>IF(ISNUMBER(AVERAGEIFS(Observed!M$2:M$792,Observed!$A$2:$A$792,$A247,Observed!$C$2:$C$792,$C247)),AVERAGEIFS(Observed!M$2:M$792,Observed!$A$2:$A$792,$A247,Observed!$C$2:$C$792,$C247),"")</f>
        <v>76.223333333333329</v>
      </c>
      <c r="R247" s="28">
        <f>IF(ISNUMBER(AVERAGEIFS(Observed!N$2:N$792,Observed!$A$2:$A$792,$A247,Observed!$C$2:$C$792,$C247)),AVERAGEIFS(Observed!N$2:N$792,Observed!$A$2:$A$792,$A247,Observed!$C$2:$C$792,$C247),"")</f>
        <v>76.223333333333329</v>
      </c>
      <c r="S247" s="29" t="str">
        <f>IF(ISNUMBER(AVERAGEIFS(Observed!O$2:O$792,Observed!$A$2:$A$792,$A247,Observed!$C$2:$C$792,$C247)),AVERAGEIFS(Observed!O$2:O$792,Observed!$A$2:$A$792,$A247,Observed!$C$2:$C$792,$C247),"")</f>
        <v/>
      </c>
      <c r="T247" s="29" t="str">
        <f>IF(ISNUMBER(AVERAGEIFS(Observed!P$2:P$792,Observed!$A$2:$A$792,$A247,Observed!$C$2:$C$792,$C247)),AVERAGEIFS(Observed!P$2:P$792,Observed!$A$2:$A$792,$A247,Observed!$C$2:$C$792,$C247),"")</f>
        <v/>
      </c>
      <c r="U247" s="29" t="str">
        <f>IF(ISNUMBER(AVERAGEIFS(Observed!Q$2:Q$792,Observed!$A$2:$A$792,$A247,Observed!$C$2:$C$792,$C247)),AVERAGEIFS(Observed!Q$2:Q$792,Observed!$A$2:$A$792,$A247,Observed!$C$2:$C$792,$C247),"")</f>
        <v/>
      </c>
      <c r="V247" s="28" t="str">
        <f>IF(ISNUMBER(AVERAGEIFS(Observed!R$2:R$792,Observed!$A$2:$A$792,$A247,Observed!$C$2:$C$792,$C247)),AVERAGEIFS(Observed!R$2:R$792,Observed!$A$2:$A$792,$A247,Observed!$C$2:$C$792,$C247),"")</f>
        <v/>
      </c>
      <c r="W247" s="30" t="str">
        <f>IF(ISNUMBER(AVERAGEIFS(Observed!S$2:S$792,Observed!$A$2:$A$792,$A247,Observed!$C$2:$C$792,$C247)),AVERAGEIFS(Observed!S$2:S$792,Observed!$A$2:$A$792,$A247,Observed!$C$2:$C$792,$C247),"")</f>
        <v/>
      </c>
      <c r="X247" s="30" t="str">
        <f>IF(ISNUMBER(AVERAGEIFS(Observed!T$2:T$792,Observed!$A$2:$A$792,$A247,Observed!$C$2:$C$792,$C247)),AVERAGEIFS(Observed!T$2:T$792,Observed!$A$2:$A$792,$A247,Observed!$C$2:$C$792,$C247),"")</f>
        <v/>
      </c>
      <c r="Y247" s="28" t="str">
        <f>IF(ISNUMBER(AVERAGEIFS(Observed!U$2:U$792,Observed!$A$2:$A$792,$A247,Observed!$C$2:$C$792,$C247)),AVERAGEIFS(Observed!U$2:U$792,Observed!$A$2:$A$792,$A247,Observed!$C$2:$C$792,$C247),"")</f>
        <v/>
      </c>
      <c r="Z247" s="28" t="str">
        <f>IF(ISNUMBER(AVERAGEIFS(Observed!V$2:V$792,Observed!$A$2:$A$792,$A247,Observed!$C$2:$C$792,$C247)),AVERAGEIFS(Observed!V$2:V$792,Observed!$A$2:$A$792,$A247,Observed!$C$2:$C$792,$C247),"")</f>
        <v/>
      </c>
      <c r="AA247" s="28" t="str">
        <f>IF(ISNUMBER(AVERAGEIFS(Observed!W$2:W$792,Observed!$A$2:$A$792,$A247,Observed!$C$2:$C$792,$C247)),AVERAGEIFS(Observed!W$2:W$792,Observed!$A$2:$A$792,$A247,Observed!$C$2:$C$792,$C247),"")</f>
        <v/>
      </c>
      <c r="AB247" s="28" t="str">
        <f>IF(ISNUMBER(AVERAGEIFS(Observed!X$2:X$792,Observed!$A$2:$A$792,$A247,Observed!$C$2:$C$792,$C247)),AVERAGEIFS(Observed!X$2:X$792,Observed!$A$2:$A$792,$A247,Observed!$C$2:$C$792,$C247),"")</f>
        <v/>
      </c>
      <c r="AC247" s="28" t="str">
        <f>IF(ISNUMBER(AVERAGEIFS(Observed!Y$2:Y$792,Observed!$A$2:$A$792,$A247,Observed!$C$2:$C$792,$C247)),AVERAGEIFS(Observed!Y$2:Y$792,Observed!$A$2:$A$792,$A247,Observed!$C$2:$C$792,$C247),"")</f>
        <v/>
      </c>
      <c r="AD247" s="28" t="str">
        <f>IF(ISNUMBER(AVERAGEIFS(Observed!Z$2:Z$792,Observed!$A$2:$A$792,$A247,Observed!$C$2:$C$792,$C247)),AVERAGEIFS(Observed!Z$2:Z$792,Observed!$A$2:$A$792,$A247,Observed!$C$2:$C$792,$C247),"")</f>
        <v/>
      </c>
      <c r="AE247" s="28" t="str">
        <f>IF(ISNUMBER(AVERAGEIFS(Observed!AA$2:AA$792,Observed!$A$2:$A$792,$A247,Observed!$C$2:$C$792,$C247)),AVERAGEIFS(Observed!AA$2:AA$792,Observed!$A$2:$A$792,$A247,Observed!$C$2:$C$792,$C247),"")</f>
        <v/>
      </c>
      <c r="AF247" s="28" t="str">
        <f>IF(ISNUMBER(AVERAGEIFS(Observed!AB$2:AB$792,Observed!$A$2:$A$792,$A247,Observed!$C$2:$C$792,$C247)),AVERAGEIFS(Observed!AB$2:AB$792,Observed!$A$2:$A$792,$A247,Observed!$C$2:$C$792,$C247),"")</f>
        <v/>
      </c>
      <c r="AG247" s="28" t="str">
        <f>IF(ISNUMBER(AVERAGEIFS(Observed!AC$2:AC$792,Observed!$A$2:$A$792,$A247,Observed!$C$2:$C$792,$C247)),AVERAGEIFS(Observed!AC$2:AC$792,Observed!$A$2:$A$792,$A247,Observed!$C$2:$C$792,$C247),"")</f>
        <v/>
      </c>
      <c r="AH247" s="29" t="str">
        <f>IF(ISNUMBER(AVERAGEIFS(Observed!AD$2:AD$792,Observed!$A$2:$A$792,$A247,Observed!$C$2:$C$792,$C247)),AVERAGEIFS(Observed!AD$2:AD$792,Observed!$A$2:$A$792,$A247,Observed!$C$2:$C$792,$C247),"")</f>
        <v/>
      </c>
      <c r="AI247" s="29" t="str">
        <f>IF(ISNUMBER(AVERAGEIFS(Observed!AE$2:AE$792,Observed!$A$2:$A$792,$A247,Observed!$C$2:$C$792,$C247)),AVERAGEIFS(Observed!AE$2:AE$792,Observed!$A$2:$A$792,$A247,Observed!$C$2:$C$792,$C247),"")</f>
        <v/>
      </c>
      <c r="AJ247" s="29" t="str">
        <f>IF(ISNUMBER(AVERAGEIFS(Observed!AF$2:AF$792,Observed!$A$2:$A$792,$A247,Observed!$C$2:$C$792,$C247)),AVERAGEIFS(Observed!AF$2:AF$792,Observed!$A$2:$A$792,$A247,Observed!$C$2:$C$792,$C247),"")</f>
        <v/>
      </c>
      <c r="AK247" s="28" t="str">
        <f>IF(ISNUMBER(AVERAGEIFS(Observed!AG$2:AG$792,Observed!$A$2:$A$792,$A247,Observed!$C$2:$C$792,$C247)),AVERAGEIFS(Observed!AG$2:AG$792,Observed!$A$2:$A$792,$A247,Observed!$C$2:$C$792,$C247),"")</f>
        <v/>
      </c>
      <c r="AL247" s="29" t="str">
        <f>IF(ISNUMBER(AVERAGEIFS(Observed!AH$2:AH$792,Observed!$A$2:$A$792,$A247,Observed!$C$2:$C$792,$C247)),AVERAGEIFS(Observed!AH$2:AH$792,Observed!$A$2:$A$792,$A247,Observed!$C$2:$C$792,$C247),"")</f>
        <v/>
      </c>
      <c r="AM247" s="28" t="str">
        <f>IF(ISNUMBER(AVERAGEIFS(Observed!AI$2:AI$792,Observed!$A$2:$A$792,$A247,Observed!$C$2:$C$792,$C247)),AVERAGEIFS(Observed!AI$2:AI$792,Observed!$A$2:$A$792,$A247,Observed!$C$2:$C$792,$C247),"")</f>
        <v/>
      </c>
      <c r="AN247" s="28" t="str">
        <f>IF(ISNUMBER(AVERAGEIFS(Observed!AJ$2:AJ$792,Observed!$A$2:$A$792,$A247,Observed!$C$2:$C$792,$C247)),AVERAGEIFS(Observed!AJ$2:AJ$792,Observed!$A$2:$A$792,$A247,Observed!$C$2:$C$792,$C247),"")</f>
        <v/>
      </c>
      <c r="AO247" s="28" t="str">
        <f>IF(ISNUMBER(AVERAGEIFS(Observed!AK$2:AK$792,Observed!$A$2:$A$792,$A247,Observed!$C$2:$C$792,$C247)),AVERAGEIFS(Observed!AK$2:AK$792,Observed!$A$2:$A$792,$A247,Observed!$C$2:$C$792,$C247),"")</f>
        <v/>
      </c>
      <c r="AP247" s="29" t="str">
        <f>IF(ISNUMBER(AVERAGEIFS(Observed!AL$2:AL$792,Observed!$A$2:$A$792,$A247,Observed!$C$2:$C$792,$C247)),AVERAGEIFS(Observed!AL$2:AL$792,Observed!$A$2:$A$792,$A247,Observed!$C$2:$C$792,$C247),"")</f>
        <v/>
      </c>
      <c r="AQ247" s="28" t="str">
        <f>IF(ISNUMBER(AVERAGEIFS(Observed!AM$2:AM$792,Observed!$A$2:$A$792,$A247,Observed!$C$2:$C$792,$C247)),AVERAGEIFS(Observed!AM$2:AM$792,Observed!$A$2:$A$792,$A247,Observed!$C$2:$C$792,$C247),"")</f>
        <v/>
      </c>
      <c r="AR247" s="28" t="str">
        <f>IF(ISNUMBER(AVERAGEIFS(Observed!AN$2:AN$792,Observed!$A$2:$A$792,$A247,Observed!$C$2:$C$792,$C247)),AVERAGEIFS(Observed!AN$2:AN$792,Observed!$A$2:$A$792,$A247,Observed!$C$2:$C$792,$C247),"")</f>
        <v/>
      </c>
      <c r="AS247" s="2">
        <f>COUNTIFS(Observed!$A$2:$A$792,$A247,Observed!$C$2:$C$792,$C247)</f>
        <v>3</v>
      </c>
      <c r="AT247" s="2">
        <f t="shared" si="6"/>
        <v>3</v>
      </c>
    </row>
    <row r="248" spans="1:46" x14ac:dyDescent="0.25">
      <c r="A248" s="4" t="s">
        <v>31</v>
      </c>
      <c r="B248" t="s">
        <v>32</v>
      </c>
      <c r="C248" s="3">
        <v>42562</v>
      </c>
      <c r="D248">
        <v>1</v>
      </c>
      <c r="F248">
        <v>200</v>
      </c>
      <c r="J248" s="2" t="s">
        <v>84</v>
      </c>
      <c r="K248" s="2" t="s">
        <v>42</v>
      </c>
      <c r="L248">
        <v>11</v>
      </c>
      <c r="M248" s="2" t="s">
        <v>22</v>
      </c>
      <c r="N248" s="27" t="str">
        <f>IF(ISNUMBER(AVERAGEIFS(Observed!J$2:J$792,Observed!$A$2:$A$792,$A248,Observed!$C$2:$C$792,$C248)),AVERAGEIFS(Observed!J$2:J$792,Observed!$A$2:$A$792,$A248,Observed!$C$2:$C$792,$C248),"")</f>
        <v/>
      </c>
      <c r="O248" s="28" t="str">
        <f>IF(ISNUMBER(AVERAGEIFS(Observed!K$2:K$792,Observed!$A$2:$A$792,$A248,Observed!$C$2:$C$792,$C248)),AVERAGEIFS(Observed!K$2:K$792,Observed!$A$2:$A$792,$A248,Observed!$C$2:$C$792,$C248),"")</f>
        <v/>
      </c>
      <c r="P248" s="28">
        <f>IF(ISNUMBER(AVERAGEIFS(Observed!L$2:L$792,Observed!$A$2:$A$792,$A248,Observed!$C$2:$C$792,$C248)),AVERAGEIFS(Observed!L$2:L$792,Observed!$A$2:$A$792,$A248,Observed!$C$2:$C$792,$C248),"")</f>
        <v>56.78</v>
      </c>
      <c r="Q248" s="28">
        <f>IF(ISNUMBER(AVERAGEIFS(Observed!M$2:M$792,Observed!$A$2:$A$792,$A248,Observed!$C$2:$C$792,$C248)),AVERAGEIFS(Observed!M$2:M$792,Observed!$A$2:$A$792,$A248,Observed!$C$2:$C$792,$C248),"")</f>
        <v>56.78</v>
      </c>
      <c r="R248" s="28">
        <f>IF(ISNUMBER(AVERAGEIFS(Observed!N$2:N$792,Observed!$A$2:$A$792,$A248,Observed!$C$2:$C$792,$C248)),AVERAGEIFS(Observed!N$2:N$792,Observed!$A$2:$A$792,$A248,Observed!$C$2:$C$792,$C248),"")</f>
        <v>56.78</v>
      </c>
      <c r="S248" s="29" t="str">
        <f>IF(ISNUMBER(AVERAGEIFS(Observed!O$2:O$792,Observed!$A$2:$A$792,$A248,Observed!$C$2:$C$792,$C248)),AVERAGEIFS(Observed!O$2:O$792,Observed!$A$2:$A$792,$A248,Observed!$C$2:$C$792,$C248),"")</f>
        <v/>
      </c>
      <c r="T248" s="29" t="str">
        <f>IF(ISNUMBER(AVERAGEIFS(Observed!P$2:P$792,Observed!$A$2:$A$792,$A248,Observed!$C$2:$C$792,$C248)),AVERAGEIFS(Observed!P$2:P$792,Observed!$A$2:$A$792,$A248,Observed!$C$2:$C$792,$C248),"")</f>
        <v/>
      </c>
      <c r="U248" s="29" t="str">
        <f>IF(ISNUMBER(AVERAGEIFS(Observed!Q$2:Q$792,Observed!$A$2:$A$792,$A248,Observed!$C$2:$C$792,$C248)),AVERAGEIFS(Observed!Q$2:Q$792,Observed!$A$2:$A$792,$A248,Observed!$C$2:$C$792,$C248),"")</f>
        <v/>
      </c>
      <c r="V248" s="28" t="str">
        <f>IF(ISNUMBER(AVERAGEIFS(Observed!R$2:R$792,Observed!$A$2:$A$792,$A248,Observed!$C$2:$C$792,$C248)),AVERAGEIFS(Observed!R$2:R$792,Observed!$A$2:$A$792,$A248,Observed!$C$2:$C$792,$C248),"")</f>
        <v/>
      </c>
      <c r="W248" s="30" t="str">
        <f>IF(ISNUMBER(AVERAGEIFS(Observed!S$2:S$792,Observed!$A$2:$A$792,$A248,Observed!$C$2:$C$792,$C248)),AVERAGEIFS(Observed!S$2:S$792,Observed!$A$2:$A$792,$A248,Observed!$C$2:$C$792,$C248),"")</f>
        <v/>
      </c>
      <c r="X248" s="30" t="str">
        <f>IF(ISNUMBER(AVERAGEIFS(Observed!T$2:T$792,Observed!$A$2:$A$792,$A248,Observed!$C$2:$C$792,$C248)),AVERAGEIFS(Observed!T$2:T$792,Observed!$A$2:$A$792,$A248,Observed!$C$2:$C$792,$C248),"")</f>
        <v/>
      </c>
      <c r="Y248" s="28" t="str">
        <f>IF(ISNUMBER(AVERAGEIFS(Observed!U$2:U$792,Observed!$A$2:$A$792,$A248,Observed!$C$2:$C$792,$C248)),AVERAGEIFS(Observed!U$2:U$792,Observed!$A$2:$A$792,$A248,Observed!$C$2:$C$792,$C248),"")</f>
        <v/>
      </c>
      <c r="Z248" s="28" t="str">
        <f>IF(ISNUMBER(AVERAGEIFS(Observed!V$2:V$792,Observed!$A$2:$A$792,$A248,Observed!$C$2:$C$792,$C248)),AVERAGEIFS(Observed!V$2:V$792,Observed!$A$2:$A$792,$A248,Observed!$C$2:$C$792,$C248),"")</f>
        <v/>
      </c>
      <c r="AA248" s="28" t="str">
        <f>IF(ISNUMBER(AVERAGEIFS(Observed!W$2:W$792,Observed!$A$2:$A$792,$A248,Observed!$C$2:$C$792,$C248)),AVERAGEIFS(Observed!W$2:W$792,Observed!$A$2:$A$792,$A248,Observed!$C$2:$C$792,$C248),"")</f>
        <v/>
      </c>
      <c r="AB248" s="28" t="str">
        <f>IF(ISNUMBER(AVERAGEIFS(Observed!X$2:X$792,Observed!$A$2:$A$792,$A248,Observed!$C$2:$C$792,$C248)),AVERAGEIFS(Observed!X$2:X$792,Observed!$A$2:$A$792,$A248,Observed!$C$2:$C$792,$C248),"")</f>
        <v/>
      </c>
      <c r="AC248" s="28" t="str">
        <f>IF(ISNUMBER(AVERAGEIFS(Observed!Y$2:Y$792,Observed!$A$2:$A$792,$A248,Observed!$C$2:$C$792,$C248)),AVERAGEIFS(Observed!Y$2:Y$792,Observed!$A$2:$A$792,$A248,Observed!$C$2:$C$792,$C248),"")</f>
        <v/>
      </c>
      <c r="AD248" s="28" t="str">
        <f>IF(ISNUMBER(AVERAGEIFS(Observed!Z$2:Z$792,Observed!$A$2:$A$792,$A248,Observed!$C$2:$C$792,$C248)),AVERAGEIFS(Observed!Z$2:Z$792,Observed!$A$2:$A$792,$A248,Observed!$C$2:$C$792,$C248),"")</f>
        <v/>
      </c>
      <c r="AE248" s="28" t="str">
        <f>IF(ISNUMBER(AVERAGEIFS(Observed!AA$2:AA$792,Observed!$A$2:$A$792,$A248,Observed!$C$2:$C$792,$C248)),AVERAGEIFS(Observed!AA$2:AA$792,Observed!$A$2:$A$792,$A248,Observed!$C$2:$C$792,$C248),"")</f>
        <v/>
      </c>
      <c r="AF248" s="28" t="str">
        <f>IF(ISNUMBER(AVERAGEIFS(Observed!AB$2:AB$792,Observed!$A$2:$A$792,$A248,Observed!$C$2:$C$792,$C248)),AVERAGEIFS(Observed!AB$2:AB$792,Observed!$A$2:$A$792,$A248,Observed!$C$2:$C$792,$C248),"")</f>
        <v/>
      </c>
      <c r="AG248" s="28" t="str">
        <f>IF(ISNUMBER(AVERAGEIFS(Observed!AC$2:AC$792,Observed!$A$2:$A$792,$A248,Observed!$C$2:$C$792,$C248)),AVERAGEIFS(Observed!AC$2:AC$792,Observed!$A$2:$A$792,$A248,Observed!$C$2:$C$792,$C248),"")</f>
        <v/>
      </c>
      <c r="AH248" s="29" t="str">
        <f>IF(ISNUMBER(AVERAGEIFS(Observed!AD$2:AD$792,Observed!$A$2:$A$792,$A248,Observed!$C$2:$C$792,$C248)),AVERAGEIFS(Observed!AD$2:AD$792,Observed!$A$2:$A$792,$A248,Observed!$C$2:$C$792,$C248),"")</f>
        <v/>
      </c>
      <c r="AI248" s="29" t="str">
        <f>IF(ISNUMBER(AVERAGEIFS(Observed!AE$2:AE$792,Observed!$A$2:$A$792,$A248,Observed!$C$2:$C$792,$C248)),AVERAGEIFS(Observed!AE$2:AE$792,Observed!$A$2:$A$792,$A248,Observed!$C$2:$C$792,$C248),"")</f>
        <v/>
      </c>
      <c r="AJ248" s="29" t="str">
        <f>IF(ISNUMBER(AVERAGEIFS(Observed!AF$2:AF$792,Observed!$A$2:$A$792,$A248,Observed!$C$2:$C$792,$C248)),AVERAGEIFS(Observed!AF$2:AF$792,Observed!$A$2:$A$792,$A248,Observed!$C$2:$C$792,$C248),"")</f>
        <v/>
      </c>
      <c r="AK248" s="28" t="str">
        <f>IF(ISNUMBER(AVERAGEIFS(Observed!AG$2:AG$792,Observed!$A$2:$A$792,$A248,Observed!$C$2:$C$792,$C248)),AVERAGEIFS(Observed!AG$2:AG$792,Observed!$A$2:$A$792,$A248,Observed!$C$2:$C$792,$C248),"")</f>
        <v/>
      </c>
      <c r="AL248" s="29" t="str">
        <f>IF(ISNUMBER(AVERAGEIFS(Observed!AH$2:AH$792,Observed!$A$2:$A$792,$A248,Observed!$C$2:$C$792,$C248)),AVERAGEIFS(Observed!AH$2:AH$792,Observed!$A$2:$A$792,$A248,Observed!$C$2:$C$792,$C248),"")</f>
        <v/>
      </c>
      <c r="AM248" s="28" t="str">
        <f>IF(ISNUMBER(AVERAGEIFS(Observed!AI$2:AI$792,Observed!$A$2:$A$792,$A248,Observed!$C$2:$C$792,$C248)),AVERAGEIFS(Observed!AI$2:AI$792,Observed!$A$2:$A$792,$A248,Observed!$C$2:$C$792,$C248),"")</f>
        <v/>
      </c>
      <c r="AN248" s="28" t="str">
        <f>IF(ISNUMBER(AVERAGEIFS(Observed!AJ$2:AJ$792,Observed!$A$2:$A$792,$A248,Observed!$C$2:$C$792,$C248)),AVERAGEIFS(Observed!AJ$2:AJ$792,Observed!$A$2:$A$792,$A248,Observed!$C$2:$C$792,$C248),"")</f>
        <v/>
      </c>
      <c r="AO248" s="28" t="str">
        <f>IF(ISNUMBER(AVERAGEIFS(Observed!AK$2:AK$792,Observed!$A$2:$A$792,$A248,Observed!$C$2:$C$792,$C248)),AVERAGEIFS(Observed!AK$2:AK$792,Observed!$A$2:$A$792,$A248,Observed!$C$2:$C$792,$C248),"")</f>
        <v/>
      </c>
      <c r="AP248" s="29" t="str">
        <f>IF(ISNUMBER(AVERAGEIFS(Observed!AL$2:AL$792,Observed!$A$2:$A$792,$A248,Observed!$C$2:$C$792,$C248)),AVERAGEIFS(Observed!AL$2:AL$792,Observed!$A$2:$A$792,$A248,Observed!$C$2:$C$792,$C248),"")</f>
        <v/>
      </c>
      <c r="AQ248" s="28" t="str">
        <f>IF(ISNUMBER(AVERAGEIFS(Observed!AM$2:AM$792,Observed!$A$2:$A$792,$A248,Observed!$C$2:$C$792,$C248)),AVERAGEIFS(Observed!AM$2:AM$792,Observed!$A$2:$A$792,$A248,Observed!$C$2:$C$792,$C248),"")</f>
        <v/>
      </c>
      <c r="AR248" s="28" t="str">
        <f>IF(ISNUMBER(AVERAGEIFS(Observed!AN$2:AN$792,Observed!$A$2:$A$792,$A248,Observed!$C$2:$C$792,$C248)),AVERAGEIFS(Observed!AN$2:AN$792,Observed!$A$2:$A$792,$A248,Observed!$C$2:$C$792,$C248),"")</f>
        <v/>
      </c>
      <c r="AS248" s="2">
        <f>COUNTIFS(Observed!$A$2:$A$792,$A248,Observed!$C$2:$C$792,$C248)</f>
        <v>3</v>
      </c>
      <c r="AT248" s="2">
        <f t="shared" si="6"/>
        <v>3</v>
      </c>
    </row>
    <row r="249" spans="1:46" x14ac:dyDescent="0.25">
      <c r="A249" s="4" t="s">
        <v>37</v>
      </c>
      <c r="B249" t="s">
        <v>32</v>
      </c>
      <c r="C249" s="3">
        <v>42562</v>
      </c>
      <c r="D249">
        <v>1</v>
      </c>
      <c r="F249">
        <v>350</v>
      </c>
      <c r="J249" s="2" t="s">
        <v>84</v>
      </c>
      <c r="K249" s="2" t="s">
        <v>42</v>
      </c>
      <c r="L249">
        <v>11</v>
      </c>
      <c r="M249" s="2" t="s">
        <v>22</v>
      </c>
      <c r="N249" s="27" t="str">
        <f>IF(ISNUMBER(AVERAGEIFS(Observed!J$2:J$792,Observed!$A$2:$A$792,$A249,Observed!$C$2:$C$792,$C249)),AVERAGEIFS(Observed!J$2:J$792,Observed!$A$2:$A$792,$A249,Observed!$C$2:$C$792,$C249),"")</f>
        <v/>
      </c>
      <c r="O249" s="28" t="str">
        <f>IF(ISNUMBER(AVERAGEIFS(Observed!K$2:K$792,Observed!$A$2:$A$792,$A249,Observed!$C$2:$C$792,$C249)),AVERAGEIFS(Observed!K$2:K$792,Observed!$A$2:$A$792,$A249,Observed!$C$2:$C$792,$C249),"")</f>
        <v/>
      </c>
      <c r="P249" s="28">
        <f>IF(ISNUMBER(AVERAGEIFS(Observed!L$2:L$792,Observed!$A$2:$A$792,$A249,Observed!$C$2:$C$792,$C249)),AVERAGEIFS(Observed!L$2:L$792,Observed!$A$2:$A$792,$A249,Observed!$C$2:$C$792,$C249),"")</f>
        <v>61.363333333333344</v>
      </c>
      <c r="Q249" s="28">
        <f>IF(ISNUMBER(AVERAGEIFS(Observed!M$2:M$792,Observed!$A$2:$A$792,$A249,Observed!$C$2:$C$792,$C249)),AVERAGEIFS(Observed!M$2:M$792,Observed!$A$2:$A$792,$A249,Observed!$C$2:$C$792,$C249),"")</f>
        <v>61.363333333333344</v>
      </c>
      <c r="R249" s="28">
        <f>IF(ISNUMBER(AVERAGEIFS(Observed!N$2:N$792,Observed!$A$2:$A$792,$A249,Observed!$C$2:$C$792,$C249)),AVERAGEIFS(Observed!N$2:N$792,Observed!$A$2:$A$792,$A249,Observed!$C$2:$C$792,$C249),"")</f>
        <v>61.363333333333344</v>
      </c>
      <c r="S249" s="29" t="str">
        <f>IF(ISNUMBER(AVERAGEIFS(Observed!O$2:O$792,Observed!$A$2:$A$792,$A249,Observed!$C$2:$C$792,$C249)),AVERAGEIFS(Observed!O$2:O$792,Observed!$A$2:$A$792,$A249,Observed!$C$2:$C$792,$C249),"")</f>
        <v/>
      </c>
      <c r="T249" s="29" t="str">
        <f>IF(ISNUMBER(AVERAGEIFS(Observed!P$2:P$792,Observed!$A$2:$A$792,$A249,Observed!$C$2:$C$792,$C249)),AVERAGEIFS(Observed!P$2:P$792,Observed!$A$2:$A$792,$A249,Observed!$C$2:$C$792,$C249),"")</f>
        <v/>
      </c>
      <c r="U249" s="29" t="str">
        <f>IF(ISNUMBER(AVERAGEIFS(Observed!Q$2:Q$792,Observed!$A$2:$A$792,$A249,Observed!$C$2:$C$792,$C249)),AVERAGEIFS(Observed!Q$2:Q$792,Observed!$A$2:$A$792,$A249,Observed!$C$2:$C$792,$C249),"")</f>
        <v/>
      </c>
      <c r="V249" s="28" t="str">
        <f>IF(ISNUMBER(AVERAGEIFS(Observed!R$2:R$792,Observed!$A$2:$A$792,$A249,Observed!$C$2:$C$792,$C249)),AVERAGEIFS(Observed!R$2:R$792,Observed!$A$2:$A$792,$A249,Observed!$C$2:$C$792,$C249),"")</f>
        <v/>
      </c>
      <c r="W249" s="30" t="str">
        <f>IF(ISNUMBER(AVERAGEIFS(Observed!S$2:S$792,Observed!$A$2:$A$792,$A249,Observed!$C$2:$C$792,$C249)),AVERAGEIFS(Observed!S$2:S$792,Observed!$A$2:$A$792,$A249,Observed!$C$2:$C$792,$C249),"")</f>
        <v/>
      </c>
      <c r="X249" s="30" t="str">
        <f>IF(ISNUMBER(AVERAGEIFS(Observed!T$2:T$792,Observed!$A$2:$A$792,$A249,Observed!$C$2:$C$792,$C249)),AVERAGEIFS(Observed!T$2:T$792,Observed!$A$2:$A$792,$A249,Observed!$C$2:$C$792,$C249),"")</f>
        <v/>
      </c>
      <c r="Y249" s="28" t="str">
        <f>IF(ISNUMBER(AVERAGEIFS(Observed!U$2:U$792,Observed!$A$2:$A$792,$A249,Observed!$C$2:$C$792,$C249)),AVERAGEIFS(Observed!U$2:U$792,Observed!$A$2:$A$792,$A249,Observed!$C$2:$C$792,$C249),"")</f>
        <v/>
      </c>
      <c r="Z249" s="28" t="str">
        <f>IF(ISNUMBER(AVERAGEIFS(Observed!V$2:V$792,Observed!$A$2:$A$792,$A249,Observed!$C$2:$C$792,$C249)),AVERAGEIFS(Observed!V$2:V$792,Observed!$A$2:$A$792,$A249,Observed!$C$2:$C$792,$C249),"")</f>
        <v/>
      </c>
      <c r="AA249" s="28" t="str">
        <f>IF(ISNUMBER(AVERAGEIFS(Observed!W$2:W$792,Observed!$A$2:$A$792,$A249,Observed!$C$2:$C$792,$C249)),AVERAGEIFS(Observed!W$2:W$792,Observed!$A$2:$A$792,$A249,Observed!$C$2:$C$792,$C249),"")</f>
        <v/>
      </c>
      <c r="AB249" s="28" t="str">
        <f>IF(ISNUMBER(AVERAGEIFS(Observed!X$2:X$792,Observed!$A$2:$A$792,$A249,Observed!$C$2:$C$792,$C249)),AVERAGEIFS(Observed!X$2:X$792,Observed!$A$2:$A$792,$A249,Observed!$C$2:$C$792,$C249),"")</f>
        <v/>
      </c>
      <c r="AC249" s="28" t="str">
        <f>IF(ISNUMBER(AVERAGEIFS(Observed!Y$2:Y$792,Observed!$A$2:$A$792,$A249,Observed!$C$2:$C$792,$C249)),AVERAGEIFS(Observed!Y$2:Y$792,Observed!$A$2:$A$792,$A249,Observed!$C$2:$C$792,$C249),"")</f>
        <v/>
      </c>
      <c r="AD249" s="28" t="str">
        <f>IF(ISNUMBER(AVERAGEIFS(Observed!Z$2:Z$792,Observed!$A$2:$A$792,$A249,Observed!$C$2:$C$792,$C249)),AVERAGEIFS(Observed!Z$2:Z$792,Observed!$A$2:$A$792,$A249,Observed!$C$2:$C$792,$C249),"")</f>
        <v/>
      </c>
      <c r="AE249" s="28" t="str">
        <f>IF(ISNUMBER(AVERAGEIFS(Observed!AA$2:AA$792,Observed!$A$2:$A$792,$A249,Observed!$C$2:$C$792,$C249)),AVERAGEIFS(Observed!AA$2:AA$792,Observed!$A$2:$A$792,$A249,Observed!$C$2:$C$792,$C249),"")</f>
        <v/>
      </c>
      <c r="AF249" s="28" t="str">
        <f>IF(ISNUMBER(AVERAGEIFS(Observed!AB$2:AB$792,Observed!$A$2:$A$792,$A249,Observed!$C$2:$C$792,$C249)),AVERAGEIFS(Observed!AB$2:AB$792,Observed!$A$2:$A$792,$A249,Observed!$C$2:$C$792,$C249),"")</f>
        <v/>
      </c>
      <c r="AG249" s="28" t="str">
        <f>IF(ISNUMBER(AVERAGEIFS(Observed!AC$2:AC$792,Observed!$A$2:$A$792,$A249,Observed!$C$2:$C$792,$C249)),AVERAGEIFS(Observed!AC$2:AC$792,Observed!$A$2:$A$792,$A249,Observed!$C$2:$C$792,$C249),"")</f>
        <v/>
      </c>
      <c r="AH249" s="29" t="str">
        <f>IF(ISNUMBER(AVERAGEIFS(Observed!AD$2:AD$792,Observed!$A$2:$A$792,$A249,Observed!$C$2:$C$792,$C249)),AVERAGEIFS(Observed!AD$2:AD$792,Observed!$A$2:$A$792,$A249,Observed!$C$2:$C$792,$C249),"")</f>
        <v/>
      </c>
      <c r="AI249" s="29" t="str">
        <f>IF(ISNUMBER(AVERAGEIFS(Observed!AE$2:AE$792,Observed!$A$2:$A$792,$A249,Observed!$C$2:$C$792,$C249)),AVERAGEIFS(Observed!AE$2:AE$792,Observed!$A$2:$A$792,$A249,Observed!$C$2:$C$792,$C249),"")</f>
        <v/>
      </c>
      <c r="AJ249" s="29" t="str">
        <f>IF(ISNUMBER(AVERAGEIFS(Observed!AF$2:AF$792,Observed!$A$2:$A$792,$A249,Observed!$C$2:$C$792,$C249)),AVERAGEIFS(Observed!AF$2:AF$792,Observed!$A$2:$A$792,$A249,Observed!$C$2:$C$792,$C249),"")</f>
        <v/>
      </c>
      <c r="AK249" s="28" t="str">
        <f>IF(ISNUMBER(AVERAGEIFS(Observed!AG$2:AG$792,Observed!$A$2:$A$792,$A249,Observed!$C$2:$C$792,$C249)),AVERAGEIFS(Observed!AG$2:AG$792,Observed!$A$2:$A$792,$A249,Observed!$C$2:$C$792,$C249),"")</f>
        <v/>
      </c>
      <c r="AL249" s="29" t="str">
        <f>IF(ISNUMBER(AVERAGEIFS(Observed!AH$2:AH$792,Observed!$A$2:$A$792,$A249,Observed!$C$2:$C$792,$C249)),AVERAGEIFS(Observed!AH$2:AH$792,Observed!$A$2:$A$792,$A249,Observed!$C$2:$C$792,$C249),"")</f>
        <v/>
      </c>
      <c r="AM249" s="28" t="str">
        <f>IF(ISNUMBER(AVERAGEIFS(Observed!AI$2:AI$792,Observed!$A$2:$A$792,$A249,Observed!$C$2:$C$792,$C249)),AVERAGEIFS(Observed!AI$2:AI$792,Observed!$A$2:$A$792,$A249,Observed!$C$2:$C$792,$C249),"")</f>
        <v/>
      </c>
      <c r="AN249" s="28" t="str">
        <f>IF(ISNUMBER(AVERAGEIFS(Observed!AJ$2:AJ$792,Observed!$A$2:$A$792,$A249,Observed!$C$2:$C$792,$C249)),AVERAGEIFS(Observed!AJ$2:AJ$792,Observed!$A$2:$A$792,$A249,Observed!$C$2:$C$792,$C249),"")</f>
        <v/>
      </c>
      <c r="AO249" s="28" t="str">
        <f>IF(ISNUMBER(AVERAGEIFS(Observed!AK$2:AK$792,Observed!$A$2:$A$792,$A249,Observed!$C$2:$C$792,$C249)),AVERAGEIFS(Observed!AK$2:AK$792,Observed!$A$2:$A$792,$A249,Observed!$C$2:$C$792,$C249),"")</f>
        <v/>
      </c>
      <c r="AP249" s="29" t="str">
        <f>IF(ISNUMBER(AVERAGEIFS(Observed!AL$2:AL$792,Observed!$A$2:$A$792,$A249,Observed!$C$2:$C$792,$C249)),AVERAGEIFS(Observed!AL$2:AL$792,Observed!$A$2:$A$792,$A249,Observed!$C$2:$C$792,$C249),"")</f>
        <v/>
      </c>
      <c r="AQ249" s="28" t="str">
        <f>IF(ISNUMBER(AVERAGEIFS(Observed!AM$2:AM$792,Observed!$A$2:$A$792,$A249,Observed!$C$2:$C$792,$C249)),AVERAGEIFS(Observed!AM$2:AM$792,Observed!$A$2:$A$792,$A249,Observed!$C$2:$C$792,$C249),"")</f>
        <v/>
      </c>
      <c r="AR249" s="28" t="str">
        <f>IF(ISNUMBER(AVERAGEIFS(Observed!AN$2:AN$792,Observed!$A$2:$A$792,$A249,Observed!$C$2:$C$792,$C249)),AVERAGEIFS(Observed!AN$2:AN$792,Observed!$A$2:$A$792,$A249,Observed!$C$2:$C$792,$C249),"")</f>
        <v/>
      </c>
      <c r="AS249" s="2">
        <f>COUNTIFS(Observed!$A$2:$A$792,$A249,Observed!$C$2:$C$792,$C249)</f>
        <v>3</v>
      </c>
      <c r="AT249" s="2">
        <f t="shared" si="6"/>
        <v>3</v>
      </c>
    </row>
    <row r="250" spans="1:46" x14ac:dyDescent="0.25">
      <c r="A250" s="4" t="s">
        <v>36</v>
      </c>
      <c r="B250" t="s">
        <v>32</v>
      </c>
      <c r="C250" s="3">
        <v>42562</v>
      </c>
      <c r="D250">
        <v>1</v>
      </c>
      <c r="F250">
        <v>500</v>
      </c>
      <c r="J250" s="2" t="s">
        <v>84</v>
      </c>
      <c r="K250" s="2" t="s">
        <v>42</v>
      </c>
      <c r="L250">
        <v>11</v>
      </c>
      <c r="M250" s="2" t="s">
        <v>22</v>
      </c>
      <c r="N250" s="27" t="str">
        <f>IF(ISNUMBER(AVERAGEIFS(Observed!J$2:J$792,Observed!$A$2:$A$792,$A250,Observed!$C$2:$C$792,$C250)),AVERAGEIFS(Observed!J$2:J$792,Observed!$A$2:$A$792,$A250,Observed!$C$2:$C$792,$C250),"")</f>
        <v/>
      </c>
      <c r="O250" s="28" t="str">
        <f>IF(ISNUMBER(AVERAGEIFS(Observed!K$2:K$792,Observed!$A$2:$A$792,$A250,Observed!$C$2:$C$792,$C250)),AVERAGEIFS(Observed!K$2:K$792,Observed!$A$2:$A$792,$A250,Observed!$C$2:$C$792,$C250),"")</f>
        <v/>
      </c>
      <c r="P250" s="28">
        <f>IF(ISNUMBER(AVERAGEIFS(Observed!L$2:L$792,Observed!$A$2:$A$792,$A250,Observed!$C$2:$C$792,$C250)),AVERAGEIFS(Observed!L$2:L$792,Observed!$A$2:$A$792,$A250,Observed!$C$2:$C$792,$C250),"")</f>
        <v>68.81</v>
      </c>
      <c r="Q250" s="28">
        <f>IF(ISNUMBER(AVERAGEIFS(Observed!M$2:M$792,Observed!$A$2:$A$792,$A250,Observed!$C$2:$C$792,$C250)),AVERAGEIFS(Observed!M$2:M$792,Observed!$A$2:$A$792,$A250,Observed!$C$2:$C$792,$C250),"")</f>
        <v>68.81</v>
      </c>
      <c r="R250" s="28">
        <f>IF(ISNUMBER(AVERAGEIFS(Observed!N$2:N$792,Observed!$A$2:$A$792,$A250,Observed!$C$2:$C$792,$C250)),AVERAGEIFS(Observed!N$2:N$792,Observed!$A$2:$A$792,$A250,Observed!$C$2:$C$792,$C250),"")</f>
        <v>68.81</v>
      </c>
      <c r="S250" s="29" t="str">
        <f>IF(ISNUMBER(AVERAGEIFS(Observed!O$2:O$792,Observed!$A$2:$A$792,$A250,Observed!$C$2:$C$792,$C250)),AVERAGEIFS(Observed!O$2:O$792,Observed!$A$2:$A$792,$A250,Observed!$C$2:$C$792,$C250),"")</f>
        <v/>
      </c>
      <c r="T250" s="29" t="str">
        <f>IF(ISNUMBER(AVERAGEIFS(Observed!P$2:P$792,Observed!$A$2:$A$792,$A250,Observed!$C$2:$C$792,$C250)),AVERAGEIFS(Observed!P$2:P$792,Observed!$A$2:$A$792,$A250,Observed!$C$2:$C$792,$C250),"")</f>
        <v/>
      </c>
      <c r="U250" s="29" t="str">
        <f>IF(ISNUMBER(AVERAGEIFS(Observed!Q$2:Q$792,Observed!$A$2:$A$792,$A250,Observed!$C$2:$C$792,$C250)),AVERAGEIFS(Observed!Q$2:Q$792,Observed!$A$2:$A$792,$A250,Observed!$C$2:$C$792,$C250),"")</f>
        <v/>
      </c>
      <c r="V250" s="28" t="str">
        <f>IF(ISNUMBER(AVERAGEIFS(Observed!R$2:R$792,Observed!$A$2:$A$792,$A250,Observed!$C$2:$C$792,$C250)),AVERAGEIFS(Observed!R$2:R$792,Observed!$A$2:$A$792,$A250,Observed!$C$2:$C$792,$C250),"")</f>
        <v/>
      </c>
      <c r="W250" s="30" t="str">
        <f>IF(ISNUMBER(AVERAGEIFS(Observed!S$2:S$792,Observed!$A$2:$A$792,$A250,Observed!$C$2:$C$792,$C250)),AVERAGEIFS(Observed!S$2:S$792,Observed!$A$2:$A$792,$A250,Observed!$C$2:$C$792,$C250),"")</f>
        <v/>
      </c>
      <c r="X250" s="30" t="str">
        <f>IF(ISNUMBER(AVERAGEIFS(Observed!T$2:T$792,Observed!$A$2:$A$792,$A250,Observed!$C$2:$C$792,$C250)),AVERAGEIFS(Observed!T$2:T$792,Observed!$A$2:$A$792,$A250,Observed!$C$2:$C$792,$C250),"")</f>
        <v/>
      </c>
      <c r="Y250" s="28" t="str">
        <f>IF(ISNUMBER(AVERAGEIFS(Observed!U$2:U$792,Observed!$A$2:$A$792,$A250,Observed!$C$2:$C$792,$C250)),AVERAGEIFS(Observed!U$2:U$792,Observed!$A$2:$A$792,$A250,Observed!$C$2:$C$792,$C250),"")</f>
        <v/>
      </c>
      <c r="Z250" s="28" t="str">
        <f>IF(ISNUMBER(AVERAGEIFS(Observed!V$2:V$792,Observed!$A$2:$A$792,$A250,Observed!$C$2:$C$792,$C250)),AVERAGEIFS(Observed!V$2:V$792,Observed!$A$2:$A$792,$A250,Observed!$C$2:$C$792,$C250),"")</f>
        <v/>
      </c>
      <c r="AA250" s="28" t="str">
        <f>IF(ISNUMBER(AVERAGEIFS(Observed!W$2:W$792,Observed!$A$2:$A$792,$A250,Observed!$C$2:$C$792,$C250)),AVERAGEIFS(Observed!W$2:W$792,Observed!$A$2:$A$792,$A250,Observed!$C$2:$C$792,$C250),"")</f>
        <v/>
      </c>
      <c r="AB250" s="28" t="str">
        <f>IF(ISNUMBER(AVERAGEIFS(Observed!X$2:X$792,Observed!$A$2:$A$792,$A250,Observed!$C$2:$C$792,$C250)),AVERAGEIFS(Observed!X$2:X$792,Observed!$A$2:$A$792,$A250,Observed!$C$2:$C$792,$C250),"")</f>
        <v/>
      </c>
      <c r="AC250" s="28" t="str">
        <f>IF(ISNUMBER(AVERAGEIFS(Observed!Y$2:Y$792,Observed!$A$2:$A$792,$A250,Observed!$C$2:$C$792,$C250)),AVERAGEIFS(Observed!Y$2:Y$792,Observed!$A$2:$A$792,$A250,Observed!$C$2:$C$792,$C250),"")</f>
        <v/>
      </c>
      <c r="AD250" s="28" t="str">
        <f>IF(ISNUMBER(AVERAGEIFS(Observed!Z$2:Z$792,Observed!$A$2:$A$792,$A250,Observed!$C$2:$C$792,$C250)),AVERAGEIFS(Observed!Z$2:Z$792,Observed!$A$2:$A$792,$A250,Observed!$C$2:$C$792,$C250),"")</f>
        <v/>
      </c>
      <c r="AE250" s="28" t="str">
        <f>IF(ISNUMBER(AVERAGEIFS(Observed!AA$2:AA$792,Observed!$A$2:$A$792,$A250,Observed!$C$2:$C$792,$C250)),AVERAGEIFS(Observed!AA$2:AA$792,Observed!$A$2:$A$792,$A250,Observed!$C$2:$C$792,$C250),"")</f>
        <v/>
      </c>
      <c r="AF250" s="28" t="str">
        <f>IF(ISNUMBER(AVERAGEIFS(Observed!AB$2:AB$792,Observed!$A$2:$A$792,$A250,Observed!$C$2:$C$792,$C250)),AVERAGEIFS(Observed!AB$2:AB$792,Observed!$A$2:$A$792,$A250,Observed!$C$2:$C$792,$C250),"")</f>
        <v/>
      </c>
      <c r="AG250" s="28" t="str">
        <f>IF(ISNUMBER(AVERAGEIFS(Observed!AC$2:AC$792,Observed!$A$2:$A$792,$A250,Observed!$C$2:$C$792,$C250)),AVERAGEIFS(Observed!AC$2:AC$792,Observed!$A$2:$A$792,$A250,Observed!$C$2:$C$792,$C250),"")</f>
        <v/>
      </c>
      <c r="AH250" s="29" t="str">
        <f>IF(ISNUMBER(AVERAGEIFS(Observed!AD$2:AD$792,Observed!$A$2:$A$792,$A250,Observed!$C$2:$C$792,$C250)),AVERAGEIFS(Observed!AD$2:AD$792,Observed!$A$2:$A$792,$A250,Observed!$C$2:$C$792,$C250),"")</f>
        <v/>
      </c>
      <c r="AI250" s="29" t="str">
        <f>IF(ISNUMBER(AVERAGEIFS(Observed!AE$2:AE$792,Observed!$A$2:$A$792,$A250,Observed!$C$2:$C$792,$C250)),AVERAGEIFS(Observed!AE$2:AE$792,Observed!$A$2:$A$792,$A250,Observed!$C$2:$C$792,$C250),"")</f>
        <v/>
      </c>
      <c r="AJ250" s="29" t="str">
        <f>IF(ISNUMBER(AVERAGEIFS(Observed!AF$2:AF$792,Observed!$A$2:$A$792,$A250,Observed!$C$2:$C$792,$C250)),AVERAGEIFS(Observed!AF$2:AF$792,Observed!$A$2:$A$792,$A250,Observed!$C$2:$C$792,$C250),"")</f>
        <v/>
      </c>
      <c r="AK250" s="28" t="str">
        <f>IF(ISNUMBER(AVERAGEIFS(Observed!AG$2:AG$792,Observed!$A$2:$A$792,$A250,Observed!$C$2:$C$792,$C250)),AVERAGEIFS(Observed!AG$2:AG$792,Observed!$A$2:$A$792,$A250,Observed!$C$2:$C$792,$C250),"")</f>
        <v/>
      </c>
      <c r="AL250" s="29" t="str">
        <f>IF(ISNUMBER(AVERAGEIFS(Observed!AH$2:AH$792,Observed!$A$2:$A$792,$A250,Observed!$C$2:$C$792,$C250)),AVERAGEIFS(Observed!AH$2:AH$792,Observed!$A$2:$A$792,$A250,Observed!$C$2:$C$792,$C250),"")</f>
        <v/>
      </c>
      <c r="AM250" s="28" t="str">
        <f>IF(ISNUMBER(AVERAGEIFS(Observed!AI$2:AI$792,Observed!$A$2:$A$792,$A250,Observed!$C$2:$C$792,$C250)),AVERAGEIFS(Observed!AI$2:AI$792,Observed!$A$2:$A$792,$A250,Observed!$C$2:$C$792,$C250),"")</f>
        <v/>
      </c>
      <c r="AN250" s="28" t="str">
        <f>IF(ISNUMBER(AVERAGEIFS(Observed!AJ$2:AJ$792,Observed!$A$2:$A$792,$A250,Observed!$C$2:$C$792,$C250)),AVERAGEIFS(Observed!AJ$2:AJ$792,Observed!$A$2:$A$792,$A250,Observed!$C$2:$C$792,$C250),"")</f>
        <v/>
      </c>
      <c r="AO250" s="28" t="str">
        <f>IF(ISNUMBER(AVERAGEIFS(Observed!AK$2:AK$792,Observed!$A$2:$A$792,$A250,Observed!$C$2:$C$792,$C250)),AVERAGEIFS(Observed!AK$2:AK$792,Observed!$A$2:$A$792,$A250,Observed!$C$2:$C$792,$C250),"")</f>
        <v/>
      </c>
      <c r="AP250" s="29" t="str">
        <f>IF(ISNUMBER(AVERAGEIFS(Observed!AL$2:AL$792,Observed!$A$2:$A$792,$A250,Observed!$C$2:$C$792,$C250)),AVERAGEIFS(Observed!AL$2:AL$792,Observed!$A$2:$A$792,$A250,Observed!$C$2:$C$792,$C250),"")</f>
        <v/>
      </c>
      <c r="AQ250" s="28" t="str">
        <f>IF(ISNUMBER(AVERAGEIFS(Observed!AM$2:AM$792,Observed!$A$2:$A$792,$A250,Observed!$C$2:$C$792,$C250)),AVERAGEIFS(Observed!AM$2:AM$792,Observed!$A$2:$A$792,$A250,Observed!$C$2:$C$792,$C250),"")</f>
        <v/>
      </c>
      <c r="AR250" s="28" t="str">
        <f>IF(ISNUMBER(AVERAGEIFS(Observed!AN$2:AN$792,Observed!$A$2:$A$792,$A250,Observed!$C$2:$C$792,$C250)),AVERAGEIFS(Observed!AN$2:AN$792,Observed!$A$2:$A$792,$A250,Observed!$C$2:$C$792,$C250),"")</f>
        <v/>
      </c>
      <c r="AS250" s="2">
        <f>COUNTIFS(Observed!$A$2:$A$792,$A250,Observed!$C$2:$C$792,$C250)</f>
        <v>3</v>
      </c>
      <c r="AT250" s="2">
        <f t="shared" si="6"/>
        <v>3</v>
      </c>
    </row>
    <row r="251" spans="1:46" x14ac:dyDescent="0.25">
      <c r="A251" s="4" t="s">
        <v>33</v>
      </c>
      <c r="B251" t="s">
        <v>32</v>
      </c>
      <c r="C251" s="3">
        <v>42625</v>
      </c>
      <c r="D251">
        <v>1</v>
      </c>
      <c r="F251">
        <v>0</v>
      </c>
      <c r="J251" s="2" t="s">
        <v>84</v>
      </c>
      <c r="K251" s="2" t="s">
        <v>43</v>
      </c>
      <c r="L251">
        <v>12</v>
      </c>
      <c r="M251" s="2" t="s">
        <v>22</v>
      </c>
      <c r="N251" s="27" t="str">
        <f>IF(ISNUMBER(AVERAGEIFS(Observed!J$2:J$792,Observed!$A$2:$A$792,$A251,Observed!$C$2:$C$792,$C251)),AVERAGEIFS(Observed!J$2:J$792,Observed!$A$2:$A$792,$A251,Observed!$C$2:$C$792,$C251),"")</f>
        <v/>
      </c>
      <c r="O251" s="28" t="str">
        <f>IF(ISNUMBER(AVERAGEIFS(Observed!K$2:K$792,Observed!$A$2:$A$792,$A251,Observed!$C$2:$C$792,$C251)),AVERAGEIFS(Observed!K$2:K$792,Observed!$A$2:$A$792,$A251,Observed!$C$2:$C$792,$C251),"")</f>
        <v/>
      </c>
      <c r="P251" s="28">
        <f>IF(ISNUMBER(AVERAGEIFS(Observed!L$2:L$792,Observed!$A$2:$A$792,$A251,Observed!$C$2:$C$792,$C251)),AVERAGEIFS(Observed!L$2:L$792,Observed!$A$2:$A$792,$A251,Observed!$C$2:$C$792,$C251),"")</f>
        <v>75.203333333333333</v>
      </c>
      <c r="Q251" s="28">
        <f>IF(ISNUMBER(AVERAGEIFS(Observed!M$2:M$792,Observed!$A$2:$A$792,$A251,Observed!$C$2:$C$792,$C251)),AVERAGEIFS(Observed!M$2:M$792,Observed!$A$2:$A$792,$A251,Observed!$C$2:$C$792,$C251),"")</f>
        <v>75.203333333333333</v>
      </c>
      <c r="R251" s="28">
        <f>IF(ISNUMBER(AVERAGEIFS(Observed!N$2:N$792,Observed!$A$2:$A$792,$A251,Observed!$C$2:$C$792,$C251)),AVERAGEIFS(Observed!N$2:N$792,Observed!$A$2:$A$792,$A251,Observed!$C$2:$C$792,$C251),"")</f>
        <v>137.11333333333334</v>
      </c>
      <c r="S251" s="29" t="str">
        <f>IF(ISNUMBER(AVERAGEIFS(Observed!O$2:O$792,Observed!$A$2:$A$792,$A251,Observed!$C$2:$C$792,$C251)),AVERAGEIFS(Observed!O$2:O$792,Observed!$A$2:$A$792,$A251,Observed!$C$2:$C$792,$C251),"")</f>
        <v/>
      </c>
      <c r="T251" s="29" t="str">
        <f>IF(ISNUMBER(AVERAGEIFS(Observed!P$2:P$792,Observed!$A$2:$A$792,$A251,Observed!$C$2:$C$792,$C251)),AVERAGEIFS(Observed!P$2:P$792,Observed!$A$2:$A$792,$A251,Observed!$C$2:$C$792,$C251),"")</f>
        <v/>
      </c>
      <c r="U251" s="29" t="str">
        <f>IF(ISNUMBER(AVERAGEIFS(Observed!Q$2:Q$792,Observed!$A$2:$A$792,$A251,Observed!$C$2:$C$792,$C251)),AVERAGEIFS(Observed!Q$2:Q$792,Observed!$A$2:$A$792,$A251,Observed!$C$2:$C$792,$C251),"")</f>
        <v/>
      </c>
      <c r="V251" s="28" t="str">
        <f>IF(ISNUMBER(AVERAGEIFS(Observed!R$2:R$792,Observed!$A$2:$A$792,$A251,Observed!$C$2:$C$792,$C251)),AVERAGEIFS(Observed!R$2:R$792,Observed!$A$2:$A$792,$A251,Observed!$C$2:$C$792,$C251),"")</f>
        <v/>
      </c>
      <c r="W251" s="30" t="str">
        <f>IF(ISNUMBER(AVERAGEIFS(Observed!S$2:S$792,Observed!$A$2:$A$792,$A251,Observed!$C$2:$C$792,$C251)),AVERAGEIFS(Observed!S$2:S$792,Observed!$A$2:$A$792,$A251,Observed!$C$2:$C$792,$C251),"")</f>
        <v/>
      </c>
      <c r="X251" s="30" t="str">
        <f>IF(ISNUMBER(AVERAGEIFS(Observed!T$2:T$792,Observed!$A$2:$A$792,$A251,Observed!$C$2:$C$792,$C251)),AVERAGEIFS(Observed!T$2:T$792,Observed!$A$2:$A$792,$A251,Observed!$C$2:$C$792,$C251),"")</f>
        <v/>
      </c>
      <c r="Y251" s="28" t="str">
        <f>IF(ISNUMBER(AVERAGEIFS(Observed!U$2:U$792,Observed!$A$2:$A$792,$A251,Observed!$C$2:$C$792,$C251)),AVERAGEIFS(Observed!U$2:U$792,Observed!$A$2:$A$792,$A251,Observed!$C$2:$C$792,$C251),"")</f>
        <v/>
      </c>
      <c r="Z251" s="28" t="str">
        <f>IF(ISNUMBER(AVERAGEIFS(Observed!V$2:V$792,Observed!$A$2:$A$792,$A251,Observed!$C$2:$C$792,$C251)),AVERAGEIFS(Observed!V$2:V$792,Observed!$A$2:$A$792,$A251,Observed!$C$2:$C$792,$C251),"")</f>
        <v/>
      </c>
      <c r="AA251" s="28" t="str">
        <f>IF(ISNUMBER(AVERAGEIFS(Observed!W$2:W$792,Observed!$A$2:$A$792,$A251,Observed!$C$2:$C$792,$C251)),AVERAGEIFS(Observed!W$2:W$792,Observed!$A$2:$A$792,$A251,Observed!$C$2:$C$792,$C251),"")</f>
        <v/>
      </c>
      <c r="AB251" s="28" t="str">
        <f>IF(ISNUMBER(AVERAGEIFS(Observed!X$2:X$792,Observed!$A$2:$A$792,$A251,Observed!$C$2:$C$792,$C251)),AVERAGEIFS(Observed!X$2:X$792,Observed!$A$2:$A$792,$A251,Observed!$C$2:$C$792,$C251),"")</f>
        <v/>
      </c>
      <c r="AC251" s="28" t="str">
        <f>IF(ISNUMBER(AVERAGEIFS(Observed!Y$2:Y$792,Observed!$A$2:$A$792,$A251,Observed!$C$2:$C$792,$C251)),AVERAGEIFS(Observed!Y$2:Y$792,Observed!$A$2:$A$792,$A251,Observed!$C$2:$C$792,$C251),"")</f>
        <v/>
      </c>
      <c r="AD251" s="28" t="str">
        <f>IF(ISNUMBER(AVERAGEIFS(Observed!Z$2:Z$792,Observed!$A$2:$A$792,$A251,Observed!$C$2:$C$792,$C251)),AVERAGEIFS(Observed!Z$2:Z$792,Observed!$A$2:$A$792,$A251,Observed!$C$2:$C$792,$C251),"")</f>
        <v/>
      </c>
      <c r="AE251" s="28" t="str">
        <f>IF(ISNUMBER(AVERAGEIFS(Observed!AA$2:AA$792,Observed!$A$2:$A$792,$A251,Observed!$C$2:$C$792,$C251)),AVERAGEIFS(Observed!AA$2:AA$792,Observed!$A$2:$A$792,$A251,Observed!$C$2:$C$792,$C251),"")</f>
        <v/>
      </c>
      <c r="AF251" s="28" t="str">
        <f>IF(ISNUMBER(AVERAGEIFS(Observed!AB$2:AB$792,Observed!$A$2:$A$792,$A251,Observed!$C$2:$C$792,$C251)),AVERAGEIFS(Observed!AB$2:AB$792,Observed!$A$2:$A$792,$A251,Observed!$C$2:$C$792,$C251),"")</f>
        <v/>
      </c>
      <c r="AG251" s="28" t="str">
        <f>IF(ISNUMBER(AVERAGEIFS(Observed!AC$2:AC$792,Observed!$A$2:$A$792,$A251,Observed!$C$2:$C$792,$C251)),AVERAGEIFS(Observed!AC$2:AC$792,Observed!$A$2:$A$792,$A251,Observed!$C$2:$C$792,$C251),"")</f>
        <v/>
      </c>
      <c r="AH251" s="29" t="str">
        <f>IF(ISNUMBER(AVERAGEIFS(Observed!AD$2:AD$792,Observed!$A$2:$A$792,$A251,Observed!$C$2:$C$792,$C251)),AVERAGEIFS(Observed!AD$2:AD$792,Observed!$A$2:$A$792,$A251,Observed!$C$2:$C$792,$C251),"")</f>
        <v/>
      </c>
      <c r="AI251" s="29" t="str">
        <f>IF(ISNUMBER(AVERAGEIFS(Observed!AE$2:AE$792,Observed!$A$2:$A$792,$A251,Observed!$C$2:$C$792,$C251)),AVERAGEIFS(Observed!AE$2:AE$792,Observed!$A$2:$A$792,$A251,Observed!$C$2:$C$792,$C251),"")</f>
        <v/>
      </c>
      <c r="AJ251" s="29" t="str">
        <f>IF(ISNUMBER(AVERAGEIFS(Observed!AF$2:AF$792,Observed!$A$2:$A$792,$A251,Observed!$C$2:$C$792,$C251)),AVERAGEIFS(Observed!AF$2:AF$792,Observed!$A$2:$A$792,$A251,Observed!$C$2:$C$792,$C251),"")</f>
        <v/>
      </c>
      <c r="AK251" s="28" t="str">
        <f>IF(ISNUMBER(AVERAGEIFS(Observed!AG$2:AG$792,Observed!$A$2:$A$792,$A251,Observed!$C$2:$C$792,$C251)),AVERAGEIFS(Observed!AG$2:AG$792,Observed!$A$2:$A$792,$A251,Observed!$C$2:$C$792,$C251),"")</f>
        <v/>
      </c>
      <c r="AL251" s="29" t="str">
        <f>IF(ISNUMBER(AVERAGEIFS(Observed!AH$2:AH$792,Observed!$A$2:$A$792,$A251,Observed!$C$2:$C$792,$C251)),AVERAGEIFS(Observed!AH$2:AH$792,Observed!$A$2:$A$792,$A251,Observed!$C$2:$C$792,$C251),"")</f>
        <v/>
      </c>
      <c r="AM251" s="28" t="str">
        <f>IF(ISNUMBER(AVERAGEIFS(Observed!AI$2:AI$792,Observed!$A$2:$A$792,$A251,Observed!$C$2:$C$792,$C251)),AVERAGEIFS(Observed!AI$2:AI$792,Observed!$A$2:$A$792,$A251,Observed!$C$2:$C$792,$C251),"")</f>
        <v/>
      </c>
      <c r="AN251" s="28" t="str">
        <f>IF(ISNUMBER(AVERAGEIFS(Observed!AJ$2:AJ$792,Observed!$A$2:$A$792,$A251,Observed!$C$2:$C$792,$C251)),AVERAGEIFS(Observed!AJ$2:AJ$792,Observed!$A$2:$A$792,$A251,Observed!$C$2:$C$792,$C251),"")</f>
        <v/>
      </c>
      <c r="AO251" s="28" t="str">
        <f>IF(ISNUMBER(AVERAGEIFS(Observed!AK$2:AK$792,Observed!$A$2:$A$792,$A251,Observed!$C$2:$C$792,$C251)),AVERAGEIFS(Observed!AK$2:AK$792,Observed!$A$2:$A$792,$A251,Observed!$C$2:$C$792,$C251),"")</f>
        <v/>
      </c>
      <c r="AP251" s="29" t="str">
        <f>IF(ISNUMBER(AVERAGEIFS(Observed!AL$2:AL$792,Observed!$A$2:$A$792,$A251,Observed!$C$2:$C$792,$C251)),AVERAGEIFS(Observed!AL$2:AL$792,Observed!$A$2:$A$792,$A251,Observed!$C$2:$C$792,$C251),"")</f>
        <v/>
      </c>
      <c r="AQ251" s="28" t="str">
        <f>IF(ISNUMBER(AVERAGEIFS(Observed!AM$2:AM$792,Observed!$A$2:$A$792,$A251,Observed!$C$2:$C$792,$C251)),AVERAGEIFS(Observed!AM$2:AM$792,Observed!$A$2:$A$792,$A251,Observed!$C$2:$C$792,$C251),"")</f>
        <v/>
      </c>
      <c r="AR251" s="28" t="str">
        <f>IF(ISNUMBER(AVERAGEIFS(Observed!AN$2:AN$792,Observed!$A$2:$A$792,$A251,Observed!$C$2:$C$792,$C251)),AVERAGEIFS(Observed!AN$2:AN$792,Observed!$A$2:$A$792,$A251,Observed!$C$2:$C$792,$C251),"")</f>
        <v/>
      </c>
      <c r="AS251" s="2">
        <f>COUNTIFS(Observed!$A$2:$A$792,$A251,Observed!$C$2:$C$792,$C251)</f>
        <v>3</v>
      </c>
      <c r="AT251" s="2">
        <f t="shared" si="6"/>
        <v>3</v>
      </c>
    </row>
    <row r="252" spans="1:46" x14ac:dyDescent="0.25">
      <c r="A252" s="4" t="s">
        <v>35</v>
      </c>
      <c r="B252" t="s">
        <v>32</v>
      </c>
      <c r="C252" s="3">
        <v>42625</v>
      </c>
      <c r="D252">
        <v>1</v>
      </c>
      <c r="F252">
        <v>50</v>
      </c>
      <c r="J252" s="2" t="s">
        <v>84</v>
      </c>
      <c r="K252" s="2" t="s">
        <v>43</v>
      </c>
      <c r="L252">
        <v>12</v>
      </c>
      <c r="M252" s="2" t="s">
        <v>22</v>
      </c>
      <c r="N252" s="27" t="str">
        <f>IF(ISNUMBER(AVERAGEIFS(Observed!J$2:J$792,Observed!$A$2:$A$792,$A252,Observed!$C$2:$C$792,$C252)),AVERAGEIFS(Observed!J$2:J$792,Observed!$A$2:$A$792,$A252,Observed!$C$2:$C$792,$C252),"")</f>
        <v/>
      </c>
      <c r="O252" s="28" t="str">
        <f>IF(ISNUMBER(AVERAGEIFS(Observed!K$2:K$792,Observed!$A$2:$A$792,$A252,Observed!$C$2:$C$792,$C252)),AVERAGEIFS(Observed!K$2:K$792,Observed!$A$2:$A$792,$A252,Observed!$C$2:$C$792,$C252),"")</f>
        <v/>
      </c>
      <c r="P252" s="28">
        <f>IF(ISNUMBER(AVERAGEIFS(Observed!L$2:L$792,Observed!$A$2:$A$792,$A252,Observed!$C$2:$C$792,$C252)),AVERAGEIFS(Observed!L$2:L$792,Observed!$A$2:$A$792,$A252,Observed!$C$2:$C$792,$C252),"")</f>
        <v>90.466666666666683</v>
      </c>
      <c r="Q252" s="28">
        <f>IF(ISNUMBER(AVERAGEIFS(Observed!M$2:M$792,Observed!$A$2:$A$792,$A252,Observed!$C$2:$C$792,$C252)),AVERAGEIFS(Observed!M$2:M$792,Observed!$A$2:$A$792,$A252,Observed!$C$2:$C$792,$C252),"")</f>
        <v>90.466666666666683</v>
      </c>
      <c r="R252" s="28">
        <f>IF(ISNUMBER(AVERAGEIFS(Observed!N$2:N$792,Observed!$A$2:$A$792,$A252,Observed!$C$2:$C$792,$C252)),AVERAGEIFS(Observed!N$2:N$792,Observed!$A$2:$A$792,$A252,Observed!$C$2:$C$792,$C252),"")</f>
        <v>156.13333333333333</v>
      </c>
      <c r="S252" s="29" t="str">
        <f>IF(ISNUMBER(AVERAGEIFS(Observed!O$2:O$792,Observed!$A$2:$A$792,$A252,Observed!$C$2:$C$792,$C252)),AVERAGEIFS(Observed!O$2:O$792,Observed!$A$2:$A$792,$A252,Observed!$C$2:$C$792,$C252),"")</f>
        <v/>
      </c>
      <c r="T252" s="29" t="str">
        <f>IF(ISNUMBER(AVERAGEIFS(Observed!P$2:P$792,Observed!$A$2:$A$792,$A252,Observed!$C$2:$C$792,$C252)),AVERAGEIFS(Observed!P$2:P$792,Observed!$A$2:$A$792,$A252,Observed!$C$2:$C$792,$C252),"")</f>
        <v/>
      </c>
      <c r="U252" s="29" t="str">
        <f>IF(ISNUMBER(AVERAGEIFS(Observed!Q$2:Q$792,Observed!$A$2:$A$792,$A252,Observed!$C$2:$C$792,$C252)),AVERAGEIFS(Observed!Q$2:Q$792,Observed!$A$2:$A$792,$A252,Observed!$C$2:$C$792,$C252),"")</f>
        <v/>
      </c>
      <c r="V252" s="28" t="str">
        <f>IF(ISNUMBER(AVERAGEIFS(Observed!R$2:R$792,Observed!$A$2:$A$792,$A252,Observed!$C$2:$C$792,$C252)),AVERAGEIFS(Observed!R$2:R$792,Observed!$A$2:$A$792,$A252,Observed!$C$2:$C$792,$C252),"")</f>
        <v/>
      </c>
      <c r="W252" s="30" t="str">
        <f>IF(ISNUMBER(AVERAGEIFS(Observed!S$2:S$792,Observed!$A$2:$A$792,$A252,Observed!$C$2:$C$792,$C252)),AVERAGEIFS(Observed!S$2:S$792,Observed!$A$2:$A$792,$A252,Observed!$C$2:$C$792,$C252),"")</f>
        <v/>
      </c>
      <c r="X252" s="30" t="str">
        <f>IF(ISNUMBER(AVERAGEIFS(Observed!T$2:T$792,Observed!$A$2:$A$792,$A252,Observed!$C$2:$C$792,$C252)),AVERAGEIFS(Observed!T$2:T$792,Observed!$A$2:$A$792,$A252,Observed!$C$2:$C$792,$C252),"")</f>
        <v/>
      </c>
      <c r="Y252" s="28" t="str">
        <f>IF(ISNUMBER(AVERAGEIFS(Observed!U$2:U$792,Observed!$A$2:$A$792,$A252,Observed!$C$2:$C$792,$C252)),AVERAGEIFS(Observed!U$2:U$792,Observed!$A$2:$A$792,$A252,Observed!$C$2:$C$792,$C252),"")</f>
        <v/>
      </c>
      <c r="Z252" s="28" t="str">
        <f>IF(ISNUMBER(AVERAGEIFS(Observed!V$2:V$792,Observed!$A$2:$A$792,$A252,Observed!$C$2:$C$792,$C252)),AVERAGEIFS(Observed!V$2:V$792,Observed!$A$2:$A$792,$A252,Observed!$C$2:$C$792,$C252),"")</f>
        <v/>
      </c>
      <c r="AA252" s="28" t="str">
        <f>IF(ISNUMBER(AVERAGEIFS(Observed!W$2:W$792,Observed!$A$2:$A$792,$A252,Observed!$C$2:$C$792,$C252)),AVERAGEIFS(Observed!W$2:W$792,Observed!$A$2:$A$792,$A252,Observed!$C$2:$C$792,$C252),"")</f>
        <v/>
      </c>
      <c r="AB252" s="28" t="str">
        <f>IF(ISNUMBER(AVERAGEIFS(Observed!X$2:X$792,Observed!$A$2:$A$792,$A252,Observed!$C$2:$C$792,$C252)),AVERAGEIFS(Observed!X$2:X$792,Observed!$A$2:$A$792,$A252,Observed!$C$2:$C$792,$C252),"")</f>
        <v/>
      </c>
      <c r="AC252" s="28" t="str">
        <f>IF(ISNUMBER(AVERAGEIFS(Observed!Y$2:Y$792,Observed!$A$2:$A$792,$A252,Observed!$C$2:$C$792,$C252)),AVERAGEIFS(Observed!Y$2:Y$792,Observed!$A$2:$A$792,$A252,Observed!$C$2:$C$792,$C252),"")</f>
        <v/>
      </c>
      <c r="AD252" s="28" t="str">
        <f>IF(ISNUMBER(AVERAGEIFS(Observed!Z$2:Z$792,Observed!$A$2:$A$792,$A252,Observed!$C$2:$C$792,$C252)),AVERAGEIFS(Observed!Z$2:Z$792,Observed!$A$2:$A$792,$A252,Observed!$C$2:$C$792,$C252),"")</f>
        <v/>
      </c>
      <c r="AE252" s="28" t="str">
        <f>IF(ISNUMBER(AVERAGEIFS(Observed!AA$2:AA$792,Observed!$A$2:$A$792,$A252,Observed!$C$2:$C$792,$C252)),AVERAGEIFS(Observed!AA$2:AA$792,Observed!$A$2:$A$792,$A252,Observed!$C$2:$C$792,$C252),"")</f>
        <v/>
      </c>
      <c r="AF252" s="28" t="str">
        <f>IF(ISNUMBER(AVERAGEIFS(Observed!AB$2:AB$792,Observed!$A$2:$A$792,$A252,Observed!$C$2:$C$792,$C252)),AVERAGEIFS(Observed!AB$2:AB$792,Observed!$A$2:$A$792,$A252,Observed!$C$2:$C$792,$C252),"")</f>
        <v/>
      </c>
      <c r="AG252" s="28" t="str">
        <f>IF(ISNUMBER(AVERAGEIFS(Observed!AC$2:AC$792,Observed!$A$2:$A$792,$A252,Observed!$C$2:$C$792,$C252)),AVERAGEIFS(Observed!AC$2:AC$792,Observed!$A$2:$A$792,$A252,Observed!$C$2:$C$792,$C252),"")</f>
        <v/>
      </c>
      <c r="AH252" s="29" t="str">
        <f>IF(ISNUMBER(AVERAGEIFS(Observed!AD$2:AD$792,Observed!$A$2:$A$792,$A252,Observed!$C$2:$C$792,$C252)),AVERAGEIFS(Observed!AD$2:AD$792,Observed!$A$2:$A$792,$A252,Observed!$C$2:$C$792,$C252),"")</f>
        <v/>
      </c>
      <c r="AI252" s="29" t="str">
        <f>IF(ISNUMBER(AVERAGEIFS(Observed!AE$2:AE$792,Observed!$A$2:$A$792,$A252,Observed!$C$2:$C$792,$C252)),AVERAGEIFS(Observed!AE$2:AE$792,Observed!$A$2:$A$792,$A252,Observed!$C$2:$C$792,$C252),"")</f>
        <v/>
      </c>
      <c r="AJ252" s="29" t="str">
        <f>IF(ISNUMBER(AVERAGEIFS(Observed!AF$2:AF$792,Observed!$A$2:$A$792,$A252,Observed!$C$2:$C$792,$C252)),AVERAGEIFS(Observed!AF$2:AF$792,Observed!$A$2:$A$792,$A252,Observed!$C$2:$C$792,$C252),"")</f>
        <v/>
      </c>
      <c r="AK252" s="28" t="str">
        <f>IF(ISNUMBER(AVERAGEIFS(Observed!AG$2:AG$792,Observed!$A$2:$A$792,$A252,Observed!$C$2:$C$792,$C252)),AVERAGEIFS(Observed!AG$2:AG$792,Observed!$A$2:$A$792,$A252,Observed!$C$2:$C$792,$C252),"")</f>
        <v/>
      </c>
      <c r="AL252" s="29" t="str">
        <f>IF(ISNUMBER(AVERAGEIFS(Observed!AH$2:AH$792,Observed!$A$2:$A$792,$A252,Observed!$C$2:$C$792,$C252)),AVERAGEIFS(Observed!AH$2:AH$792,Observed!$A$2:$A$792,$A252,Observed!$C$2:$C$792,$C252),"")</f>
        <v/>
      </c>
      <c r="AM252" s="28" t="str">
        <f>IF(ISNUMBER(AVERAGEIFS(Observed!AI$2:AI$792,Observed!$A$2:$A$792,$A252,Observed!$C$2:$C$792,$C252)),AVERAGEIFS(Observed!AI$2:AI$792,Observed!$A$2:$A$792,$A252,Observed!$C$2:$C$792,$C252),"")</f>
        <v/>
      </c>
      <c r="AN252" s="28" t="str">
        <f>IF(ISNUMBER(AVERAGEIFS(Observed!AJ$2:AJ$792,Observed!$A$2:$A$792,$A252,Observed!$C$2:$C$792,$C252)),AVERAGEIFS(Observed!AJ$2:AJ$792,Observed!$A$2:$A$792,$A252,Observed!$C$2:$C$792,$C252),"")</f>
        <v/>
      </c>
      <c r="AO252" s="28" t="str">
        <f>IF(ISNUMBER(AVERAGEIFS(Observed!AK$2:AK$792,Observed!$A$2:$A$792,$A252,Observed!$C$2:$C$792,$C252)),AVERAGEIFS(Observed!AK$2:AK$792,Observed!$A$2:$A$792,$A252,Observed!$C$2:$C$792,$C252),"")</f>
        <v/>
      </c>
      <c r="AP252" s="29" t="str">
        <f>IF(ISNUMBER(AVERAGEIFS(Observed!AL$2:AL$792,Observed!$A$2:$A$792,$A252,Observed!$C$2:$C$792,$C252)),AVERAGEIFS(Observed!AL$2:AL$792,Observed!$A$2:$A$792,$A252,Observed!$C$2:$C$792,$C252),"")</f>
        <v/>
      </c>
      <c r="AQ252" s="28" t="str">
        <f>IF(ISNUMBER(AVERAGEIFS(Observed!AM$2:AM$792,Observed!$A$2:$A$792,$A252,Observed!$C$2:$C$792,$C252)),AVERAGEIFS(Observed!AM$2:AM$792,Observed!$A$2:$A$792,$A252,Observed!$C$2:$C$792,$C252),"")</f>
        <v/>
      </c>
      <c r="AR252" s="28" t="str">
        <f>IF(ISNUMBER(AVERAGEIFS(Observed!AN$2:AN$792,Observed!$A$2:$A$792,$A252,Observed!$C$2:$C$792,$C252)),AVERAGEIFS(Observed!AN$2:AN$792,Observed!$A$2:$A$792,$A252,Observed!$C$2:$C$792,$C252),"")</f>
        <v/>
      </c>
      <c r="AS252" s="2">
        <f>COUNTIFS(Observed!$A$2:$A$792,$A252,Observed!$C$2:$C$792,$C252)</f>
        <v>3</v>
      </c>
      <c r="AT252" s="2">
        <f t="shared" si="6"/>
        <v>3</v>
      </c>
    </row>
    <row r="253" spans="1:46" x14ac:dyDescent="0.25">
      <c r="A253" s="4" t="s">
        <v>34</v>
      </c>
      <c r="B253" t="s">
        <v>32</v>
      </c>
      <c r="C253" s="3">
        <v>42625</v>
      </c>
      <c r="D253">
        <v>1</v>
      </c>
      <c r="F253">
        <v>100</v>
      </c>
      <c r="J253" s="2" t="s">
        <v>84</v>
      </c>
      <c r="K253" s="2" t="s">
        <v>43</v>
      </c>
      <c r="L253">
        <v>12</v>
      </c>
      <c r="M253" s="2" t="s">
        <v>22</v>
      </c>
      <c r="N253" s="27" t="str">
        <f>IF(ISNUMBER(AVERAGEIFS(Observed!J$2:J$792,Observed!$A$2:$A$792,$A253,Observed!$C$2:$C$792,$C253)),AVERAGEIFS(Observed!J$2:J$792,Observed!$A$2:$A$792,$A253,Observed!$C$2:$C$792,$C253),"")</f>
        <v/>
      </c>
      <c r="O253" s="28" t="str">
        <f>IF(ISNUMBER(AVERAGEIFS(Observed!K$2:K$792,Observed!$A$2:$A$792,$A253,Observed!$C$2:$C$792,$C253)),AVERAGEIFS(Observed!K$2:K$792,Observed!$A$2:$A$792,$A253,Observed!$C$2:$C$792,$C253),"")</f>
        <v/>
      </c>
      <c r="P253" s="28">
        <f>IF(ISNUMBER(AVERAGEIFS(Observed!L$2:L$792,Observed!$A$2:$A$792,$A253,Observed!$C$2:$C$792,$C253)),AVERAGEIFS(Observed!L$2:L$792,Observed!$A$2:$A$792,$A253,Observed!$C$2:$C$792,$C253),"")</f>
        <v>93.036666666666676</v>
      </c>
      <c r="Q253" s="28">
        <f>IF(ISNUMBER(AVERAGEIFS(Observed!M$2:M$792,Observed!$A$2:$A$792,$A253,Observed!$C$2:$C$792,$C253)),AVERAGEIFS(Observed!M$2:M$792,Observed!$A$2:$A$792,$A253,Observed!$C$2:$C$792,$C253),"")</f>
        <v>93.036666666666676</v>
      </c>
      <c r="R253" s="28">
        <f>IF(ISNUMBER(AVERAGEIFS(Observed!N$2:N$792,Observed!$A$2:$A$792,$A253,Observed!$C$2:$C$792,$C253)),AVERAGEIFS(Observed!N$2:N$792,Observed!$A$2:$A$792,$A253,Observed!$C$2:$C$792,$C253),"")</f>
        <v>169.26000000000002</v>
      </c>
      <c r="S253" s="29" t="str">
        <f>IF(ISNUMBER(AVERAGEIFS(Observed!O$2:O$792,Observed!$A$2:$A$792,$A253,Observed!$C$2:$C$792,$C253)),AVERAGEIFS(Observed!O$2:O$792,Observed!$A$2:$A$792,$A253,Observed!$C$2:$C$792,$C253),"")</f>
        <v/>
      </c>
      <c r="T253" s="29" t="str">
        <f>IF(ISNUMBER(AVERAGEIFS(Observed!P$2:P$792,Observed!$A$2:$A$792,$A253,Observed!$C$2:$C$792,$C253)),AVERAGEIFS(Observed!P$2:P$792,Observed!$A$2:$A$792,$A253,Observed!$C$2:$C$792,$C253),"")</f>
        <v/>
      </c>
      <c r="U253" s="29" t="str">
        <f>IF(ISNUMBER(AVERAGEIFS(Observed!Q$2:Q$792,Observed!$A$2:$A$792,$A253,Observed!$C$2:$C$792,$C253)),AVERAGEIFS(Observed!Q$2:Q$792,Observed!$A$2:$A$792,$A253,Observed!$C$2:$C$792,$C253),"")</f>
        <v/>
      </c>
      <c r="V253" s="28" t="str">
        <f>IF(ISNUMBER(AVERAGEIFS(Observed!R$2:R$792,Observed!$A$2:$A$792,$A253,Observed!$C$2:$C$792,$C253)),AVERAGEIFS(Observed!R$2:R$792,Observed!$A$2:$A$792,$A253,Observed!$C$2:$C$792,$C253),"")</f>
        <v/>
      </c>
      <c r="W253" s="30" t="str">
        <f>IF(ISNUMBER(AVERAGEIFS(Observed!S$2:S$792,Observed!$A$2:$A$792,$A253,Observed!$C$2:$C$792,$C253)),AVERAGEIFS(Observed!S$2:S$792,Observed!$A$2:$A$792,$A253,Observed!$C$2:$C$792,$C253),"")</f>
        <v/>
      </c>
      <c r="X253" s="30" t="str">
        <f>IF(ISNUMBER(AVERAGEIFS(Observed!T$2:T$792,Observed!$A$2:$A$792,$A253,Observed!$C$2:$C$792,$C253)),AVERAGEIFS(Observed!T$2:T$792,Observed!$A$2:$A$792,$A253,Observed!$C$2:$C$792,$C253),"")</f>
        <v/>
      </c>
      <c r="Y253" s="28" t="str">
        <f>IF(ISNUMBER(AVERAGEIFS(Observed!U$2:U$792,Observed!$A$2:$A$792,$A253,Observed!$C$2:$C$792,$C253)),AVERAGEIFS(Observed!U$2:U$792,Observed!$A$2:$A$792,$A253,Observed!$C$2:$C$792,$C253),"")</f>
        <v/>
      </c>
      <c r="Z253" s="28" t="str">
        <f>IF(ISNUMBER(AVERAGEIFS(Observed!V$2:V$792,Observed!$A$2:$A$792,$A253,Observed!$C$2:$C$792,$C253)),AVERAGEIFS(Observed!V$2:V$792,Observed!$A$2:$A$792,$A253,Observed!$C$2:$C$792,$C253),"")</f>
        <v/>
      </c>
      <c r="AA253" s="28" t="str">
        <f>IF(ISNUMBER(AVERAGEIFS(Observed!W$2:W$792,Observed!$A$2:$A$792,$A253,Observed!$C$2:$C$792,$C253)),AVERAGEIFS(Observed!W$2:W$792,Observed!$A$2:$A$792,$A253,Observed!$C$2:$C$792,$C253),"")</f>
        <v/>
      </c>
      <c r="AB253" s="28" t="str">
        <f>IF(ISNUMBER(AVERAGEIFS(Observed!X$2:X$792,Observed!$A$2:$A$792,$A253,Observed!$C$2:$C$792,$C253)),AVERAGEIFS(Observed!X$2:X$792,Observed!$A$2:$A$792,$A253,Observed!$C$2:$C$792,$C253),"")</f>
        <v/>
      </c>
      <c r="AC253" s="28" t="str">
        <f>IF(ISNUMBER(AVERAGEIFS(Observed!Y$2:Y$792,Observed!$A$2:$A$792,$A253,Observed!$C$2:$C$792,$C253)),AVERAGEIFS(Observed!Y$2:Y$792,Observed!$A$2:$A$792,$A253,Observed!$C$2:$C$792,$C253),"")</f>
        <v/>
      </c>
      <c r="AD253" s="28" t="str">
        <f>IF(ISNUMBER(AVERAGEIFS(Observed!Z$2:Z$792,Observed!$A$2:$A$792,$A253,Observed!$C$2:$C$792,$C253)),AVERAGEIFS(Observed!Z$2:Z$792,Observed!$A$2:$A$792,$A253,Observed!$C$2:$C$792,$C253),"")</f>
        <v/>
      </c>
      <c r="AE253" s="28" t="str">
        <f>IF(ISNUMBER(AVERAGEIFS(Observed!AA$2:AA$792,Observed!$A$2:$A$792,$A253,Observed!$C$2:$C$792,$C253)),AVERAGEIFS(Observed!AA$2:AA$792,Observed!$A$2:$A$792,$A253,Observed!$C$2:$C$792,$C253),"")</f>
        <v/>
      </c>
      <c r="AF253" s="28" t="str">
        <f>IF(ISNUMBER(AVERAGEIFS(Observed!AB$2:AB$792,Observed!$A$2:$A$792,$A253,Observed!$C$2:$C$792,$C253)),AVERAGEIFS(Observed!AB$2:AB$792,Observed!$A$2:$A$792,$A253,Observed!$C$2:$C$792,$C253),"")</f>
        <v/>
      </c>
      <c r="AG253" s="28" t="str">
        <f>IF(ISNUMBER(AVERAGEIFS(Observed!AC$2:AC$792,Observed!$A$2:$A$792,$A253,Observed!$C$2:$C$792,$C253)),AVERAGEIFS(Observed!AC$2:AC$792,Observed!$A$2:$A$792,$A253,Observed!$C$2:$C$792,$C253),"")</f>
        <v/>
      </c>
      <c r="AH253" s="29" t="str">
        <f>IF(ISNUMBER(AVERAGEIFS(Observed!AD$2:AD$792,Observed!$A$2:$A$792,$A253,Observed!$C$2:$C$792,$C253)),AVERAGEIFS(Observed!AD$2:AD$792,Observed!$A$2:$A$792,$A253,Observed!$C$2:$C$792,$C253),"")</f>
        <v/>
      </c>
      <c r="AI253" s="29" t="str">
        <f>IF(ISNUMBER(AVERAGEIFS(Observed!AE$2:AE$792,Observed!$A$2:$A$792,$A253,Observed!$C$2:$C$792,$C253)),AVERAGEIFS(Observed!AE$2:AE$792,Observed!$A$2:$A$792,$A253,Observed!$C$2:$C$792,$C253),"")</f>
        <v/>
      </c>
      <c r="AJ253" s="29" t="str">
        <f>IF(ISNUMBER(AVERAGEIFS(Observed!AF$2:AF$792,Observed!$A$2:$A$792,$A253,Observed!$C$2:$C$792,$C253)),AVERAGEIFS(Observed!AF$2:AF$792,Observed!$A$2:$A$792,$A253,Observed!$C$2:$C$792,$C253),"")</f>
        <v/>
      </c>
      <c r="AK253" s="28" t="str">
        <f>IF(ISNUMBER(AVERAGEIFS(Observed!AG$2:AG$792,Observed!$A$2:$A$792,$A253,Observed!$C$2:$C$792,$C253)),AVERAGEIFS(Observed!AG$2:AG$792,Observed!$A$2:$A$792,$A253,Observed!$C$2:$C$792,$C253),"")</f>
        <v/>
      </c>
      <c r="AL253" s="29" t="str">
        <f>IF(ISNUMBER(AVERAGEIFS(Observed!AH$2:AH$792,Observed!$A$2:$A$792,$A253,Observed!$C$2:$C$792,$C253)),AVERAGEIFS(Observed!AH$2:AH$792,Observed!$A$2:$A$792,$A253,Observed!$C$2:$C$792,$C253),"")</f>
        <v/>
      </c>
      <c r="AM253" s="28" t="str">
        <f>IF(ISNUMBER(AVERAGEIFS(Observed!AI$2:AI$792,Observed!$A$2:$A$792,$A253,Observed!$C$2:$C$792,$C253)),AVERAGEIFS(Observed!AI$2:AI$792,Observed!$A$2:$A$792,$A253,Observed!$C$2:$C$792,$C253),"")</f>
        <v/>
      </c>
      <c r="AN253" s="28" t="str">
        <f>IF(ISNUMBER(AVERAGEIFS(Observed!AJ$2:AJ$792,Observed!$A$2:$A$792,$A253,Observed!$C$2:$C$792,$C253)),AVERAGEIFS(Observed!AJ$2:AJ$792,Observed!$A$2:$A$792,$A253,Observed!$C$2:$C$792,$C253),"")</f>
        <v/>
      </c>
      <c r="AO253" s="28" t="str">
        <f>IF(ISNUMBER(AVERAGEIFS(Observed!AK$2:AK$792,Observed!$A$2:$A$792,$A253,Observed!$C$2:$C$792,$C253)),AVERAGEIFS(Observed!AK$2:AK$792,Observed!$A$2:$A$792,$A253,Observed!$C$2:$C$792,$C253),"")</f>
        <v/>
      </c>
      <c r="AP253" s="29" t="str">
        <f>IF(ISNUMBER(AVERAGEIFS(Observed!AL$2:AL$792,Observed!$A$2:$A$792,$A253,Observed!$C$2:$C$792,$C253)),AVERAGEIFS(Observed!AL$2:AL$792,Observed!$A$2:$A$792,$A253,Observed!$C$2:$C$792,$C253),"")</f>
        <v/>
      </c>
      <c r="AQ253" s="28" t="str">
        <f>IF(ISNUMBER(AVERAGEIFS(Observed!AM$2:AM$792,Observed!$A$2:$A$792,$A253,Observed!$C$2:$C$792,$C253)),AVERAGEIFS(Observed!AM$2:AM$792,Observed!$A$2:$A$792,$A253,Observed!$C$2:$C$792,$C253),"")</f>
        <v/>
      </c>
      <c r="AR253" s="28" t="str">
        <f>IF(ISNUMBER(AVERAGEIFS(Observed!AN$2:AN$792,Observed!$A$2:$A$792,$A253,Observed!$C$2:$C$792,$C253)),AVERAGEIFS(Observed!AN$2:AN$792,Observed!$A$2:$A$792,$A253,Observed!$C$2:$C$792,$C253),"")</f>
        <v/>
      </c>
      <c r="AS253" s="2">
        <f>COUNTIFS(Observed!$A$2:$A$792,$A253,Observed!$C$2:$C$792,$C253)</f>
        <v>3</v>
      </c>
      <c r="AT253" s="2">
        <f t="shared" si="6"/>
        <v>3</v>
      </c>
    </row>
    <row r="254" spans="1:46" x14ac:dyDescent="0.25">
      <c r="A254" s="4" t="s">
        <v>31</v>
      </c>
      <c r="B254" t="s">
        <v>32</v>
      </c>
      <c r="C254" s="3">
        <v>42625</v>
      </c>
      <c r="D254">
        <v>1</v>
      </c>
      <c r="F254">
        <v>200</v>
      </c>
      <c r="J254" s="2" t="s">
        <v>84</v>
      </c>
      <c r="K254" s="2" t="s">
        <v>43</v>
      </c>
      <c r="L254">
        <v>12</v>
      </c>
      <c r="M254" s="2" t="s">
        <v>22</v>
      </c>
      <c r="N254" s="27" t="str">
        <f>IF(ISNUMBER(AVERAGEIFS(Observed!J$2:J$792,Observed!$A$2:$A$792,$A254,Observed!$C$2:$C$792,$C254)),AVERAGEIFS(Observed!J$2:J$792,Observed!$A$2:$A$792,$A254,Observed!$C$2:$C$792,$C254),"")</f>
        <v/>
      </c>
      <c r="O254" s="28" t="str">
        <f>IF(ISNUMBER(AVERAGEIFS(Observed!K$2:K$792,Observed!$A$2:$A$792,$A254,Observed!$C$2:$C$792,$C254)),AVERAGEIFS(Observed!K$2:K$792,Observed!$A$2:$A$792,$A254,Observed!$C$2:$C$792,$C254),"")</f>
        <v/>
      </c>
      <c r="P254" s="28">
        <f>IF(ISNUMBER(AVERAGEIFS(Observed!L$2:L$792,Observed!$A$2:$A$792,$A254,Observed!$C$2:$C$792,$C254)),AVERAGEIFS(Observed!L$2:L$792,Observed!$A$2:$A$792,$A254,Observed!$C$2:$C$792,$C254),"")</f>
        <v>78.473333333333329</v>
      </c>
      <c r="Q254" s="28">
        <f>IF(ISNUMBER(AVERAGEIFS(Observed!M$2:M$792,Observed!$A$2:$A$792,$A254,Observed!$C$2:$C$792,$C254)),AVERAGEIFS(Observed!M$2:M$792,Observed!$A$2:$A$792,$A254,Observed!$C$2:$C$792,$C254),"")</f>
        <v>78.473333333333329</v>
      </c>
      <c r="R254" s="28">
        <f>IF(ISNUMBER(AVERAGEIFS(Observed!N$2:N$792,Observed!$A$2:$A$792,$A254,Observed!$C$2:$C$792,$C254)),AVERAGEIFS(Observed!N$2:N$792,Observed!$A$2:$A$792,$A254,Observed!$C$2:$C$792,$C254),"")</f>
        <v>135.25333333333333</v>
      </c>
      <c r="S254" s="29" t="str">
        <f>IF(ISNUMBER(AVERAGEIFS(Observed!O$2:O$792,Observed!$A$2:$A$792,$A254,Observed!$C$2:$C$792,$C254)),AVERAGEIFS(Observed!O$2:O$792,Observed!$A$2:$A$792,$A254,Observed!$C$2:$C$792,$C254),"")</f>
        <v/>
      </c>
      <c r="T254" s="29" t="str">
        <f>IF(ISNUMBER(AVERAGEIFS(Observed!P$2:P$792,Observed!$A$2:$A$792,$A254,Observed!$C$2:$C$792,$C254)),AVERAGEIFS(Observed!P$2:P$792,Observed!$A$2:$A$792,$A254,Observed!$C$2:$C$792,$C254),"")</f>
        <v/>
      </c>
      <c r="U254" s="29" t="str">
        <f>IF(ISNUMBER(AVERAGEIFS(Observed!Q$2:Q$792,Observed!$A$2:$A$792,$A254,Observed!$C$2:$C$792,$C254)),AVERAGEIFS(Observed!Q$2:Q$792,Observed!$A$2:$A$792,$A254,Observed!$C$2:$C$792,$C254),"")</f>
        <v/>
      </c>
      <c r="V254" s="28" t="str">
        <f>IF(ISNUMBER(AVERAGEIFS(Observed!R$2:R$792,Observed!$A$2:$A$792,$A254,Observed!$C$2:$C$792,$C254)),AVERAGEIFS(Observed!R$2:R$792,Observed!$A$2:$A$792,$A254,Observed!$C$2:$C$792,$C254),"")</f>
        <v/>
      </c>
      <c r="W254" s="30" t="str">
        <f>IF(ISNUMBER(AVERAGEIFS(Observed!S$2:S$792,Observed!$A$2:$A$792,$A254,Observed!$C$2:$C$792,$C254)),AVERAGEIFS(Observed!S$2:S$792,Observed!$A$2:$A$792,$A254,Observed!$C$2:$C$792,$C254),"")</f>
        <v/>
      </c>
      <c r="X254" s="30" t="str">
        <f>IF(ISNUMBER(AVERAGEIFS(Observed!T$2:T$792,Observed!$A$2:$A$792,$A254,Observed!$C$2:$C$792,$C254)),AVERAGEIFS(Observed!T$2:T$792,Observed!$A$2:$A$792,$A254,Observed!$C$2:$C$792,$C254),"")</f>
        <v/>
      </c>
      <c r="Y254" s="28" t="str">
        <f>IF(ISNUMBER(AVERAGEIFS(Observed!U$2:U$792,Observed!$A$2:$A$792,$A254,Observed!$C$2:$C$792,$C254)),AVERAGEIFS(Observed!U$2:U$792,Observed!$A$2:$A$792,$A254,Observed!$C$2:$C$792,$C254),"")</f>
        <v/>
      </c>
      <c r="Z254" s="28" t="str">
        <f>IF(ISNUMBER(AVERAGEIFS(Observed!V$2:V$792,Observed!$A$2:$A$792,$A254,Observed!$C$2:$C$792,$C254)),AVERAGEIFS(Observed!V$2:V$792,Observed!$A$2:$A$792,$A254,Observed!$C$2:$C$792,$C254),"")</f>
        <v/>
      </c>
      <c r="AA254" s="28" t="str">
        <f>IF(ISNUMBER(AVERAGEIFS(Observed!W$2:W$792,Observed!$A$2:$A$792,$A254,Observed!$C$2:$C$792,$C254)),AVERAGEIFS(Observed!W$2:W$792,Observed!$A$2:$A$792,$A254,Observed!$C$2:$C$792,$C254),"")</f>
        <v/>
      </c>
      <c r="AB254" s="28" t="str">
        <f>IF(ISNUMBER(AVERAGEIFS(Observed!X$2:X$792,Observed!$A$2:$A$792,$A254,Observed!$C$2:$C$792,$C254)),AVERAGEIFS(Observed!X$2:X$792,Observed!$A$2:$A$792,$A254,Observed!$C$2:$C$792,$C254),"")</f>
        <v/>
      </c>
      <c r="AC254" s="28" t="str">
        <f>IF(ISNUMBER(AVERAGEIFS(Observed!Y$2:Y$792,Observed!$A$2:$A$792,$A254,Observed!$C$2:$C$792,$C254)),AVERAGEIFS(Observed!Y$2:Y$792,Observed!$A$2:$A$792,$A254,Observed!$C$2:$C$792,$C254),"")</f>
        <v/>
      </c>
      <c r="AD254" s="28" t="str">
        <f>IF(ISNUMBER(AVERAGEIFS(Observed!Z$2:Z$792,Observed!$A$2:$A$792,$A254,Observed!$C$2:$C$792,$C254)),AVERAGEIFS(Observed!Z$2:Z$792,Observed!$A$2:$A$792,$A254,Observed!$C$2:$C$792,$C254),"")</f>
        <v/>
      </c>
      <c r="AE254" s="28" t="str">
        <f>IF(ISNUMBER(AVERAGEIFS(Observed!AA$2:AA$792,Observed!$A$2:$A$792,$A254,Observed!$C$2:$C$792,$C254)),AVERAGEIFS(Observed!AA$2:AA$792,Observed!$A$2:$A$792,$A254,Observed!$C$2:$C$792,$C254),"")</f>
        <v/>
      </c>
      <c r="AF254" s="28" t="str">
        <f>IF(ISNUMBER(AVERAGEIFS(Observed!AB$2:AB$792,Observed!$A$2:$A$792,$A254,Observed!$C$2:$C$792,$C254)),AVERAGEIFS(Observed!AB$2:AB$792,Observed!$A$2:$A$792,$A254,Observed!$C$2:$C$792,$C254),"")</f>
        <v/>
      </c>
      <c r="AG254" s="28" t="str">
        <f>IF(ISNUMBER(AVERAGEIFS(Observed!AC$2:AC$792,Observed!$A$2:$A$792,$A254,Observed!$C$2:$C$792,$C254)),AVERAGEIFS(Observed!AC$2:AC$792,Observed!$A$2:$A$792,$A254,Observed!$C$2:$C$792,$C254),"")</f>
        <v/>
      </c>
      <c r="AH254" s="29" t="str">
        <f>IF(ISNUMBER(AVERAGEIFS(Observed!AD$2:AD$792,Observed!$A$2:$A$792,$A254,Observed!$C$2:$C$792,$C254)),AVERAGEIFS(Observed!AD$2:AD$792,Observed!$A$2:$A$792,$A254,Observed!$C$2:$C$792,$C254),"")</f>
        <v/>
      </c>
      <c r="AI254" s="29" t="str">
        <f>IF(ISNUMBER(AVERAGEIFS(Observed!AE$2:AE$792,Observed!$A$2:$A$792,$A254,Observed!$C$2:$C$792,$C254)),AVERAGEIFS(Observed!AE$2:AE$792,Observed!$A$2:$A$792,$A254,Observed!$C$2:$C$792,$C254),"")</f>
        <v/>
      </c>
      <c r="AJ254" s="29" t="str">
        <f>IF(ISNUMBER(AVERAGEIFS(Observed!AF$2:AF$792,Observed!$A$2:$A$792,$A254,Observed!$C$2:$C$792,$C254)),AVERAGEIFS(Observed!AF$2:AF$792,Observed!$A$2:$A$792,$A254,Observed!$C$2:$C$792,$C254),"")</f>
        <v/>
      </c>
      <c r="AK254" s="28" t="str">
        <f>IF(ISNUMBER(AVERAGEIFS(Observed!AG$2:AG$792,Observed!$A$2:$A$792,$A254,Observed!$C$2:$C$792,$C254)),AVERAGEIFS(Observed!AG$2:AG$792,Observed!$A$2:$A$792,$A254,Observed!$C$2:$C$792,$C254),"")</f>
        <v/>
      </c>
      <c r="AL254" s="29" t="str">
        <f>IF(ISNUMBER(AVERAGEIFS(Observed!AH$2:AH$792,Observed!$A$2:$A$792,$A254,Observed!$C$2:$C$792,$C254)),AVERAGEIFS(Observed!AH$2:AH$792,Observed!$A$2:$A$792,$A254,Observed!$C$2:$C$792,$C254),"")</f>
        <v/>
      </c>
      <c r="AM254" s="28" t="str">
        <f>IF(ISNUMBER(AVERAGEIFS(Observed!AI$2:AI$792,Observed!$A$2:$A$792,$A254,Observed!$C$2:$C$792,$C254)),AVERAGEIFS(Observed!AI$2:AI$792,Observed!$A$2:$A$792,$A254,Observed!$C$2:$C$792,$C254),"")</f>
        <v/>
      </c>
      <c r="AN254" s="28" t="str">
        <f>IF(ISNUMBER(AVERAGEIFS(Observed!AJ$2:AJ$792,Observed!$A$2:$A$792,$A254,Observed!$C$2:$C$792,$C254)),AVERAGEIFS(Observed!AJ$2:AJ$792,Observed!$A$2:$A$792,$A254,Observed!$C$2:$C$792,$C254),"")</f>
        <v/>
      </c>
      <c r="AO254" s="28" t="str">
        <f>IF(ISNUMBER(AVERAGEIFS(Observed!AK$2:AK$792,Observed!$A$2:$A$792,$A254,Observed!$C$2:$C$792,$C254)),AVERAGEIFS(Observed!AK$2:AK$792,Observed!$A$2:$A$792,$A254,Observed!$C$2:$C$792,$C254),"")</f>
        <v/>
      </c>
      <c r="AP254" s="29" t="str">
        <f>IF(ISNUMBER(AVERAGEIFS(Observed!AL$2:AL$792,Observed!$A$2:$A$792,$A254,Observed!$C$2:$C$792,$C254)),AVERAGEIFS(Observed!AL$2:AL$792,Observed!$A$2:$A$792,$A254,Observed!$C$2:$C$792,$C254),"")</f>
        <v/>
      </c>
      <c r="AQ254" s="28" t="str">
        <f>IF(ISNUMBER(AVERAGEIFS(Observed!AM$2:AM$792,Observed!$A$2:$A$792,$A254,Observed!$C$2:$C$792,$C254)),AVERAGEIFS(Observed!AM$2:AM$792,Observed!$A$2:$A$792,$A254,Observed!$C$2:$C$792,$C254),"")</f>
        <v/>
      </c>
      <c r="AR254" s="28" t="str">
        <f>IF(ISNUMBER(AVERAGEIFS(Observed!AN$2:AN$792,Observed!$A$2:$A$792,$A254,Observed!$C$2:$C$792,$C254)),AVERAGEIFS(Observed!AN$2:AN$792,Observed!$A$2:$A$792,$A254,Observed!$C$2:$C$792,$C254),"")</f>
        <v/>
      </c>
      <c r="AS254" s="2">
        <f>COUNTIFS(Observed!$A$2:$A$792,$A254,Observed!$C$2:$C$792,$C254)</f>
        <v>3</v>
      </c>
      <c r="AT254" s="2">
        <f t="shared" si="6"/>
        <v>3</v>
      </c>
    </row>
    <row r="255" spans="1:46" x14ac:dyDescent="0.25">
      <c r="A255" s="4" t="s">
        <v>37</v>
      </c>
      <c r="B255" t="s">
        <v>32</v>
      </c>
      <c r="C255" s="3">
        <v>42625</v>
      </c>
      <c r="D255">
        <v>1</v>
      </c>
      <c r="F255">
        <v>350</v>
      </c>
      <c r="J255" s="2" t="s">
        <v>84</v>
      </c>
      <c r="K255" s="2" t="s">
        <v>43</v>
      </c>
      <c r="L255">
        <v>12</v>
      </c>
      <c r="M255" s="2" t="s">
        <v>22</v>
      </c>
      <c r="N255" s="27" t="str">
        <f>IF(ISNUMBER(AVERAGEIFS(Observed!J$2:J$792,Observed!$A$2:$A$792,$A255,Observed!$C$2:$C$792,$C255)),AVERAGEIFS(Observed!J$2:J$792,Observed!$A$2:$A$792,$A255,Observed!$C$2:$C$792,$C255),"")</f>
        <v/>
      </c>
      <c r="O255" s="28" t="str">
        <f>IF(ISNUMBER(AVERAGEIFS(Observed!K$2:K$792,Observed!$A$2:$A$792,$A255,Observed!$C$2:$C$792,$C255)),AVERAGEIFS(Observed!K$2:K$792,Observed!$A$2:$A$792,$A255,Observed!$C$2:$C$792,$C255),"")</f>
        <v/>
      </c>
      <c r="P255" s="28">
        <f>IF(ISNUMBER(AVERAGEIFS(Observed!L$2:L$792,Observed!$A$2:$A$792,$A255,Observed!$C$2:$C$792,$C255)),AVERAGEIFS(Observed!L$2:L$792,Observed!$A$2:$A$792,$A255,Observed!$C$2:$C$792,$C255),"")</f>
        <v>73.399999999999991</v>
      </c>
      <c r="Q255" s="28">
        <f>IF(ISNUMBER(AVERAGEIFS(Observed!M$2:M$792,Observed!$A$2:$A$792,$A255,Observed!$C$2:$C$792,$C255)),AVERAGEIFS(Observed!M$2:M$792,Observed!$A$2:$A$792,$A255,Observed!$C$2:$C$792,$C255),"")</f>
        <v>73.399999999999991</v>
      </c>
      <c r="R255" s="28">
        <f>IF(ISNUMBER(AVERAGEIFS(Observed!N$2:N$792,Observed!$A$2:$A$792,$A255,Observed!$C$2:$C$792,$C255)),AVERAGEIFS(Observed!N$2:N$792,Observed!$A$2:$A$792,$A255,Observed!$C$2:$C$792,$C255),"")</f>
        <v>134.76333333333335</v>
      </c>
      <c r="S255" s="29" t="str">
        <f>IF(ISNUMBER(AVERAGEIFS(Observed!O$2:O$792,Observed!$A$2:$A$792,$A255,Observed!$C$2:$C$792,$C255)),AVERAGEIFS(Observed!O$2:O$792,Observed!$A$2:$A$792,$A255,Observed!$C$2:$C$792,$C255),"")</f>
        <v/>
      </c>
      <c r="T255" s="29" t="str">
        <f>IF(ISNUMBER(AVERAGEIFS(Observed!P$2:P$792,Observed!$A$2:$A$792,$A255,Observed!$C$2:$C$792,$C255)),AVERAGEIFS(Observed!P$2:P$792,Observed!$A$2:$A$792,$A255,Observed!$C$2:$C$792,$C255),"")</f>
        <v/>
      </c>
      <c r="U255" s="29" t="str">
        <f>IF(ISNUMBER(AVERAGEIFS(Observed!Q$2:Q$792,Observed!$A$2:$A$792,$A255,Observed!$C$2:$C$792,$C255)),AVERAGEIFS(Observed!Q$2:Q$792,Observed!$A$2:$A$792,$A255,Observed!$C$2:$C$792,$C255),"")</f>
        <v/>
      </c>
      <c r="V255" s="28" t="str">
        <f>IF(ISNUMBER(AVERAGEIFS(Observed!R$2:R$792,Observed!$A$2:$A$792,$A255,Observed!$C$2:$C$792,$C255)),AVERAGEIFS(Observed!R$2:R$792,Observed!$A$2:$A$792,$A255,Observed!$C$2:$C$792,$C255),"")</f>
        <v/>
      </c>
      <c r="W255" s="30" t="str">
        <f>IF(ISNUMBER(AVERAGEIFS(Observed!S$2:S$792,Observed!$A$2:$A$792,$A255,Observed!$C$2:$C$792,$C255)),AVERAGEIFS(Observed!S$2:S$792,Observed!$A$2:$A$792,$A255,Observed!$C$2:$C$792,$C255),"")</f>
        <v/>
      </c>
      <c r="X255" s="30" t="str">
        <f>IF(ISNUMBER(AVERAGEIFS(Observed!T$2:T$792,Observed!$A$2:$A$792,$A255,Observed!$C$2:$C$792,$C255)),AVERAGEIFS(Observed!T$2:T$792,Observed!$A$2:$A$792,$A255,Observed!$C$2:$C$792,$C255),"")</f>
        <v/>
      </c>
      <c r="Y255" s="28" t="str">
        <f>IF(ISNUMBER(AVERAGEIFS(Observed!U$2:U$792,Observed!$A$2:$A$792,$A255,Observed!$C$2:$C$792,$C255)),AVERAGEIFS(Observed!U$2:U$792,Observed!$A$2:$A$792,$A255,Observed!$C$2:$C$792,$C255),"")</f>
        <v/>
      </c>
      <c r="Z255" s="28" t="str">
        <f>IF(ISNUMBER(AVERAGEIFS(Observed!V$2:V$792,Observed!$A$2:$A$792,$A255,Observed!$C$2:$C$792,$C255)),AVERAGEIFS(Observed!V$2:V$792,Observed!$A$2:$A$792,$A255,Observed!$C$2:$C$792,$C255),"")</f>
        <v/>
      </c>
      <c r="AA255" s="28" t="str">
        <f>IF(ISNUMBER(AVERAGEIFS(Observed!W$2:W$792,Observed!$A$2:$A$792,$A255,Observed!$C$2:$C$792,$C255)),AVERAGEIFS(Observed!W$2:W$792,Observed!$A$2:$A$792,$A255,Observed!$C$2:$C$792,$C255),"")</f>
        <v/>
      </c>
      <c r="AB255" s="28" t="str">
        <f>IF(ISNUMBER(AVERAGEIFS(Observed!X$2:X$792,Observed!$A$2:$A$792,$A255,Observed!$C$2:$C$792,$C255)),AVERAGEIFS(Observed!X$2:X$792,Observed!$A$2:$A$792,$A255,Observed!$C$2:$C$792,$C255),"")</f>
        <v/>
      </c>
      <c r="AC255" s="28" t="str">
        <f>IF(ISNUMBER(AVERAGEIFS(Observed!Y$2:Y$792,Observed!$A$2:$A$792,$A255,Observed!$C$2:$C$792,$C255)),AVERAGEIFS(Observed!Y$2:Y$792,Observed!$A$2:$A$792,$A255,Observed!$C$2:$C$792,$C255),"")</f>
        <v/>
      </c>
      <c r="AD255" s="28" t="str">
        <f>IF(ISNUMBER(AVERAGEIFS(Observed!Z$2:Z$792,Observed!$A$2:$A$792,$A255,Observed!$C$2:$C$792,$C255)),AVERAGEIFS(Observed!Z$2:Z$792,Observed!$A$2:$A$792,$A255,Observed!$C$2:$C$792,$C255),"")</f>
        <v/>
      </c>
      <c r="AE255" s="28" t="str">
        <f>IF(ISNUMBER(AVERAGEIFS(Observed!AA$2:AA$792,Observed!$A$2:$A$792,$A255,Observed!$C$2:$C$792,$C255)),AVERAGEIFS(Observed!AA$2:AA$792,Observed!$A$2:$A$792,$A255,Observed!$C$2:$C$792,$C255),"")</f>
        <v/>
      </c>
      <c r="AF255" s="28" t="str">
        <f>IF(ISNUMBER(AVERAGEIFS(Observed!AB$2:AB$792,Observed!$A$2:$A$792,$A255,Observed!$C$2:$C$792,$C255)),AVERAGEIFS(Observed!AB$2:AB$792,Observed!$A$2:$A$792,$A255,Observed!$C$2:$C$792,$C255),"")</f>
        <v/>
      </c>
      <c r="AG255" s="28" t="str">
        <f>IF(ISNUMBER(AVERAGEIFS(Observed!AC$2:AC$792,Observed!$A$2:$A$792,$A255,Observed!$C$2:$C$792,$C255)),AVERAGEIFS(Observed!AC$2:AC$792,Observed!$A$2:$A$792,$A255,Observed!$C$2:$C$792,$C255),"")</f>
        <v/>
      </c>
      <c r="AH255" s="29" t="str">
        <f>IF(ISNUMBER(AVERAGEIFS(Observed!AD$2:AD$792,Observed!$A$2:$A$792,$A255,Observed!$C$2:$C$792,$C255)),AVERAGEIFS(Observed!AD$2:AD$792,Observed!$A$2:$A$792,$A255,Observed!$C$2:$C$792,$C255),"")</f>
        <v/>
      </c>
      <c r="AI255" s="29" t="str">
        <f>IF(ISNUMBER(AVERAGEIFS(Observed!AE$2:AE$792,Observed!$A$2:$A$792,$A255,Observed!$C$2:$C$792,$C255)),AVERAGEIFS(Observed!AE$2:AE$792,Observed!$A$2:$A$792,$A255,Observed!$C$2:$C$792,$C255),"")</f>
        <v/>
      </c>
      <c r="AJ255" s="29" t="str">
        <f>IF(ISNUMBER(AVERAGEIFS(Observed!AF$2:AF$792,Observed!$A$2:$A$792,$A255,Observed!$C$2:$C$792,$C255)),AVERAGEIFS(Observed!AF$2:AF$792,Observed!$A$2:$A$792,$A255,Observed!$C$2:$C$792,$C255),"")</f>
        <v/>
      </c>
      <c r="AK255" s="28" t="str">
        <f>IF(ISNUMBER(AVERAGEIFS(Observed!AG$2:AG$792,Observed!$A$2:$A$792,$A255,Observed!$C$2:$C$792,$C255)),AVERAGEIFS(Observed!AG$2:AG$792,Observed!$A$2:$A$792,$A255,Observed!$C$2:$C$792,$C255),"")</f>
        <v/>
      </c>
      <c r="AL255" s="29" t="str">
        <f>IF(ISNUMBER(AVERAGEIFS(Observed!AH$2:AH$792,Observed!$A$2:$A$792,$A255,Observed!$C$2:$C$792,$C255)),AVERAGEIFS(Observed!AH$2:AH$792,Observed!$A$2:$A$792,$A255,Observed!$C$2:$C$792,$C255),"")</f>
        <v/>
      </c>
      <c r="AM255" s="28" t="str">
        <f>IF(ISNUMBER(AVERAGEIFS(Observed!AI$2:AI$792,Observed!$A$2:$A$792,$A255,Observed!$C$2:$C$792,$C255)),AVERAGEIFS(Observed!AI$2:AI$792,Observed!$A$2:$A$792,$A255,Observed!$C$2:$C$792,$C255),"")</f>
        <v/>
      </c>
      <c r="AN255" s="28" t="str">
        <f>IF(ISNUMBER(AVERAGEIFS(Observed!AJ$2:AJ$792,Observed!$A$2:$A$792,$A255,Observed!$C$2:$C$792,$C255)),AVERAGEIFS(Observed!AJ$2:AJ$792,Observed!$A$2:$A$792,$A255,Observed!$C$2:$C$792,$C255),"")</f>
        <v/>
      </c>
      <c r="AO255" s="28" t="str">
        <f>IF(ISNUMBER(AVERAGEIFS(Observed!AK$2:AK$792,Observed!$A$2:$A$792,$A255,Observed!$C$2:$C$792,$C255)),AVERAGEIFS(Observed!AK$2:AK$792,Observed!$A$2:$A$792,$A255,Observed!$C$2:$C$792,$C255),"")</f>
        <v/>
      </c>
      <c r="AP255" s="29" t="str">
        <f>IF(ISNUMBER(AVERAGEIFS(Observed!AL$2:AL$792,Observed!$A$2:$A$792,$A255,Observed!$C$2:$C$792,$C255)),AVERAGEIFS(Observed!AL$2:AL$792,Observed!$A$2:$A$792,$A255,Observed!$C$2:$C$792,$C255),"")</f>
        <v/>
      </c>
      <c r="AQ255" s="28" t="str">
        <f>IF(ISNUMBER(AVERAGEIFS(Observed!AM$2:AM$792,Observed!$A$2:$A$792,$A255,Observed!$C$2:$C$792,$C255)),AVERAGEIFS(Observed!AM$2:AM$792,Observed!$A$2:$A$792,$A255,Observed!$C$2:$C$792,$C255),"")</f>
        <v/>
      </c>
      <c r="AR255" s="28" t="str">
        <f>IF(ISNUMBER(AVERAGEIFS(Observed!AN$2:AN$792,Observed!$A$2:$A$792,$A255,Observed!$C$2:$C$792,$C255)),AVERAGEIFS(Observed!AN$2:AN$792,Observed!$A$2:$A$792,$A255,Observed!$C$2:$C$792,$C255),"")</f>
        <v/>
      </c>
      <c r="AS255" s="2">
        <f>COUNTIFS(Observed!$A$2:$A$792,$A255,Observed!$C$2:$C$792,$C255)</f>
        <v>3</v>
      </c>
      <c r="AT255" s="2">
        <f t="shared" si="6"/>
        <v>3</v>
      </c>
    </row>
    <row r="256" spans="1:46" x14ac:dyDescent="0.25">
      <c r="A256" s="4" t="s">
        <v>36</v>
      </c>
      <c r="B256" t="s">
        <v>32</v>
      </c>
      <c r="C256" s="3">
        <v>42625</v>
      </c>
      <c r="D256">
        <v>1</v>
      </c>
      <c r="F256">
        <v>500</v>
      </c>
      <c r="J256" s="2" t="s">
        <v>84</v>
      </c>
      <c r="K256" s="2" t="s">
        <v>43</v>
      </c>
      <c r="L256">
        <v>12</v>
      </c>
      <c r="M256" s="2" t="s">
        <v>22</v>
      </c>
      <c r="N256" s="27" t="str">
        <f>IF(ISNUMBER(AVERAGEIFS(Observed!J$2:J$792,Observed!$A$2:$A$792,$A256,Observed!$C$2:$C$792,$C256)),AVERAGEIFS(Observed!J$2:J$792,Observed!$A$2:$A$792,$A256,Observed!$C$2:$C$792,$C256),"")</f>
        <v/>
      </c>
      <c r="O256" s="28" t="str">
        <f>IF(ISNUMBER(AVERAGEIFS(Observed!K$2:K$792,Observed!$A$2:$A$792,$A256,Observed!$C$2:$C$792,$C256)),AVERAGEIFS(Observed!K$2:K$792,Observed!$A$2:$A$792,$A256,Observed!$C$2:$C$792,$C256),"")</f>
        <v/>
      </c>
      <c r="P256" s="28">
        <f>IF(ISNUMBER(AVERAGEIFS(Observed!L$2:L$792,Observed!$A$2:$A$792,$A256,Observed!$C$2:$C$792,$C256)),AVERAGEIFS(Observed!L$2:L$792,Observed!$A$2:$A$792,$A256,Observed!$C$2:$C$792,$C256),"")</f>
        <v>96.279999999999987</v>
      </c>
      <c r="Q256" s="28">
        <f>IF(ISNUMBER(AVERAGEIFS(Observed!M$2:M$792,Observed!$A$2:$A$792,$A256,Observed!$C$2:$C$792,$C256)),AVERAGEIFS(Observed!M$2:M$792,Observed!$A$2:$A$792,$A256,Observed!$C$2:$C$792,$C256),"")</f>
        <v>96.279999999999987</v>
      </c>
      <c r="R256" s="28">
        <f>IF(ISNUMBER(AVERAGEIFS(Observed!N$2:N$792,Observed!$A$2:$A$792,$A256,Observed!$C$2:$C$792,$C256)),AVERAGEIFS(Observed!N$2:N$792,Observed!$A$2:$A$792,$A256,Observed!$C$2:$C$792,$C256),"")</f>
        <v>165.09</v>
      </c>
      <c r="S256" s="29" t="str">
        <f>IF(ISNUMBER(AVERAGEIFS(Observed!O$2:O$792,Observed!$A$2:$A$792,$A256,Observed!$C$2:$C$792,$C256)),AVERAGEIFS(Observed!O$2:O$792,Observed!$A$2:$A$792,$A256,Observed!$C$2:$C$792,$C256),"")</f>
        <v/>
      </c>
      <c r="T256" s="29" t="str">
        <f>IF(ISNUMBER(AVERAGEIFS(Observed!P$2:P$792,Observed!$A$2:$A$792,$A256,Observed!$C$2:$C$792,$C256)),AVERAGEIFS(Observed!P$2:P$792,Observed!$A$2:$A$792,$A256,Observed!$C$2:$C$792,$C256),"")</f>
        <v/>
      </c>
      <c r="U256" s="29" t="str">
        <f>IF(ISNUMBER(AVERAGEIFS(Observed!Q$2:Q$792,Observed!$A$2:$A$792,$A256,Observed!$C$2:$C$792,$C256)),AVERAGEIFS(Observed!Q$2:Q$792,Observed!$A$2:$A$792,$A256,Observed!$C$2:$C$792,$C256),"")</f>
        <v/>
      </c>
      <c r="V256" s="28" t="str">
        <f>IF(ISNUMBER(AVERAGEIFS(Observed!R$2:R$792,Observed!$A$2:$A$792,$A256,Observed!$C$2:$C$792,$C256)),AVERAGEIFS(Observed!R$2:R$792,Observed!$A$2:$A$792,$A256,Observed!$C$2:$C$792,$C256),"")</f>
        <v/>
      </c>
      <c r="W256" s="30" t="str">
        <f>IF(ISNUMBER(AVERAGEIFS(Observed!S$2:S$792,Observed!$A$2:$A$792,$A256,Observed!$C$2:$C$792,$C256)),AVERAGEIFS(Observed!S$2:S$792,Observed!$A$2:$A$792,$A256,Observed!$C$2:$C$792,$C256),"")</f>
        <v/>
      </c>
      <c r="X256" s="30" t="str">
        <f>IF(ISNUMBER(AVERAGEIFS(Observed!T$2:T$792,Observed!$A$2:$A$792,$A256,Observed!$C$2:$C$792,$C256)),AVERAGEIFS(Observed!T$2:T$792,Observed!$A$2:$A$792,$A256,Observed!$C$2:$C$792,$C256),"")</f>
        <v/>
      </c>
      <c r="Y256" s="28" t="str">
        <f>IF(ISNUMBER(AVERAGEIFS(Observed!U$2:U$792,Observed!$A$2:$A$792,$A256,Observed!$C$2:$C$792,$C256)),AVERAGEIFS(Observed!U$2:U$792,Observed!$A$2:$A$792,$A256,Observed!$C$2:$C$792,$C256),"")</f>
        <v/>
      </c>
      <c r="Z256" s="28" t="str">
        <f>IF(ISNUMBER(AVERAGEIFS(Observed!V$2:V$792,Observed!$A$2:$A$792,$A256,Observed!$C$2:$C$792,$C256)),AVERAGEIFS(Observed!V$2:V$792,Observed!$A$2:$A$792,$A256,Observed!$C$2:$C$792,$C256),"")</f>
        <v/>
      </c>
      <c r="AA256" s="28" t="str">
        <f>IF(ISNUMBER(AVERAGEIFS(Observed!W$2:W$792,Observed!$A$2:$A$792,$A256,Observed!$C$2:$C$792,$C256)),AVERAGEIFS(Observed!W$2:W$792,Observed!$A$2:$A$792,$A256,Observed!$C$2:$C$792,$C256),"")</f>
        <v/>
      </c>
      <c r="AB256" s="28" t="str">
        <f>IF(ISNUMBER(AVERAGEIFS(Observed!X$2:X$792,Observed!$A$2:$A$792,$A256,Observed!$C$2:$C$792,$C256)),AVERAGEIFS(Observed!X$2:X$792,Observed!$A$2:$A$792,$A256,Observed!$C$2:$C$792,$C256),"")</f>
        <v/>
      </c>
      <c r="AC256" s="28" t="str">
        <f>IF(ISNUMBER(AVERAGEIFS(Observed!Y$2:Y$792,Observed!$A$2:$A$792,$A256,Observed!$C$2:$C$792,$C256)),AVERAGEIFS(Observed!Y$2:Y$792,Observed!$A$2:$A$792,$A256,Observed!$C$2:$C$792,$C256),"")</f>
        <v/>
      </c>
      <c r="AD256" s="28" t="str">
        <f>IF(ISNUMBER(AVERAGEIFS(Observed!Z$2:Z$792,Observed!$A$2:$A$792,$A256,Observed!$C$2:$C$792,$C256)),AVERAGEIFS(Observed!Z$2:Z$792,Observed!$A$2:$A$792,$A256,Observed!$C$2:$C$792,$C256),"")</f>
        <v/>
      </c>
      <c r="AE256" s="28" t="str">
        <f>IF(ISNUMBER(AVERAGEIFS(Observed!AA$2:AA$792,Observed!$A$2:$A$792,$A256,Observed!$C$2:$C$792,$C256)),AVERAGEIFS(Observed!AA$2:AA$792,Observed!$A$2:$A$792,$A256,Observed!$C$2:$C$792,$C256),"")</f>
        <v/>
      </c>
      <c r="AF256" s="28" t="str">
        <f>IF(ISNUMBER(AVERAGEIFS(Observed!AB$2:AB$792,Observed!$A$2:$A$792,$A256,Observed!$C$2:$C$792,$C256)),AVERAGEIFS(Observed!AB$2:AB$792,Observed!$A$2:$A$792,$A256,Observed!$C$2:$C$792,$C256),"")</f>
        <v/>
      </c>
      <c r="AG256" s="28" t="str">
        <f>IF(ISNUMBER(AVERAGEIFS(Observed!AC$2:AC$792,Observed!$A$2:$A$792,$A256,Observed!$C$2:$C$792,$C256)),AVERAGEIFS(Observed!AC$2:AC$792,Observed!$A$2:$A$792,$A256,Observed!$C$2:$C$792,$C256),"")</f>
        <v/>
      </c>
      <c r="AH256" s="29" t="str">
        <f>IF(ISNUMBER(AVERAGEIFS(Observed!AD$2:AD$792,Observed!$A$2:$A$792,$A256,Observed!$C$2:$C$792,$C256)),AVERAGEIFS(Observed!AD$2:AD$792,Observed!$A$2:$A$792,$A256,Observed!$C$2:$C$792,$C256),"")</f>
        <v/>
      </c>
      <c r="AI256" s="29" t="str">
        <f>IF(ISNUMBER(AVERAGEIFS(Observed!AE$2:AE$792,Observed!$A$2:$A$792,$A256,Observed!$C$2:$C$792,$C256)),AVERAGEIFS(Observed!AE$2:AE$792,Observed!$A$2:$A$792,$A256,Observed!$C$2:$C$792,$C256),"")</f>
        <v/>
      </c>
      <c r="AJ256" s="29" t="str">
        <f>IF(ISNUMBER(AVERAGEIFS(Observed!AF$2:AF$792,Observed!$A$2:$A$792,$A256,Observed!$C$2:$C$792,$C256)),AVERAGEIFS(Observed!AF$2:AF$792,Observed!$A$2:$A$792,$A256,Observed!$C$2:$C$792,$C256),"")</f>
        <v/>
      </c>
      <c r="AK256" s="28" t="str">
        <f>IF(ISNUMBER(AVERAGEIFS(Observed!AG$2:AG$792,Observed!$A$2:$A$792,$A256,Observed!$C$2:$C$792,$C256)),AVERAGEIFS(Observed!AG$2:AG$792,Observed!$A$2:$A$792,$A256,Observed!$C$2:$C$792,$C256),"")</f>
        <v/>
      </c>
      <c r="AL256" s="29" t="str">
        <f>IF(ISNUMBER(AVERAGEIFS(Observed!AH$2:AH$792,Observed!$A$2:$A$792,$A256,Observed!$C$2:$C$792,$C256)),AVERAGEIFS(Observed!AH$2:AH$792,Observed!$A$2:$A$792,$A256,Observed!$C$2:$C$792,$C256),"")</f>
        <v/>
      </c>
      <c r="AM256" s="28" t="str">
        <f>IF(ISNUMBER(AVERAGEIFS(Observed!AI$2:AI$792,Observed!$A$2:$A$792,$A256,Observed!$C$2:$C$792,$C256)),AVERAGEIFS(Observed!AI$2:AI$792,Observed!$A$2:$A$792,$A256,Observed!$C$2:$C$792,$C256),"")</f>
        <v/>
      </c>
      <c r="AN256" s="28" t="str">
        <f>IF(ISNUMBER(AVERAGEIFS(Observed!AJ$2:AJ$792,Observed!$A$2:$A$792,$A256,Observed!$C$2:$C$792,$C256)),AVERAGEIFS(Observed!AJ$2:AJ$792,Observed!$A$2:$A$792,$A256,Observed!$C$2:$C$792,$C256),"")</f>
        <v/>
      </c>
      <c r="AO256" s="28" t="str">
        <f>IF(ISNUMBER(AVERAGEIFS(Observed!AK$2:AK$792,Observed!$A$2:$A$792,$A256,Observed!$C$2:$C$792,$C256)),AVERAGEIFS(Observed!AK$2:AK$792,Observed!$A$2:$A$792,$A256,Observed!$C$2:$C$792,$C256),"")</f>
        <v/>
      </c>
      <c r="AP256" s="29" t="str">
        <f>IF(ISNUMBER(AVERAGEIFS(Observed!AL$2:AL$792,Observed!$A$2:$A$792,$A256,Observed!$C$2:$C$792,$C256)),AVERAGEIFS(Observed!AL$2:AL$792,Observed!$A$2:$A$792,$A256,Observed!$C$2:$C$792,$C256),"")</f>
        <v/>
      </c>
      <c r="AQ256" s="28" t="str">
        <f>IF(ISNUMBER(AVERAGEIFS(Observed!AM$2:AM$792,Observed!$A$2:$A$792,$A256,Observed!$C$2:$C$792,$C256)),AVERAGEIFS(Observed!AM$2:AM$792,Observed!$A$2:$A$792,$A256,Observed!$C$2:$C$792,$C256),"")</f>
        <v/>
      </c>
      <c r="AR256" s="28" t="str">
        <f>IF(ISNUMBER(AVERAGEIFS(Observed!AN$2:AN$792,Observed!$A$2:$A$792,$A256,Observed!$C$2:$C$792,$C256)),AVERAGEIFS(Observed!AN$2:AN$792,Observed!$A$2:$A$792,$A256,Observed!$C$2:$C$792,$C256),"")</f>
        <v/>
      </c>
      <c r="AS256" s="2">
        <f>COUNTIFS(Observed!$A$2:$A$792,$A256,Observed!$C$2:$C$792,$C256)</f>
        <v>3</v>
      </c>
      <c r="AT256" s="2">
        <f t="shared" si="6"/>
        <v>3</v>
      </c>
    </row>
    <row r="272" spans="1:1" x14ac:dyDescent="0.25"/>
    <row r="522" spans="1:1" x14ac:dyDescent="0.25"/>
    <row r="659" spans="1:1" x14ac:dyDescent="0.25"/>
    <row r="660" spans="1:1" x14ac:dyDescent="0.25"/>
    <row r="661" spans="1:1" x14ac:dyDescent="0.25"/>
    <row r="662" spans="1:1" x14ac:dyDescent="0.25"/>
    <row r="663" spans="1:1" x14ac:dyDescent="0.25"/>
    <row r="664" spans="1:1" x14ac:dyDescent="0.25"/>
  </sheetData>
  <dataValidations count="1">
    <dataValidation type="decimal" allowBlank="1" showInputMessage="1" showErrorMessage="1" sqref="AL1">
      <formula1>0.08</formula1>
      <formula2>0.3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Observed</vt:lpstr>
      <vt:lpstr>ObservedMeans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Rogerio Cichota</cp:lastModifiedBy>
  <dcterms:created xsi:type="dcterms:W3CDTF">2016-04-27T08:58:31Z</dcterms:created>
  <dcterms:modified xsi:type="dcterms:W3CDTF">2018-06-07T22:37:12Z</dcterms:modified>
</cp:coreProperties>
</file>