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bookViews>
    <workbookView xWindow="120" yWindow="144" windowWidth="15420" windowHeight="9300" tabRatio="1000"/>
  </bookViews>
  <sheets>
    <sheet name="Observed" sheetId="14" r:id="rId1"/>
    <sheet name="ObservedET" sheetId="15" r:id="rId2"/>
    <sheet name="ObservedSW" sheetId="16" r:id="rId3"/>
    <sheet name="FACTS2017N" sheetId="22" r:id="rId4"/>
    <sheet name="ObservedST" sheetId="17" r:id="rId5"/>
    <sheet name="ObservedLeafSize" sheetId="21" r:id="rId6"/>
    <sheet name="FACTS2015" sheetId="20" r:id="rId7"/>
    <sheet name="GattonDalby" sheetId="19" r:id="rId8"/>
    <sheet name="Griffith" sheetId="18" r:id="rId9"/>
    <sheet name="ObservedOLD" sheetId="13" r:id="rId10"/>
    <sheet name="Temp" sheetId="23" r:id="rId11"/>
  </sheets>
  <definedNames>
    <definedName name="Treatment_Structure">#REF!</definedName>
  </definedNames>
  <calcPr calcId="152511"/>
</workbook>
</file>

<file path=xl/calcChain.xml><?xml version="1.0" encoding="utf-8"?>
<calcChain xmlns="http://schemas.openxmlformats.org/spreadsheetml/2006/main">
  <c r="AA261" i="14" l="1"/>
  <c r="AA260" i="14"/>
  <c r="AA259" i="14"/>
  <c r="AA258" i="14"/>
  <c r="AA257" i="14"/>
  <c r="AA256" i="14"/>
  <c r="AA255" i="14"/>
  <c r="AA249" i="14"/>
  <c r="AA242" i="14"/>
  <c r="AA234" i="14"/>
  <c r="AA223" i="14"/>
  <c r="AA212" i="14"/>
  <c r="AA201" i="14"/>
  <c r="AA184" i="14"/>
  <c r="AA172" i="14"/>
  <c r="AA164" i="14"/>
  <c r="AA154" i="14"/>
  <c r="AA143" i="14"/>
  <c r="AA134" i="14"/>
  <c r="AA125" i="14"/>
  <c r="AA37" i="14"/>
  <c r="AA29" i="14"/>
  <c r="AA19" i="14"/>
  <c r="AA9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AK82" i="23" s="1"/>
  <c r="AE82" i="23" s="1"/>
  <c r="Q82" i="23"/>
  <c r="AM80" i="23"/>
  <c r="AJ80" i="23"/>
  <c r="W80" i="23"/>
  <c r="AL80" i="23" s="1"/>
  <c r="AK80" i="23" s="1"/>
  <c r="AE80" i="23" s="1"/>
  <c r="Q80" i="23"/>
  <c r="AM81" i="23"/>
  <c r="AJ81" i="23"/>
  <c r="W81" i="23"/>
  <c r="AL81" i="23" s="1"/>
  <c r="Q81" i="23"/>
  <c r="AL84" i="23"/>
  <c r="AK84" i="23"/>
  <c r="AJ84" i="23"/>
  <c r="AE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N89" i="23" l="1"/>
  <c r="AN87" i="23"/>
  <c r="AN84" i="23"/>
  <c r="AK89" i="23"/>
  <c r="AE89" i="23" s="1"/>
  <c r="AK81" i="23"/>
  <c r="AE81" i="23" s="1"/>
  <c r="AN81" i="23"/>
  <c r="AN80" i="23"/>
  <c r="AN82" i="23"/>
  <c r="B253" i="14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N174" i="14" l="1"/>
  <c r="AN175" i="14"/>
  <c r="AN176" i="14"/>
  <c r="AN177" i="14"/>
  <c r="AN178" i="14"/>
  <c r="AN180" i="14"/>
  <c r="AN181" i="14"/>
  <c r="AN182" i="14"/>
  <c r="AN183" i="14"/>
  <c r="AN173" i="14"/>
  <c r="AE177" i="14"/>
  <c r="AE178" i="14"/>
  <c r="AE180" i="14"/>
  <c r="AE181" i="14"/>
  <c r="AE182" i="14"/>
  <c r="AE183" i="14"/>
  <c r="AJ173" i="14"/>
  <c r="AJ174" i="14"/>
  <c r="AJ175" i="14"/>
  <c r="AJ176" i="14"/>
  <c r="AJ177" i="14"/>
  <c r="AJ178" i="14"/>
  <c r="AJ180" i="14"/>
  <c r="AJ181" i="14"/>
  <c r="AJ182" i="14"/>
  <c r="AJ183" i="14"/>
  <c r="AK183" i="14"/>
  <c r="AK182" i="14"/>
  <c r="AK181" i="14"/>
  <c r="AK180" i="14"/>
  <c r="AK178" i="14"/>
  <c r="AK177" i="14"/>
  <c r="AL177" i="14"/>
  <c r="AL178" i="14"/>
  <c r="AL180" i="14"/>
  <c r="AL181" i="14"/>
  <c r="AL182" i="14"/>
  <c r="AL183" i="14"/>
  <c r="AM180" i="14"/>
  <c r="AM181" i="14"/>
  <c r="AM182" i="14"/>
  <c r="AM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W182" i="14"/>
  <c r="W183" i="14"/>
  <c r="W180" i="14"/>
  <c r="Q16" i="19" l="1"/>
  <c r="Q17" i="19"/>
  <c r="Q18" i="19"/>
  <c r="Q15" i="19"/>
  <c r="H184" i="14" l="1"/>
  <c r="M27" i="14" l="1"/>
  <c r="M28" i="14"/>
  <c r="M29" i="14"/>
  <c r="M35" i="14"/>
  <c r="M36" i="14"/>
  <c r="M37" i="14"/>
  <c r="X234" i="14" l="1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X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<sst xmlns="http://schemas.openxmlformats.org/spreadsheetml/2006/main" count="2600" uniqueCount="310">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</sst>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</cellXfs>
  <cellStyles count="2">
    <cellStyle name="Normal" xfId="0" builtinId="0"/>
    <cellStyle name="Normal_ob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64440"/>
        <c:axId val="441954536"/>
      </c:scatterChart>
      <c:valAx>
        <c:axId val="442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54536"/>
        <c:crosses val="autoZero"/>
        <c:crossBetween val="midCat"/>
      </c:valAx>
      <c:valAx>
        <c:axId val="4419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70728"/>
        <c:axId val="441471120"/>
      </c:scatterChart>
      <c:valAx>
        <c:axId val="44147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71120"/>
        <c:crosses val="autoZero"/>
        <c:crossBetween val="midCat"/>
      </c:valAx>
      <c:valAx>
        <c:axId val="4414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7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61"/>
  <sheetViews>
    <sheetView tabSelected="1" workbookViewId="0">
      <pane xSplit="8364" ySplit="576" activePane="bottomRight"/>
      <selection activeCell="A16" sqref="A1:XFD1048576"/>
      <selection pane="topRight" activeCell="AA1" sqref="AA1"/>
      <selection pane="bottomLeft" activeCell="B215" sqref="B215"/>
      <selection pane="bottomRight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7" width="21.88671875" customWidth="1"/>
    <col min="28" max="28" width="20.5546875" bestFit="1" customWidth="1"/>
    <col min="29" max="29" width="21.6640625" bestFit="1" customWidth="1"/>
    <col min="30" max="30" width="17.77734375" bestFit="1" customWidth="1"/>
    <col min="31" max="31" width="16.44140625" bestFit="1" customWidth="1"/>
    <col min="32" max="32" width="17.33203125" bestFit="1" customWidth="1"/>
    <col min="33" max="33" width="18" bestFit="1" customWidth="1"/>
    <col min="34" max="34" width="16.5546875" bestFit="1" customWidth="1"/>
    <col min="35" max="35" width="17.6640625" bestFit="1" customWidth="1"/>
    <col min="36" max="36" width="13.77734375" bestFit="1" customWidth="1"/>
    <col min="37" max="37" width="12.7773437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8671875" bestFit="1" customWidth="1"/>
    <col min="44" max="44" width="17" bestFit="1" customWidth="1"/>
    <col min="45" max="45" width="5.77734375" bestFit="1" customWidth="1"/>
    <col min="46" max="46" width="8.109375" bestFit="1" customWidth="1"/>
    <col min="47" max="47" width="14" bestFit="1" customWidth="1"/>
    <col min="48" max="48" width="14.21875" bestFit="1" customWidth="1"/>
    <col min="49" max="49" width="10.77734375" bestFit="1" customWidth="1"/>
    <col min="50" max="50" width="10.5546875" bestFit="1" customWidth="1"/>
    <col min="51" max="51" width="6.5546875" bestFit="1" customWidth="1"/>
    <col min="52" max="52" width="7.5546875" bestFit="1" customWidth="1"/>
    <col min="53" max="53" width="14.88671875" bestFit="1" customWidth="1"/>
    <col min="54" max="54" width="17.44140625" bestFit="1" customWidth="1"/>
    <col min="55" max="55" width="14.109375" bestFit="1" customWidth="1"/>
    <col min="56" max="56" width="15.109375" bestFit="1" customWidth="1"/>
    <col min="57" max="57" width="14.77734375" bestFit="1" customWidth="1"/>
    <col min="58" max="58" width="15" bestFit="1" customWidth="1"/>
    <col min="59" max="59" width="11.6640625" bestFit="1" customWidth="1"/>
    <col min="60" max="60" width="11.21875" bestFit="1" customWidth="1"/>
    <col min="61" max="61" width="17.6640625" bestFit="1" customWidth="1"/>
    <col min="62" max="62" width="20.21875" bestFit="1" customWidth="1"/>
    <col min="63" max="63" width="18.44140625" bestFit="1" customWidth="1"/>
    <col min="64" max="64" width="17.21875" bestFit="1" customWidth="1"/>
    <col min="65" max="65" width="17.44140625" bestFit="1" customWidth="1"/>
    <col min="66" max="66" width="18.109375" bestFit="1" customWidth="1"/>
    <col min="67" max="67" width="13.77734375" bestFit="1" customWidth="1"/>
    <col min="68" max="68" width="16.21875" bestFit="1" customWidth="1"/>
    <col min="69" max="69" width="14.109375" bestFit="1" customWidth="1"/>
    <col min="70" max="70" width="14.44140625" bestFit="1" customWidth="1"/>
    <col min="71" max="71" width="13.88671875" bestFit="1" customWidth="1"/>
    <col min="72" max="72" width="10.6640625" bestFit="1" customWidth="1"/>
    <col min="73" max="73" width="18.6640625" bestFit="1" customWidth="1"/>
    <col min="74" max="74" width="13.44140625" bestFit="1" customWidth="1"/>
    <col min="75" max="75" width="18.77734375" bestFit="1" customWidth="1"/>
    <col min="76" max="76" width="18" bestFit="1" customWidth="1"/>
    <col min="77" max="77" width="10.88671875" bestFit="1" customWidth="1"/>
    <col min="78" max="78" width="9.88671875" bestFit="1" customWidth="1"/>
    <col min="79" max="79" width="12.109375" bestFit="1" customWidth="1"/>
  </cols>
  <sheetData>
    <row r="1" spans="1:87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17</v>
      </c>
      <c r="AP1" t="s">
        <v>18</v>
      </c>
      <c r="AQ1" t="s">
        <v>19</v>
      </c>
      <c r="AR1" t="s">
        <v>176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290</v>
      </c>
      <c r="CC1" s="9" t="s">
        <v>291</v>
      </c>
      <c r="CD1" s="9" t="s">
        <v>292</v>
      </c>
      <c r="CE1" s="9" t="s">
        <v>293</v>
      </c>
      <c r="CF1" s="9" t="s">
        <v>294</v>
      </c>
      <c r="CG1" t="s">
        <v>295</v>
      </c>
      <c r="CH1" t="s">
        <v>296</v>
      </c>
      <c r="CI1" t="s">
        <v>297</v>
      </c>
    </row>
    <row r="2" spans="1:87" x14ac:dyDescent="0.3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B2">
        <v>4.6311446829999998E-2</v>
      </c>
      <c r="AD2">
        <v>2.0514227950000002E-2</v>
      </c>
      <c r="AH2">
        <v>0.34375607200000002</v>
      </c>
      <c r="AJ2">
        <v>0.101174293</v>
      </c>
      <c r="AN2">
        <v>0.44493036499999999</v>
      </c>
      <c r="AO2">
        <v>1.8991813280000001</v>
      </c>
      <c r="AP2">
        <v>26543.992389999999</v>
      </c>
      <c r="AQ2">
        <v>26543.992389999999</v>
      </c>
      <c r="AR2">
        <v>187.7777778</v>
      </c>
      <c r="AS2">
        <v>71.666666669999998</v>
      </c>
      <c r="AU2">
        <v>3.2145502540000002</v>
      </c>
      <c r="AV2">
        <v>6.5064070989999996</v>
      </c>
      <c r="AY2">
        <v>3.9638261000000001E-2</v>
      </c>
      <c r="AZ2">
        <v>9.3893029850000005</v>
      </c>
      <c r="BA2">
        <v>1.3228756559999999</v>
      </c>
      <c r="BC2">
        <v>1.3228756559999999</v>
      </c>
      <c r="BD2">
        <v>1.276714533</v>
      </c>
      <c r="BH2">
        <v>25.94224354</v>
      </c>
      <c r="BI2">
        <v>0.30950257399999997</v>
      </c>
      <c r="BK2">
        <v>9.1647271000000002E-2</v>
      </c>
      <c r="BO2">
        <v>7.4699906999999996E-2</v>
      </c>
      <c r="BQ2">
        <v>3.0704688000000001E-2</v>
      </c>
      <c r="BU2">
        <v>0.104369884</v>
      </c>
      <c r="BV2">
        <v>0.70476370899999996</v>
      </c>
      <c r="BW2">
        <v>9389.3029850000003</v>
      </c>
      <c r="BX2">
        <v>9389.3029850000003</v>
      </c>
      <c r="BY2">
        <v>22.194427059999999</v>
      </c>
      <c r="BZ2">
        <v>10.92576008</v>
      </c>
    </row>
    <row r="3" spans="1:87" x14ac:dyDescent="0.3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B3">
        <v>5.0692481989999996E-2</v>
      </c>
      <c r="AD3">
        <v>1.8245937029999999E-2</v>
      </c>
      <c r="AH3">
        <v>1.476158393</v>
      </c>
      <c r="AJ3">
        <v>0.38724224699999998</v>
      </c>
      <c r="AN3">
        <v>1.8634006400000001</v>
      </c>
      <c r="AO3">
        <v>1.396620913</v>
      </c>
      <c r="AP3">
        <v>36472.462169999999</v>
      </c>
      <c r="AQ3">
        <v>36472.462169999999</v>
      </c>
      <c r="AR3">
        <v>704.44444439999995</v>
      </c>
      <c r="AS3">
        <v>158.88999999999999</v>
      </c>
      <c r="AU3">
        <v>2.0816659990000002</v>
      </c>
      <c r="AV3">
        <v>3.5118845840000001</v>
      </c>
      <c r="AW3">
        <v>0.33501243800000002</v>
      </c>
      <c r="AY3">
        <v>0.17414084099999999</v>
      </c>
      <c r="AZ3">
        <v>0.97779424000000004</v>
      </c>
      <c r="BA3">
        <v>1.2096831539999999</v>
      </c>
      <c r="BC3">
        <v>1.2096831539999999</v>
      </c>
      <c r="BD3">
        <v>1.1372481409999999</v>
      </c>
      <c r="BH3">
        <v>22.5166605</v>
      </c>
      <c r="BI3">
        <v>0.40163393800000002</v>
      </c>
      <c r="BK3">
        <v>3.4294910999999997E-2</v>
      </c>
      <c r="BO3">
        <v>0.171303912</v>
      </c>
      <c r="BQ3">
        <v>1.6357283E-2</v>
      </c>
      <c r="BU3">
        <v>0.18747316999999999</v>
      </c>
      <c r="BV3">
        <v>9.5373146000000006E-2</v>
      </c>
      <c r="BW3">
        <v>4554.4144660000002</v>
      </c>
      <c r="BX3">
        <v>4554.4144660000002</v>
      </c>
      <c r="BY3">
        <v>15.39600718</v>
      </c>
      <c r="BZ3">
        <v>1.922576396</v>
      </c>
    </row>
    <row r="4" spans="1:87" x14ac:dyDescent="0.3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B4">
        <v>5.2969261810000001E-2</v>
      </c>
      <c r="AD4">
        <v>1.830695073E-2</v>
      </c>
      <c r="AH4">
        <v>4.8199299030000002</v>
      </c>
      <c r="AJ4">
        <v>1.626351627</v>
      </c>
      <c r="AN4">
        <v>6.4462815300000003</v>
      </c>
      <c r="AO4">
        <v>1.862830607</v>
      </c>
      <c r="AP4">
        <v>29045.95592</v>
      </c>
      <c r="AQ4">
        <v>29045.95592</v>
      </c>
      <c r="AR4">
        <v>1085</v>
      </c>
      <c r="AS4">
        <v>334.33333329999999</v>
      </c>
      <c r="AU4">
        <v>3.2145502540000002</v>
      </c>
      <c r="AV4">
        <v>4.9328828619999996</v>
      </c>
      <c r="AW4">
        <v>0.66500626600000001</v>
      </c>
      <c r="AY4">
        <v>0.46288053699999998</v>
      </c>
      <c r="AZ4">
        <v>3.2982417559999999</v>
      </c>
      <c r="BA4">
        <v>9.4684159179999998</v>
      </c>
      <c r="BC4">
        <v>9.4684159179999998</v>
      </c>
      <c r="BD4">
        <v>15.176860680000001</v>
      </c>
      <c r="BH4">
        <v>238.09991600000001</v>
      </c>
      <c r="BI4">
        <v>6.9166196999999999E-2</v>
      </c>
      <c r="BK4">
        <v>0.18654817900000001</v>
      </c>
      <c r="BO4">
        <v>0.499844024</v>
      </c>
      <c r="BQ4">
        <v>0.128898914</v>
      </c>
      <c r="BU4">
        <v>0.62868809000000003</v>
      </c>
      <c r="BV4">
        <v>0.33258388300000002</v>
      </c>
      <c r="BW4">
        <v>5162.1325269999998</v>
      </c>
      <c r="BX4">
        <v>5162.1325269999998</v>
      </c>
      <c r="BY4">
        <v>63.83572667</v>
      </c>
      <c r="BZ4">
        <v>25.026652460000001</v>
      </c>
    </row>
    <row r="5" spans="1:87" x14ac:dyDescent="0.3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B5">
        <v>5.2664065359999998E-2</v>
      </c>
      <c r="AC5">
        <v>2.4026684359999998E-2</v>
      </c>
      <c r="AD5">
        <v>1.5933583580000001E-2</v>
      </c>
      <c r="AE5">
        <v>3.4623949530000003E-2</v>
      </c>
      <c r="AH5">
        <v>7.4919406620000002</v>
      </c>
      <c r="AI5">
        <v>0.32024770200000002</v>
      </c>
      <c r="AJ5">
        <v>3.3575160039999998</v>
      </c>
      <c r="AK5">
        <v>0.24408219</v>
      </c>
      <c r="AN5">
        <v>11.41378656</v>
      </c>
      <c r="AO5">
        <v>2.1940391859999999</v>
      </c>
      <c r="AP5">
        <v>24806.254580000001</v>
      </c>
      <c r="AQ5">
        <v>22662.548620000001</v>
      </c>
      <c r="AR5">
        <v>1218.333333</v>
      </c>
      <c r="AS5">
        <v>588.33333330000005</v>
      </c>
      <c r="AU5">
        <v>5</v>
      </c>
      <c r="AV5">
        <v>6.1101009270000004</v>
      </c>
      <c r="AW5">
        <v>1.168888361</v>
      </c>
      <c r="AX5">
        <v>4.3617236650000004</v>
      </c>
      <c r="AY5">
        <v>0.85323291099999998</v>
      </c>
      <c r="AZ5">
        <v>2.0822463170000001</v>
      </c>
      <c r="BA5">
        <v>8.8911941460000001</v>
      </c>
      <c r="BB5">
        <v>1.8248287590000001</v>
      </c>
      <c r="BC5">
        <v>10.46151678</v>
      </c>
      <c r="BD5">
        <v>21.254411309999998</v>
      </c>
      <c r="BE5">
        <v>2.0502032419999998</v>
      </c>
      <c r="BH5">
        <v>291.83557009999998</v>
      </c>
      <c r="BI5">
        <v>0.18584066599999999</v>
      </c>
      <c r="BJ5">
        <v>0.61849928700000001</v>
      </c>
      <c r="BK5">
        <v>0.13053358400000001</v>
      </c>
      <c r="BL5">
        <v>4.5969863999999999E-2</v>
      </c>
      <c r="BO5">
        <v>0.20450197000000001</v>
      </c>
      <c r="BP5">
        <v>5.2578893000000002E-2</v>
      </c>
      <c r="BQ5">
        <v>0.168207088</v>
      </c>
      <c r="BR5">
        <v>7.3650926000000005E-2</v>
      </c>
      <c r="BU5">
        <v>0.26653564099999999</v>
      </c>
      <c r="BV5">
        <v>0.52397094600000005</v>
      </c>
      <c r="BW5">
        <v>5045.6976729999997</v>
      </c>
      <c r="BX5">
        <v>4682.6751670000003</v>
      </c>
      <c r="BY5">
        <v>127.1154331</v>
      </c>
      <c r="BZ5">
        <v>38.837267330000003</v>
      </c>
    </row>
    <row r="6" spans="1:87" x14ac:dyDescent="0.3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B6">
        <v>4.9020051960000005E-2</v>
      </c>
      <c r="AC6">
        <v>2.731203556E-2</v>
      </c>
      <c r="AD6">
        <v>1.4922018850000001E-2</v>
      </c>
      <c r="AE6">
        <v>3.4000000000000002E-2</v>
      </c>
      <c r="AH6">
        <v>8.395316459</v>
      </c>
      <c r="AI6">
        <v>0.369270916</v>
      </c>
      <c r="AJ6">
        <v>4.2699831179999999</v>
      </c>
      <c r="AK6">
        <v>1.7509999999999999</v>
      </c>
      <c r="AN6">
        <v>14.78557049</v>
      </c>
      <c r="AO6">
        <v>1.8879088310000001</v>
      </c>
      <c r="AP6">
        <v>26076.93547</v>
      </c>
      <c r="AQ6">
        <v>24126.09287</v>
      </c>
      <c r="AR6">
        <v>1466.666667</v>
      </c>
      <c r="AS6">
        <v>751.11</v>
      </c>
      <c r="AU6">
        <v>5</v>
      </c>
      <c r="AV6">
        <v>2.309401077</v>
      </c>
      <c r="AW6">
        <v>1.3891124260000001</v>
      </c>
      <c r="AX6">
        <v>5.4083269129999998</v>
      </c>
      <c r="AY6">
        <v>0.55618144700000005</v>
      </c>
      <c r="AZ6">
        <v>1.034755525</v>
      </c>
      <c r="BA6">
        <v>11.72959221</v>
      </c>
      <c r="BB6">
        <v>9.4118719360000007</v>
      </c>
      <c r="BC6">
        <v>20.71432677</v>
      </c>
      <c r="BD6">
        <v>23.508579990000001</v>
      </c>
      <c r="BE6">
        <v>12.73891675</v>
      </c>
      <c r="BH6">
        <v>559.41844800000001</v>
      </c>
      <c r="BI6">
        <v>0.31818848199999999</v>
      </c>
      <c r="BJ6">
        <v>0.288776054</v>
      </c>
      <c r="BK6">
        <v>0.111296059</v>
      </c>
      <c r="BO6">
        <v>8.5131423999999997E-2</v>
      </c>
      <c r="BP6">
        <v>0.203212321</v>
      </c>
      <c r="BQ6">
        <v>0.44190556399999997</v>
      </c>
      <c r="BR6">
        <v>0.43312317</v>
      </c>
      <c r="BU6">
        <v>0.92400618499999998</v>
      </c>
      <c r="BV6">
        <v>0.218956975</v>
      </c>
      <c r="BW6">
        <v>1456.8509300000001</v>
      </c>
      <c r="BX6">
        <v>291.09515390000001</v>
      </c>
      <c r="BY6">
        <v>35.472994419999999</v>
      </c>
      <c r="BZ6">
        <v>46.227657309999998</v>
      </c>
    </row>
    <row r="7" spans="1:87" x14ac:dyDescent="0.3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B7">
        <v>4.5780029300000004E-2</v>
      </c>
      <c r="AC7">
        <v>2.4344771309999999E-2</v>
      </c>
      <c r="AD7">
        <v>1.3600711770000001E-2</v>
      </c>
      <c r="AE7">
        <v>3.3245203500000001E-2</v>
      </c>
      <c r="AH7">
        <v>8.3967630989999993</v>
      </c>
      <c r="AI7">
        <v>0.12453468099999999</v>
      </c>
      <c r="AJ7">
        <v>4.3441109280000001</v>
      </c>
      <c r="AK7">
        <v>7.2355102880000004</v>
      </c>
      <c r="AN7">
        <v>20.100919000000001</v>
      </c>
      <c r="AO7">
        <v>1.875228895</v>
      </c>
      <c r="AP7">
        <v>24555.750319999999</v>
      </c>
      <c r="AQ7">
        <v>23879.62084</v>
      </c>
      <c r="AS7">
        <v>764.44666670000004</v>
      </c>
      <c r="AU7">
        <v>5</v>
      </c>
      <c r="AV7">
        <v>3.2145502540000002</v>
      </c>
      <c r="AW7">
        <v>1.3891124260000001</v>
      </c>
      <c r="AX7">
        <v>7.2353046470000004</v>
      </c>
      <c r="AY7">
        <v>0.86346009099999999</v>
      </c>
      <c r="AZ7">
        <v>2.576694426</v>
      </c>
      <c r="BA7">
        <v>19.453620059999999</v>
      </c>
      <c r="BB7">
        <v>0.32145502500000001</v>
      </c>
      <c r="BC7">
        <v>19.296718200000001</v>
      </c>
      <c r="BD7">
        <v>17.073468699999999</v>
      </c>
      <c r="BE7">
        <v>34.734037100000002</v>
      </c>
      <c r="BH7">
        <v>382.55239289999997</v>
      </c>
      <c r="BI7">
        <v>0.45637277100000001</v>
      </c>
      <c r="BJ7">
        <v>0.498811324</v>
      </c>
      <c r="BK7">
        <v>0.230868765</v>
      </c>
      <c r="BL7">
        <v>0.19983250499999999</v>
      </c>
      <c r="BO7">
        <v>1.6763243489999999</v>
      </c>
      <c r="BP7">
        <v>1.8367544E-2</v>
      </c>
      <c r="BQ7">
        <v>0.90041895800000005</v>
      </c>
      <c r="BR7">
        <v>1.2573499420000001</v>
      </c>
      <c r="BU7">
        <v>2.554901455</v>
      </c>
      <c r="BV7">
        <v>0.22672908</v>
      </c>
      <c r="BW7">
        <v>2864.8653640000002</v>
      </c>
      <c r="BX7">
        <v>2871.5604330000001</v>
      </c>
      <c r="BZ7">
        <v>19.532783550000001</v>
      </c>
    </row>
    <row r="8" spans="1:87" x14ac:dyDescent="0.3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B8">
        <v>2.746492545E-2</v>
      </c>
      <c r="AC8">
        <v>1.8975636559999998E-2</v>
      </c>
      <c r="AD8">
        <v>8.1153414599999998E-3</v>
      </c>
      <c r="AE8">
        <v>3.8795077800000001E-2</v>
      </c>
      <c r="AH8">
        <v>4.4259175710000003</v>
      </c>
      <c r="AI8">
        <v>0.40085383000000002</v>
      </c>
      <c r="AJ8">
        <v>2.4556705980000002</v>
      </c>
      <c r="AK8">
        <v>15.840236429999999</v>
      </c>
      <c r="AN8">
        <v>23.122678430000001</v>
      </c>
      <c r="AO8">
        <v>1.326094729</v>
      </c>
      <c r="AP8">
        <v>20822.952379999999</v>
      </c>
      <c r="AQ8">
        <v>18258.099859999998</v>
      </c>
      <c r="AS8">
        <v>764.44666670000004</v>
      </c>
      <c r="AU8">
        <v>5</v>
      </c>
      <c r="AV8">
        <v>6.1101009270000004</v>
      </c>
      <c r="AW8">
        <v>1.3891124260000001</v>
      </c>
      <c r="AX8">
        <v>6.4250525290000002</v>
      </c>
      <c r="AY8">
        <v>0.45081993999999997</v>
      </c>
      <c r="AZ8">
        <v>1.0506225199999999</v>
      </c>
      <c r="BA8">
        <v>14.28787365</v>
      </c>
      <c r="BB8">
        <v>25.268004139999999</v>
      </c>
      <c r="BC8">
        <v>24.959227420000001</v>
      </c>
      <c r="BD8">
        <v>8.0512938920000003</v>
      </c>
      <c r="BE8">
        <v>16.405305039999998</v>
      </c>
      <c r="BH8">
        <v>486.49708459999999</v>
      </c>
      <c r="BI8">
        <v>0.131513876</v>
      </c>
      <c r="BJ8">
        <v>0.51635507199999997</v>
      </c>
      <c r="BK8">
        <v>0.156608992</v>
      </c>
      <c r="BL8">
        <v>0.442822455</v>
      </c>
      <c r="BO8">
        <v>0.60551635000000004</v>
      </c>
      <c r="BP8">
        <v>0.28019391900000001</v>
      </c>
      <c r="BQ8">
        <v>0.48310399900000001</v>
      </c>
      <c r="BR8">
        <v>1.4177898360000001</v>
      </c>
      <c r="BU8">
        <v>2.2663543150000001</v>
      </c>
      <c r="BV8">
        <v>0.13615085800000001</v>
      </c>
      <c r="BW8">
        <v>1816.972784</v>
      </c>
      <c r="BX8">
        <v>3785.7399789999999</v>
      </c>
      <c r="BZ8">
        <v>19.532783550000001</v>
      </c>
    </row>
    <row r="9" spans="1:87" x14ac:dyDescent="0.3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f>Y9/Z9</f>
        <v>0.46278718373284583</v>
      </c>
      <c r="AB9">
        <v>2.2859224079999997E-2</v>
      </c>
      <c r="AC9">
        <v>1.739394188E-2</v>
      </c>
      <c r="AD9">
        <v>4.9081889800000004E-3</v>
      </c>
      <c r="AE9">
        <v>4.4114886699999994E-2</v>
      </c>
      <c r="AF9">
        <v>7.9016911999999998E-3</v>
      </c>
      <c r="AG9">
        <v>5.3927535999999998E-2</v>
      </c>
      <c r="AH9">
        <v>0.36035655300000002</v>
      </c>
      <c r="AI9">
        <v>0.24390679800000001</v>
      </c>
      <c r="AJ9">
        <v>1.0493157440000001</v>
      </c>
      <c r="AK9">
        <v>19.553729329999999</v>
      </c>
      <c r="AL9">
        <v>0.99398109099999998</v>
      </c>
      <c r="AM9">
        <v>18.559748240000001</v>
      </c>
      <c r="AN9">
        <v>21.20730842</v>
      </c>
      <c r="AS9">
        <v>764.44666670000004</v>
      </c>
      <c r="AT9">
        <v>54.553409960000003</v>
      </c>
      <c r="AU9">
        <v>5</v>
      </c>
      <c r="AV9">
        <v>3.0550504630000002</v>
      </c>
      <c r="AW9">
        <v>1.3891124260000001</v>
      </c>
      <c r="AX9">
        <v>4.6671440229999996</v>
      </c>
      <c r="BA9">
        <v>19.191926250000002</v>
      </c>
      <c r="BB9">
        <v>17.12383427</v>
      </c>
      <c r="BC9">
        <v>36.310441109999999</v>
      </c>
      <c r="BD9">
        <v>62.57163894</v>
      </c>
      <c r="BE9">
        <v>71.288638649999996</v>
      </c>
      <c r="BF9">
        <v>19.623540290000001</v>
      </c>
      <c r="BG9">
        <v>51.892228060000001</v>
      </c>
      <c r="BH9">
        <v>1351.075206</v>
      </c>
      <c r="BI9">
        <v>0.28147503000000001</v>
      </c>
      <c r="BJ9">
        <v>0.12760889</v>
      </c>
      <c r="BK9">
        <v>6.7670759999999996E-2</v>
      </c>
      <c r="BL9">
        <v>0.37165287400000002</v>
      </c>
      <c r="BM9">
        <v>0.143930472</v>
      </c>
      <c r="BN9">
        <v>0.42906704699999998</v>
      </c>
      <c r="BO9">
        <v>0.49645715800000001</v>
      </c>
      <c r="BP9">
        <v>0.26708691099999998</v>
      </c>
      <c r="BQ9">
        <v>0.358529082</v>
      </c>
      <c r="BR9">
        <v>3.0864769270000001</v>
      </c>
      <c r="BS9">
        <v>0.233257305</v>
      </c>
      <c r="BT9">
        <v>2.85535483</v>
      </c>
      <c r="BU9">
        <v>3.8043212409999998</v>
      </c>
      <c r="BZ9">
        <v>19.532783550000001</v>
      </c>
      <c r="CA9">
        <v>8.887289634</v>
      </c>
    </row>
    <row r="10" spans="1:87" x14ac:dyDescent="0.3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T10">
        <v>53.143333329999997</v>
      </c>
      <c r="BG10">
        <v>36.299450839999999</v>
      </c>
      <c r="CA10">
        <v>6.2168025010000001</v>
      </c>
    </row>
    <row r="11" spans="1:87" x14ac:dyDescent="0.3">
      <c r="A11" t="s">
        <v>3</v>
      </c>
      <c r="B11" s="4">
        <v>42916</v>
      </c>
      <c r="C11" s="4"/>
      <c r="D11" s="4"/>
      <c r="E11" s="4"/>
      <c r="F11" s="4"/>
      <c r="G11" s="4"/>
      <c r="H11" s="4"/>
      <c r="AR11">
        <v>877.77777779999997</v>
      </c>
      <c r="BY11">
        <v>42.860670050000003</v>
      </c>
    </row>
    <row r="12" spans="1:87" x14ac:dyDescent="0.3">
      <c r="A12" t="s">
        <v>3</v>
      </c>
      <c r="B12" s="4">
        <v>42934</v>
      </c>
      <c r="C12" s="4"/>
      <c r="D12" s="4"/>
      <c r="E12" s="4"/>
      <c r="F12" s="4"/>
      <c r="G12" s="4"/>
      <c r="H12" s="4"/>
      <c r="AR12">
        <v>1111.666667</v>
      </c>
      <c r="BY12">
        <v>104.08329999999999</v>
      </c>
    </row>
    <row r="13" spans="1:87" x14ac:dyDescent="0.3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B13">
        <v>5.3513595260000005E-2</v>
      </c>
      <c r="AD13">
        <v>2.5577801859999999E-2</v>
      </c>
      <c r="AH13">
        <v>0.92831271999999998</v>
      </c>
      <c r="AJ13">
        <v>0.31247847400000001</v>
      </c>
      <c r="AN13">
        <v>1.240791193</v>
      </c>
      <c r="AO13">
        <v>1.660832965</v>
      </c>
      <c r="AP13">
        <v>32509.90871</v>
      </c>
      <c r="AQ13">
        <v>32509.90871</v>
      </c>
      <c r="AR13">
        <v>600</v>
      </c>
      <c r="AS13">
        <v>118.33333330000001</v>
      </c>
      <c r="AU13">
        <v>2.6457513110000002</v>
      </c>
      <c r="AV13">
        <v>2.6457513110000002</v>
      </c>
      <c r="AW13">
        <v>0.57735026899999997</v>
      </c>
      <c r="AY13">
        <v>7.2568472999999994E-2</v>
      </c>
      <c r="AZ13">
        <v>0.63868976399999999</v>
      </c>
      <c r="BA13">
        <v>0.75718777900000001</v>
      </c>
      <c r="BC13">
        <v>0.75718777900000001</v>
      </c>
      <c r="BD13">
        <v>1.908751774</v>
      </c>
      <c r="BH13">
        <v>26.65207934</v>
      </c>
      <c r="BI13">
        <v>0.213327875</v>
      </c>
      <c r="BK13">
        <v>0.10142232299999999</v>
      </c>
      <c r="BO13">
        <v>1.1554798999999999E-2</v>
      </c>
      <c r="BQ13">
        <v>6.0073020999999997E-2</v>
      </c>
      <c r="BU13">
        <v>6.5997679000000004E-2</v>
      </c>
      <c r="BV13">
        <v>0.20978332699999999</v>
      </c>
      <c r="BW13">
        <v>3518.26377</v>
      </c>
      <c r="BX13">
        <v>3518.26377</v>
      </c>
      <c r="BY13">
        <v>17.63834207</v>
      </c>
      <c r="BZ13">
        <v>4.407066296</v>
      </c>
    </row>
    <row r="14" spans="1:87" x14ac:dyDescent="0.3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B14">
        <v>5.5619044300000003E-2</v>
      </c>
      <c r="AD14">
        <v>2.2197982469999999E-2</v>
      </c>
      <c r="AH14">
        <v>3.3607650140000001</v>
      </c>
      <c r="AJ14">
        <v>1.050690216</v>
      </c>
      <c r="AN14">
        <v>4.4114552299999996</v>
      </c>
      <c r="AO14">
        <v>2.591035186</v>
      </c>
      <c r="AP14">
        <v>21961.912329999999</v>
      </c>
      <c r="AQ14">
        <v>21961.912329999999</v>
      </c>
      <c r="AR14">
        <v>858.33333330000005</v>
      </c>
      <c r="AS14">
        <v>237.78</v>
      </c>
      <c r="AU14">
        <v>2.5166114780000002</v>
      </c>
      <c r="AV14">
        <v>7.0945988849999999</v>
      </c>
      <c r="AW14">
        <v>0.96417494999999998</v>
      </c>
      <c r="AY14">
        <v>0.27197959799999999</v>
      </c>
      <c r="AZ14">
        <v>3.0724990559999998</v>
      </c>
      <c r="BA14">
        <v>2.3404059479999999</v>
      </c>
      <c r="BC14">
        <v>2.3404059479999999</v>
      </c>
      <c r="BD14">
        <v>3.6065126279999999</v>
      </c>
      <c r="BH14">
        <v>14.75273986</v>
      </c>
      <c r="BI14">
        <v>0.10581093699999999</v>
      </c>
      <c r="BK14">
        <v>0.225253958</v>
      </c>
      <c r="BO14">
        <v>8.4158015000000003E-2</v>
      </c>
      <c r="BQ14">
        <v>3.0301444E-2</v>
      </c>
      <c r="BU14">
        <v>0.111229473</v>
      </c>
      <c r="BV14">
        <v>0.51737233100000002</v>
      </c>
      <c r="BW14">
        <v>3761.7168099999999</v>
      </c>
      <c r="BX14">
        <v>3761.7168099999999</v>
      </c>
      <c r="BY14">
        <v>59.231185480000001</v>
      </c>
      <c r="BZ14">
        <v>42.861361389999999</v>
      </c>
    </row>
    <row r="15" spans="1:87" x14ac:dyDescent="0.3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B15">
        <v>5.6759546600000002E-2</v>
      </c>
      <c r="AC15">
        <v>2.2230339849999999E-2</v>
      </c>
      <c r="AD15">
        <v>1.49628977E-2</v>
      </c>
      <c r="AE15">
        <v>3.4290581539999997E-2</v>
      </c>
      <c r="AH15">
        <v>6.0370028959999997</v>
      </c>
      <c r="AI15">
        <v>9.2586599000000006E-2</v>
      </c>
      <c r="AJ15">
        <v>2.0423830540000001</v>
      </c>
      <c r="AK15">
        <v>2.5147903999999999E-2</v>
      </c>
      <c r="AN15">
        <v>8.1971204530000001</v>
      </c>
      <c r="AO15">
        <v>2.1404846100000001</v>
      </c>
      <c r="AP15">
        <v>26939.467619999999</v>
      </c>
      <c r="AQ15">
        <v>26034.953669999999</v>
      </c>
      <c r="AR15">
        <v>1153.333333</v>
      </c>
      <c r="AS15">
        <v>510</v>
      </c>
      <c r="AU15">
        <v>2.5166114780000002</v>
      </c>
      <c r="AV15">
        <v>5.2915026220000003</v>
      </c>
      <c r="AW15">
        <v>1.168888361</v>
      </c>
      <c r="AY15">
        <v>0.43784565800000003</v>
      </c>
      <c r="AZ15">
        <v>0.89697609499999997</v>
      </c>
      <c r="BA15">
        <v>6.709942871</v>
      </c>
      <c r="BB15">
        <v>2.4864633519999999</v>
      </c>
      <c r="BC15">
        <v>7.3607630940000002</v>
      </c>
      <c r="BD15">
        <v>11.00378723</v>
      </c>
      <c r="BE15">
        <v>0.59651767200000005</v>
      </c>
      <c r="BH15">
        <v>147.6010953</v>
      </c>
      <c r="BI15">
        <v>0.34234834800000002</v>
      </c>
      <c r="BJ15">
        <v>0.388470392</v>
      </c>
      <c r="BK15">
        <v>4.9557148000000002E-2</v>
      </c>
      <c r="BL15">
        <v>0.71820184499999995</v>
      </c>
      <c r="BO15">
        <v>0.41912551599999998</v>
      </c>
      <c r="BP15">
        <v>6.2015540000000001E-2</v>
      </c>
      <c r="BQ15">
        <v>9.9778357999999998E-2</v>
      </c>
      <c r="BR15">
        <v>1.6461156000000001E-2</v>
      </c>
      <c r="BU15">
        <v>0.41153527699999998</v>
      </c>
      <c r="BV15">
        <v>0.37967192900000002</v>
      </c>
      <c r="BW15">
        <v>3588.6822590000002</v>
      </c>
      <c r="BX15">
        <v>4087.9392079999998</v>
      </c>
      <c r="BY15">
        <v>93.852721500000001</v>
      </c>
      <c r="BZ15">
        <v>83.735230939999994</v>
      </c>
    </row>
    <row r="16" spans="1:87" x14ac:dyDescent="0.3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B16">
        <v>4.7166145640000004E-2</v>
      </c>
      <c r="AC16">
        <v>2.4504482350000002E-2</v>
      </c>
      <c r="AD16">
        <v>1.330648343E-2</v>
      </c>
      <c r="AE16">
        <v>3.5000000000000003E-2</v>
      </c>
      <c r="AH16">
        <v>7.7601181229999998</v>
      </c>
      <c r="AI16">
        <v>9.6129725999999999E-2</v>
      </c>
      <c r="AJ16">
        <v>3.3425547560000002</v>
      </c>
      <c r="AK16">
        <v>0.68833333299999999</v>
      </c>
      <c r="AN16">
        <v>11.88713594</v>
      </c>
      <c r="AO16">
        <v>1.6701437029999999</v>
      </c>
      <c r="AP16">
        <v>28207.598379999999</v>
      </c>
      <c r="AQ16">
        <v>27540.923060000001</v>
      </c>
      <c r="AR16">
        <v>1235</v>
      </c>
      <c r="AS16">
        <v>665.55333329999996</v>
      </c>
      <c r="AU16">
        <v>2.5166114780000002</v>
      </c>
      <c r="AV16">
        <v>2.0816659990000002</v>
      </c>
      <c r="AW16">
        <v>0.67178865700000001</v>
      </c>
      <c r="AX16">
        <v>2.1444191130000001</v>
      </c>
      <c r="AY16">
        <v>0.75047234600000001</v>
      </c>
      <c r="AZ16">
        <v>0.71532856499999997</v>
      </c>
      <c r="BA16">
        <v>32.922332849999997</v>
      </c>
      <c r="BB16">
        <v>1.4047538340000001</v>
      </c>
      <c r="BC16">
        <v>31.731582580000001</v>
      </c>
      <c r="BD16">
        <v>62.276881750000001</v>
      </c>
      <c r="BE16">
        <v>8.0002083309999996</v>
      </c>
      <c r="BH16">
        <v>1015.488716</v>
      </c>
      <c r="BI16">
        <v>0.42883606299999999</v>
      </c>
      <c r="BJ16">
        <v>0.48703883199999998</v>
      </c>
      <c r="BK16">
        <v>0.20050975200000001</v>
      </c>
      <c r="BO16">
        <v>0.77755899100000003</v>
      </c>
      <c r="BP16">
        <v>4.7494438999999999E-2</v>
      </c>
      <c r="BQ16">
        <v>0.404080877</v>
      </c>
      <c r="BR16">
        <v>0.28000729200000002</v>
      </c>
      <c r="BU16">
        <v>1.401819975</v>
      </c>
      <c r="BV16">
        <v>0.101699416</v>
      </c>
      <c r="BW16">
        <v>992.64098639999997</v>
      </c>
      <c r="BX16">
        <v>668.4282283</v>
      </c>
      <c r="BY16">
        <v>86.746757860000002</v>
      </c>
      <c r="BZ16">
        <v>110.67036469999999</v>
      </c>
    </row>
    <row r="17" spans="1:79" x14ac:dyDescent="0.3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B17">
        <v>4.792724768E-2</v>
      </c>
      <c r="AC17">
        <v>2.440630714E-2</v>
      </c>
      <c r="AD17">
        <v>1.375053326E-2</v>
      </c>
      <c r="AE17">
        <v>3.5871027309999998E-2</v>
      </c>
      <c r="AH17">
        <v>8.4749179560000005</v>
      </c>
      <c r="AI17">
        <v>0.112247159</v>
      </c>
      <c r="AJ17">
        <v>4.1794316409999999</v>
      </c>
      <c r="AK17">
        <v>4.9122820190000001</v>
      </c>
      <c r="AN17">
        <v>17.678878780000002</v>
      </c>
      <c r="AO17">
        <v>1.622554703</v>
      </c>
      <c r="AP17">
        <v>29646.15581</v>
      </c>
      <c r="AQ17">
        <v>28857.855530000001</v>
      </c>
      <c r="AS17">
        <v>733.33333330000005</v>
      </c>
      <c r="AU17">
        <v>2.5166114780000002</v>
      </c>
      <c r="AV17">
        <v>1.7320508080000001</v>
      </c>
      <c r="AW17">
        <v>0.348281495</v>
      </c>
      <c r="AX17">
        <v>10.440306509999999</v>
      </c>
      <c r="AY17">
        <v>8.9865407999999994E-2</v>
      </c>
      <c r="AZ17">
        <v>1.8305064879999999</v>
      </c>
      <c r="BA17">
        <v>19.2779667</v>
      </c>
      <c r="BB17">
        <v>2.2501851780000002</v>
      </c>
      <c r="BC17">
        <v>19.828346710000002</v>
      </c>
      <c r="BD17">
        <v>37.884209550000001</v>
      </c>
      <c r="BE17">
        <v>20.123949249999999</v>
      </c>
      <c r="BH17">
        <v>741.52028519999999</v>
      </c>
      <c r="BI17">
        <v>0.32390440599999998</v>
      </c>
      <c r="BJ17">
        <v>0.44870957700000003</v>
      </c>
      <c r="BK17">
        <v>0.30498844600000002</v>
      </c>
      <c r="BL17">
        <v>0.113142141</v>
      </c>
      <c r="BO17">
        <v>0.53440854000000004</v>
      </c>
      <c r="BP17">
        <v>3.5300312E-2</v>
      </c>
      <c r="BQ17">
        <v>0.90320213199999999</v>
      </c>
      <c r="BR17">
        <v>0.55779815600000004</v>
      </c>
      <c r="BU17">
        <v>1.258361353</v>
      </c>
      <c r="BV17">
        <v>8.7457088000000002E-2</v>
      </c>
      <c r="BW17">
        <v>3364.5618420000001</v>
      </c>
      <c r="BX17">
        <v>3278.8751830000001</v>
      </c>
      <c r="BZ17">
        <v>106.5078506</v>
      </c>
    </row>
    <row r="18" spans="1:79" x14ac:dyDescent="0.3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B18">
        <v>3.4432400859999997E-2</v>
      </c>
      <c r="AC18">
        <v>1.938536008E-2</v>
      </c>
      <c r="AD18">
        <v>9.3853016700000003E-3</v>
      </c>
      <c r="AE18">
        <v>3.5966654619999996E-2</v>
      </c>
      <c r="AH18">
        <v>5.9953915029999996</v>
      </c>
      <c r="AI18">
        <v>0.29116908899999999</v>
      </c>
      <c r="AJ18">
        <v>2.9563275170000001</v>
      </c>
      <c r="AK18">
        <v>10.73565777</v>
      </c>
      <c r="AN18">
        <v>19.978545879999999</v>
      </c>
      <c r="AO18">
        <v>1.362412132</v>
      </c>
      <c r="AP18">
        <v>25470.01368</v>
      </c>
      <c r="AQ18">
        <v>23475.8786</v>
      </c>
      <c r="AS18">
        <v>733.33333330000005</v>
      </c>
      <c r="AU18">
        <v>2.5166114780000002</v>
      </c>
      <c r="AV18">
        <v>1.1547005379999999</v>
      </c>
      <c r="AW18">
        <v>0.348281495</v>
      </c>
      <c r="AX18">
        <v>5.7518113089999998</v>
      </c>
      <c r="AY18">
        <v>0.28243780600000001</v>
      </c>
      <c r="AZ18">
        <v>1.309851638</v>
      </c>
      <c r="BA18">
        <v>14.148851540000001</v>
      </c>
      <c r="BB18">
        <v>10.21833809</v>
      </c>
      <c r="BC18">
        <v>18.289954439999999</v>
      </c>
      <c r="BD18">
        <v>12.678459419999999</v>
      </c>
      <c r="BE18">
        <v>15.767594409999999</v>
      </c>
      <c r="BH18">
        <v>415.57733739999998</v>
      </c>
      <c r="BI18">
        <v>0.40941188499999998</v>
      </c>
      <c r="BJ18">
        <v>0.40461825099999998</v>
      </c>
      <c r="BK18">
        <v>0.17834109300000001</v>
      </c>
      <c r="BL18">
        <v>0.17916147299999999</v>
      </c>
      <c r="BO18">
        <v>0.49556551900000001</v>
      </c>
      <c r="BP18">
        <v>0.21661079899999999</v>
      </c>
      <c r="BQ18">
        <v>0.53461416900000003</v>
      </c>
      <c r="BR18">
        <v>0.66098231100000004</v>
      </c>
      <c r="BU18">
        <v>0.43763847</v>
      </c>
      <c r="BV18">
        <v>0.18807691900000001</v>
      </c>
      <c r="BW18">
        <v>3456.5980880000002</v>
      </c>
      <c r="BX18">
        <v>3152.3957850000002</v>
      </c>
      <c r="BZ18">
        <v>106.5078506</v>
      </c>
    </row>
    <row r="19" spans="1:79" x14ac:dyDescent="0.3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f>Y19/Z19</f>
        <v>0.42997589812489578</v>
      </c>
      <c r="AB19">
        <v>2.3521679240000003E-2</v>
      </c>
      <c r="AC19">
        <v>1.6860892380000003E-2</v>
      </c>
      <c r="AD19">
        <v>5.2212872099999998E-3</v>
      </c>
      <c r="AE19">
        <v>4.5911583289999995E-2</v>
      </c>
      <c r="AF19">
        <v>9.3376227199999991E-3</v>
      </c>
      <c r="AG19">
        <v>6.0332436560000001E-2</v>
      </c>
      <c r="AH19">
        <v>0.43640024599999999</v>
      </c>
      <c r="AI19">
        <v>0.35975561299999997</v>
      </c>
      <c r="AJ19">
        <v>1.14375928</v>
      </c>
      <c r="AK19">
        <v>17.7300304</v>
      </c>
      <c r="AL19">
        <v>1.0196174790000001</v>
      </c>
      <c r="AM19">
        <v>16.71041292</v>
      </c>
      <c r="AN19">
        <v>19.669945540000001</v>
      </c>
      <c r="AS19">
        <v>733.33333330000005</v>
      </c>
      <c r="AT19">
        <v>47.663444439999999</v>
      </c>
      <c r="AU19">
        <v>2.5166114780000002</v>
      </c>
      <c r="AV19">
        <v>3.4641016150000001</v>
      </c>
      <c r="AW19">
        <v>0.348281495</v>
      </c>
      <c r="AX19">
        <v>4.67</v>
      </c>
      <c r="BA19">
        <v>15.94061898</v>
      </c>
      <c r="BB19">
        <v>10.5</v>
      </c>
      <c r="BC19">
        <v>25.78087146</v>
      </c>
      <c r="BD19">
        <v>11.883181390000001</v>
      </c>
      <c r="BE19">
        <v>53.30703518</v>
      </c>
      <c r="BF19">
        <v>11.006317879999999</v>
      </c>
      <c r="BG19">
        <v>42.300721430000003</v>
      </c>
      <c r="BH19">
        <v>750.10421499999995</v>
      </c>
      <c r="BI19">
        <v>0.205624793</v>
      </c>
      <c r="BJ19">
        <v>8.6981791000000003E-2</v>
      </c>
      <c r="BK19">
        <v>6.4591645000000003E-2</v>
      </c>
      <c r="BL19">
        <v>0.247615847</v>
      </c>
      <c r="BM19">
        <v>0.16779386900000001</v>
      </c>
      <c r="BN19">
        <v>0.35224639200000002</v>
      </c>
      <c r="BO19">
        <v>0.33582984900000001</v>
      </c>
      <c r="BP19">
        <v>0.17449678199999999</v>
      </c>
      <c r="BQ19">
        <v>0.14542123200000001</v>
      </c>
      <c r="BR19">
        <v>2.0032270049999998</v>
      </c>
      <c r="BS19">
        <v>0.215670792</v>
      </c>
      <c r="BT19">
        <v>1.8231119410000001</v>
      </c>
      <c r="BU19">
        <v>2.316815096</v>
      </c>
      <c r="BZ19">
        <v>106.5078506</v>
      </c>
      <c r="CA19">
        <v>7.2446063140000003</v>
      </c>
    </row>
    <row r="20" spans="1:79" x14ac:dyDescent="0.3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T20">
        <v>52.886666669999997</v>
      </c>
      <c r="BG20">
        <v>14.451823940000001</v>
      </c>
      <c r="CA20">
        <v>2.4750824900000001</v>
      </c>
    </row>
    <row r="21" spans="1:79" x14ac:dyDescent="0.3">
      <c r="A21" t="s">
        <v>4</v>
      </c>
      <c r="B21" s="4">
        <v>42916</v>
      </c>
      <c r="C21" s="4"/>
      <c r="D21" s="4"/>
      <c r="E21" s="4"/>
      <c r="F21" s="4"/>
      <c r="G21" s="4"/>
      <c r="H21" s="4"/>
      <c r="AR21">
        <v>818.88888889999998</v>
      </c>
      <c r="BY21">
        <v>10.18350154</v>
      </c>
    </row>
    <row r="22" spans="1:79" x14ac:dyDescent="0.3">
      <c r="A22" t="s">
        <v>4</v>
      </c>
      <c r="B22" s="4">
        <v>42934</v>
      </c>
      <c r="C22" s="4"/>
      <c r="D22" s="4"/>
      <c r="E22" s="4"/>
      <c r="F22" s="4"/>
      <c r="G22" s="4"/>
      <c r="H22" s="4"/>
      <c r="AR22">
        <v>971.66666669999995</v>
      </c>
      <c r="BY22">
        <v>99.068578939999995</v>
      </c>
    </row>
    <row r="23" spans="1:79" x14ac:dyDescent="0.3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P23">
        <v>38030.98921</v>
      </c>
      <c r="AQ23">
        <v>38030.98921</v>
      </c>
      <c r="AR23">
        <v>451.4</v>
      </c>
      <c r="AS23">
        <v>93.133333320000006</v>
      </c>
      <c r="AU23">
        <v>2.8867513460000001</v>
      </c>
      <c r="AV23">
        <v>2.8867513460000001</v>
      </c>
      <c r="AY23">
        <v>0.11183031</v>
      </c>
      <c r="AZ23">
        <v>0.78156889399999996</v>
      </c>
      <c r="BA23">
        <v>0.97552652399999995</v>
      </c>
      <c r="BC23">
        <v>0.97552652399999995</v>
      </c>
      <c r="BD23">
        <v>1.4355602860000001</v>
      </c>
      <c r="BH23">
        <v>23.4136399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8666.6369159999995</v>
      </c>
      <c r="BX23">
        <v>8666.6369159999995</v>
      </c>
      <c r="BY23">
        <v>160.43590620000001</v>
      </c>
      <c r="BZ23">
        <v>15.263500390000001</v>
      </c>
      <c r="CA23">
        <v>0</v>
      </c>
    </row>
    <row r="24" spans="1:79" x14ac:dyDescent="0.3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P24">
        <v>22159.869739999998</v>
      </c>
      <c r="AQ24">
        <v>22159.869739999998</v>
      </c>
      <c r="AR24">
        <v>575.73333330000003</v>
      </c>
      <c r="AS24">
        <v>166.51111109999999</v>
      </c>
      <c r="AU24">
        <v>4</v>
      </c>
      <c r="AV24">
        <v>4</v>
      </c>
      <c r="AY24">
        <v>4.8540541999999999E-2</v>
      </c>
      <c r="AZ24">
        <v>0.84185101200000001</v>
      </c>
      <c r="BA24">
        <v>3.8004385709999999</v>
      </c>
      <c r="BC24">
        <v>3.8004385709999999</v>
      </c>
      <c r="BD24">
        <v>3.302019584</v>
      </c>
      <c r="BH24">
        <v>71.002347380000003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1396.3801390000001</v>
      </c>
      <c r="BX24">
        <v>1396.3801390000001</v>
      </c>
      <c r="BY24">
        <v>176.12905309999999</v>
      </c>
      <c r="BZ24">
        <v>21.412187159999998</v>
      </c>
      <c r="CA24">
        <v>0</v>
      </c>
    </row>
    <row r="25" spans="1:79" x14ac:dyDescent="0.3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P25">
        <v>23266.329870000001</v>
      </c>
      <c r="AQ25">
        <v>23266.329870000001</v>
      </c>
      <c r="AR25">
        <v>814.91666669999995</v>
      </c>
      <c r="AS25">
        <v>320</v>
      </c>
      <c r="AU25">
        <v>3.2145502540000002</v>
      </c>
      <c r="AV25">
        <v>3.2145502540000002</v>
      </c>
      <c r="AW25">
        <v>1.1547005379999999</v>
      </c>
      <c r="AY25">
        <v>0.40453931700000001</v>
      </c>
      <c r="AZ25">
        <v>0.82016217199999997</v>
      </c>
      <c r="BA25">
        <v>14.131642980000001</v>
      </c>
      <c r="BC25">
        <v>14.131642980000001</v>
      </c>
      <c r="BD25">
        <v>15.36587127</v>
      </c>
      <c r="BH25">
        <v>294.9751402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1604.8837599999999</v>
      </c>
      <c r="BX25">
        <v>1604.8837599999999</v>
      </c>
      <c r="BY25">
        <v>78.886664479999993</v>
      </c>
      <c r="BZ25">
        <v>32.145502540000003</v>
      </c>
      <c r="CA25">
        <v>0</v>
      </c>
    </row>
    <row r="26" spans="1:79" x14ac:dyDescent="0.3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P26">
        <v>28154.005659999999</v>
      </c>
      <c r="AQ26">
        <v>27795.177309999999</v>
      </c>
      <c r="AR26">
        <v>1071.0333330000001</v>
      </c>
      <c r="AS26">
        <v>563.03333329999998</v>
      </c>
      <c r="AU26">
        <v>2.6457513110000002</v>
      </c>
      <c r="AV26">
        <v>2.0816659990000002</v>
      </c>
      <c r="AW26">
        <v>1.6666666670000001</v>
      </c>
      <c r="AY26">
        <v>0.53216453799999996</v>
      </c>
      <c r="AZ26">
        <v>0.92946081400000002</v>
      </c>
      <c r="BA26">
        <v>10.3058236</v>
      </c>
      <c r="BB26">
        <v>0.68068592900000002</v>
      </c>
      <c r="BC26">
        <v>10.950951249999999</v>
      </c>
      <c r="BD26">
        <v>15.02176199</v>
      </c>
      <c r="BE26">
        <v>2.1962088550000001</v>
      </c>
      <c r="BH26">
        <v>279.501938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6771.9136680000001</v>
      </c>
      <c r="BX26">
        <v>6828.8799129999998</v>
      </c>
      <c r="BY26">
        <v>150.4472111</v>
      </c>
      <c r="BZ26">
        <v>71.966666669999995</v>
      </c>
      <c r="CA26">
        <v>0</v>
      </c>
    </row>
    <row r="27" spans="1:79" x14ac:dyDescent="0.3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P27">
        <v>27123.857769999999</v>
      </c>
      <c r="AQ27">
        <v>25951.857830000001</v>
      </c>
      <c r="AR27">
        <v>1001.666667</v>
      </c>
      <c r="AS27">
        <v>780</v>
      </c>
      <c r="AU27">
        <v>0.57735026899999997</v>
      </c>
      <c r="AV27">
        <v>1.5275252319999999</v>
      </c>
      <c r="AW27">
        <v>0.96225044900000001</v>
      </c>
      <c r="AX27">
        <v>15.02590356</v>
      </c>
      <c r="AY27">
        <v>0.43214999900000001</v>
      </c>
      <c r="AZ27">
        <v>0.82932640199999996</v>
      </c>
      <c r="BA27">
        <v>5.5310246190000001</v>
      </c>
      <c r="BB27">
        <v>6.8881516630000004</v>
      </c>
      <c r="BC27">
        <v>2.156548168</v>
      </c>
      <c r="BD27">
        <v>3.2625807779999998</v>
      </c>
      <c r="BE27">
        <v>4.9751616390000004</v>
      </c>
      <c r="BH27">
        <v>57.712650259999997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1847.757425</v>
      </c>
      <c r="BX27">
        <v>2853.526425</v>
      </c>
      <c r="BY27">
        <v>178.48902860000001</v>
      </c>
      <c r="BZ27">
        <v>73.711147960000005</v>
      </c>
      <c r="CA27">
        <v>0</v>
      </c>
    </row>
    <row r="28" spans="1:79" x14ac:dyDescent="0.3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P28">
        <v>24539.78052</v>
      </c>
      <c r="AQ28">
        <v>24206.267650000002</v>
      </c>
      <c r="AS28">
        <v>770</v>
      </c>
      <c r="AU28">
        <v>3.4641016150000001</v>
      </c>
      <c r="AV28">
        <v>2</v>
      </c>
      <c r="AW28">
        <v>0.96225044900000001</v>
      </c>
      <c r="AX28">
        <v>6.2033443789999998</v>
      </c>
      <c r="AY28">
        <v>0.55717238000000002</v>
      </c>
      <c r="AZ28">
        <v>6.3442088959999996</v>
      </c>
      <c r="BA28">
        <v>22.077502880000001</v>
      </c>
      <c r="BB28">
        <v>0.701165696</v>
      </c>
      <c r="BC28">
        <v>21.81927817</v>
      </c>
      <c r="BD28">
        <v>41.834435579999997</v>
      </c>
      <c r="BE28">
        <v>46.641728460000003</v>
      </c>
      <c r="BH28">
        <v>1101.3832769999999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3776.5368739999999</v>
      </c>
      <c r="BX28">
        <v>3587.4394499999999</v>
      </c>
      <c r="BZ28">
        <v>61.734197260000002</v>
      </c>
      <c r="CA28">
        <v>0</v>
      </c>
    </row>
    <row r="29" spans="1:79" x14ac:dyDescent="0.3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A29">
        <f>Y29/Z29</f>
        <v>0.4496299251429331</v>
      </c>
      <c r="AT29">
        <v>57.915900379999997</v>
      </c>
      <c r="AU29">
        <v>3.0550504630000002</v>
      </c>
      <c r="AV29">
        <v>3.0550504630000002</v>
      </c>
      <c r="AW29">
        <v>0.96225044900000001</v>
      </c>
      <c r="AX29">
        <v>10.440306509999999</v>
      </c>
      <c r="BA29">
        <v>29.162287859999999</v>
      </c>
      <c r="BB29">
        <v>9.3655236550000005</v>
      </c>
      <c r="BC29">
        <v>29.908206230000001</v>
      </c>
      <c r="BD29">
        <v>10.687531679999999</v>
      </c>
      <c r="BE29">
        <v>48.030272050000001</v>
      </c>
      <c r="BF29">
        <v>9.1081849639999994</v>
      </c>
      <c r="BG29">
        <v>38.941152180000003</v>
      </c>
      <c r="BH29">
        <v>499.62268760000001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CA29">
        <v>6.6692318110000004</v>
      </c>
    </row>
    <row r="30" spans="1:79" x14ac:dyDescent="0.3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T30">
        <v>64.806666669999998</v>
      </c>
      <c r="BG30">
        <v>10.928363170000001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CA30">
        <v>1.8716392100000001</v>
      </c>
    </row>
    <row r="31" spans="1:79" x14ac:dyDescent="0.3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R31">
        <v>220.1333333</v>
      </c>
      <c r="AU31">
        <v>5.0332229570000004</v>
      </c>
      <c r="AV31">
        <v>5.0332229570000004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Y31">
        <v>51.326438930000002</v>
      </c>
      <c r="CA31">
        <v>0</v>
      </c>
    </row>
    <row r="32" spans="1:79" x14ac:dyDescent="0.3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P32">
        <v>18761.898669999999</v>
      </c>
      <c r="AQ32">
        <v>18761.898669999999</v>
      </c>
      <c r="AR32">
        <v>480.48333330000003</v>
      </c>
      <c r="AS32">
        <v>134.05555559999999</v>
      </c>
      <c r="AU32">
        <v>4.0414518839999998</v>
      </c>
      <c r="AV32">
        <v>4.0414518839999998</v>
      </c>
      <c r="AY32">
        <v>0.18790468299999999</v>
      </c>
      <c r="AZ32">
        <v>1.5436535199999999</v>
      </c>
      <c r="BA32">
        <v>9.6292955780000007</v>
      </c>
      <c r="BC32">
        <v>9.6292955780000007</v>
      </c>
      <c r="BD32">
        <v>5.3500778809999998</v>
      </c>
      <c r="BH32">
        <v>149.67409040000001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5433.451892</v>
      </c>
      <c r="BX32">
        <v>5433.451892</v>
      </c>
      <c r="BY32">
        <v>156.61903090000001</v>
      </c>
      <c r="BZ32">
        <v>10.65365523</v>
      </c>
      <c r="CA32">
        <v>0</v>
      </c>
    </row>
    <row r="33" spans="1:79" x14ac:dyDescent="0.3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P33">
        <v>22983.122050000002</v>
      </c>
      <c r="AQ33">
        <v>22983.122050000002</v>
      </c>
      <c r="AR33">
        <v>802.21666670000002</v>
      </c>
      <c r="AS33">
        <v>271.11111110000002</v>
      </c>
      <c r="AU33">
        <v>7.5718777939999997</v>
      </c>
      <c r="AV33">
        <v>7.5718777939999997</v>
      </c>
      <c r="AW33">
        <v>0.57735026899999997</v>
      </c>
      <c r="AY33">
        <v>0.38708472599999999</v>
      </c>
      <c r="AZ33">
        <v>0.73891036700000001</v>
      </c>
      <c r="BA33">
        <v>15.979074860000001</v>
      </c>
      <c r="BC33">
        <v>15.979074860000001</v>
      </c>
      <c r="BD33">
        <v>17.53776877</v>
      </c>
      <c r="BH33">
        <v>334.25302290000002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1979.579426</v>
      </c>
      <c r="BX33">
        <v>1979.579426</v>
      </c>
      <c r="BY33">
        <v>9.6997852210000008</v>
      </c>
      <c r="BZ33">
        <v>23.648662949999999</v>
      </c>
      <c r="CA33">
        <v>0</v>
      </c>
    </row>
    <row r="34" spans="1:79" x14ac:dyDescent="0.3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P34">
        <v>33565.220029999997</v>
      </c>
      <c r="AQ34">
        <v>33255.746919999998</v>
      </c>
      <c r="AR34">
        <v>1060.45</v>
      </c>
      <c r="AS34">
        <v>406.62777779999999</v>
      </c>
      <c r="AU34">
        <v>1</v>
      </c>
      <c r="AV34">
        <v>2.6457513110000002</v>
      </c>
      <c r="AW34">
        <v>0.69388866599999999</v>
      </c>
      <c r="AY34">
        <v>0.19582142699999999</v>
      </c>
      <c r="AZ34">
        <v>0.200369307</v>
      </c>
      <c r="BA34">
        <v>18.410956880000001</v>
      </c>
      <c r="BB34">
        <v>0.152752523</v>
      </c>
      <c r="BC34">
        <v>18.456525490000001</v>
      </c>
      <c r="BD34">
        <v>38.206151339999998</v>
      </c>
      <c r="BE34">
        <v>1.0692676619999999</v>
      </c>
      <c r="BH34">
        <v>576.00260419999995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4574.195917</v>
      </c>
      <c r="BX34">
        <v>4470.8173859999997</v>
      </c>
      <c r="BY34">
        <v>103.9539802</v>
      </c>
      <c r="BZ34">
        <v>181.9727043</v>
      </c>
      <c r="CA34">
        <v>0</v>
      </c>
    </row>
    <row r="35" spans="1:79" x14ac:dyDescent="0.3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P35">
        <v>27930.12355</v>
      </c>
      <c r="AQ35">
        <v>26923.295340000001</v>
      </c>
      <c r="AR35">
        <v>1066.666667</v>
      </c>
      <c r="AS35">
        <v>717.77777779999997</v>
      </c>
      <c r="AU35">
        <v>4.1633319990000004</v>
      </c>
      <c r="AV35">
        <v>2.0816659990000002</v>
      </c>
      <c r="AW35">
        <v>1</v>
      </c>
      <c r="AX35">
        <v>7.6327753310000004</v>
      </c>
      <c r="AY35">
        <v>0.67426402500000004</v>
      </c>
      <c r="AZ35">
        <v>0.58622074599999996</v>
      </c>
      <c r="BA35">
        <v>35.01386059</v>
      </c>
      <c r="BB35">
        <v>2.7343067369999998</v>
      </c>
      <c r="BC35">
        <v>37.17850499</v>
      </c>
      <c r="BD35">
        <v>74.457003920000005</v>
      </c>
      <c r="BE35">
        <v>18.625585449999999</v>
      </c>
      <c r="BH35">
        <v>1300.3374650000001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2670.6630540000001</v>
      </c>
      <c r="BX35">
        <v>2781.7262900000001</v>
      </c>
      <c r="BY35">
        <v>70.769579149999998</v>
      </c>
      <c r="BZ35">
        <v>35.013225009999999</v>
      </c>
      <c r="CA35">
        <v>0</v>
      </c>
    </row>
    <row r="36" spans="1:79" x14ac:dyDescent="0.3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P36">
        <v>26258.566169999998</v>
      </c>
      <c r="AQ36">
        <v>25983.80557</v>
      </c>
      <c r="AS36">
        <v>816.66666669999995</v>
      </c>
      <c r="AU36">
        <v>2</v>
      </c>
      <c r="AV36">
        <v>3.0550504630000002</v>
      </c>
      <c r="AW36">
        <v>1</v>
      </c>
      <c r="AX36">
        <v>1.6442942869999999</v>
      </c>
      <c r="AY36">
        <v>0.37668785599999999</v>
      </c>
      <c r="AZ36">
        <v>1.1626535099999999</v>
      </c>
      <c r="BA36">
        <v>19.614087619999999</v>
      </c>
      <c r="BC36">
        <v>19.486511570000001</v>
      </c>
      <c r="BD36">
        <v>41.505059930000002</v>
      </c>
      <c r="BE36">
        <v>24.596321540000002</v>
      </c>
      <c r="BH36">
        <v>854.47740950000002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2058.0745910000001</v>
      </c>
      <c r="BX36">
        <v>2159.057045</v>
      </c>
      <c r="BZ36">
        <v>48.419463489999998</v>
      </c>
      <c r="CA36">
        <v>0</v>
      </c>
    </row>
    <row r="37" spans="1:79" x14ac:dyDescent="0.3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A37">
        <f>Y37/Z37</f>
        <v>0.38087392577887613</v>
      </c>
      <c r="AT37">
        <v>48.302260539999999</v>
      </c>
      <c r="AU37">
        <v>1.5275252319999999</v>
      </c>
      <c r="AV37">
        <v>8.1853527719999999</v>
      </c>
      <c r="AW37">
        <v>1</v>
      </c>
      <c r="AX37">
        <v>5.2068331170000004</v>
      </c>
      <c r="BA37">
        <v>20.726070539999998</v>
      </c>
      <c r="BB37">
        <v>27.701323670000001</v>
      </c>
      <c r="BC37">
        <v>11.17914725</v>
      </c>
      <c r="BD37">
        <v>51.676525939999998</v>
      </c>
      <c r="BE37">
        <v>78.323197930000006</v>
      </c>
      <c r="BF37">
        <v>12.03785695</v>
      </c>
      <c r="BG37">
        <v>66.305077729999994</v>
      </c>
      <c r="BH37">
        <v>1386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CA37">
        <v>11.35569722</v>
      </c>
    </row>
    <row r="38" spans="1:79" x14ac:dyDescent="0.3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T38">
        <v>57.816666669999996</v>
      </c>
      <c r="BG38">
        <v>44.533261920000001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CA38">
        <v>7.62696095</v>
      </c>
    </row>
    <row r="39" spans="1:79" x14ac:dyDescent="0.3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9" x14ac:dyDescent="0.3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9" x14ac:dyDescent="0.3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9" x14ac:dyDescent="0.3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9" x14ac:dyDescent="0.3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9" x14ac:dyDescent="0.3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9" x14ac:dyDescent="0.3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 x14ac:dyDescent="0.3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9" x14ac:dyDescent="0.3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9" x14ac:dyDescent="0.3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3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3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3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3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3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3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3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3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3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3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3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3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3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3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84" x14ac:dyDescent="0.3">
      <c r="A65" t="s">
        <v>112</v>
      </c>
      <c r="D65" s="4" t="s">
        <v>60</v>
      </c>
      <c r="E65" s="4"/>
      <c r="G65" s="5">
        <v>52</v>
      </c>
    </row>
    <row r="66" spans="1:84" x14ac:dyDescent="0.3">
      <c r="A66" t="s">
        <v>113</v>
      </c>
      <c r="D66" s="4" t="s">
        <v>60</v>
      </c>
      <c r="E66" s="4"/>
      <c r="G66" s="5">
        <v>52</v>
      </c>
    </row>
    <row r="67" spans="1:84" x14ac:dyDescent="0.3">
      <c r="A67" t="s">
        <v>114</v>
      </c>
      <c r="D67" s="4" t="s">
        <v>60</v>
      </c>
      <c r="E67" s="4"/>
      <c r="G67" s="5">
        <v>42</v>
      </c>
    </row>
    <row r="68" spans="1:84" x14ac:dyDescent="0.3">
      <c r="A68" t="s">
        <v>115</v>
      </c>
      <c r="D68" s="4" t="s">
        <v>60</v>
      </c>
      <c r="E68" s="4"/>
      <c r="G68" s="5">
        <v>42</v>
      </c>
    </row>
    <row r="69" spans="1:84" x14ac:dyDescent="0.3">
      <c r="A69" t="s">
        <v>116</v>
      </c>
      <c r="D69" s="4" t="s">
        <v>60</v>
      </c>
      <c r="E69" s="4"/>
      <c r="G69" s="5">
        <v>56</v>
      </c>
    </row>
    <row r="70" spans="1:84" x14ac:dyDescent="0.3">
      <c r="A70" t="s">
        <v>117</v>
      </c>
      <c r="D70" s="4" t="s">
        <v>60</v>
      </c>
      <c r="E70" s="4"/>
      <c r="G70" s="5">
        <v>55</v>
      </c>
    </row>
    <row r="71" spans="1:84" x14ac:dyDescent="0.3">
      <c r="A71" t="s">
        <v>118</v>
      </c>
      <c r="D71" s="4" t="s">
        <v>60</v>
      </c>
      <c r="E71" s="4"/>
      <c r="G71" s="5">
        <v>39</v>
      </c>
    </row>
    <row r="72" spans="1:84" x14ac:dyDescent="0.3">
      <c r="A72" t="s">
        <v>119</v>
      </c>
      <c r="D72" s="4" t="s">
        <v>60</v>
      </c>
      <c r="E72" s="4"/>
      <c r="G72" s="5">
        <v>40</v>
      </c>
    </row>
    <row r="73" spans="1:84" x14ac:dyDescent="0.3">
      <c r="A73" t="s">
        <v>120</v>
      </c>
      <c r="D73" s="4" t="s">
        <v>60</v>
      </c>
      <c r="E73" s="4"/>
      <c r="G73" s="5">
        <v>58</v>
      </c>
    </row>
    <row r="74" spans="1:84" x14ac:dyDescent="0.3">
      <c r="A74" t="s">
        <v>121</v>
      </c>
      <c r="D74" s="4" t="s">
        <v>60</v>
      </c>
      <c r="E74" s="4"/>
      <c r="G74" s="5">
        <v>60</v>
      </c>
    </row>
    <row r="75" spans="1:84" x14ac:dyDescent="0.3">
      <c r="A75" t="s">
        <v>122</v>
      </c>
      <c r="D75" s="4" t="s">
        <v>60</v>
      </c>
      <c r="E75" s="4"/>
      <c r="G75" s="5">
        <v>38</v>
      </c>
    </row>
    <row r="76" spans="1:84" x14ac:dyDescent="0.3">
      <c r="A76" t="s">
        <v>123</v>
      </c>
      <c r="D76" s="4" t="s">
        <v>60</v>
      </c>
      <c r="E76" s="4"/>
      <c r="G76" s="5">
        <v>41</v>
      </c>
    </row>
    <row r="77" spans="1:84" x14ac:dyDescent="0.3">
      <c r="A77" t="s">
        <v>124</v>
      </c>
      <c r="D77" s="4" t="s">
        <v>60</v>
      </c>
      <c r="E77" s="4"/>
      <c r="G77" s="5">
        <v>55</v>
      </c>
    </row>
    <row r="78" spans="1:84" x14ac:dyDescent="0.3">
      <c r="A78" t="s">
        <v>125</v>
      </c>
      <c r="D78" s="4" t="s">
        <v>60</v>
      </c>
      <c r="E78" s="4"/>
      <c r="G78" s="5">
        <v>58</v>
      </c>
    </row>
    <row r="79" spans="1:84" x14ac:dyDescent="0.3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Y79" s="5">
        <v>430</v>
      </c>
      <c r="CB79" s="17">
        <v>15.812860173053053</v>
      </c>
      <c r="CC79" s="17">
        <v>432.73623765408399</v>
      </c>
      <c r="CD79" s="12">
        <v>0.133700440528634</v>
      </c>
      <c r="CE79" s="17">
        <v>361.95652173912998</v>
      </c>
      <c r="CF79" s="18">
        <v>183.506849315068</v>
      </c>
    </row>
    <row r="80" spans="1:84" x14ac:dyDescent="0.3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Y80" s="5">
        <v>410</v>
      </c>
      <c r="CB80" s="17">
        <v>15.470984997157323</v>
      </c>
      <c r="CC80" s="17">
        <v>421.96922134599106</v>
      </c>
      <c r="CD80" s="12">
        <v>0.13105726872246598</v>
      </c>
      <c r="CE80" s="17">
        <v>353.91304347826002</v>
      </c>
      <c r="CF80" s="17">
        <v>186.79452054794501</v>
      </c>
    </row>
    <row r="81" spans="1:84" x14ac:dyDescent="0.3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Y81" s="5">
        <v>400</v>
      </c>
      <c r="CB81" s="17">
        <v>18.820511755028484</v>
      </c>
      <c r="CC81" s="17">
        <v>401.224408544521</v>
      </c>
      <c r="CD81" s="12">
        <v>0.136784140969162</v>
      </c>
      <c r="CE81" s="17">
        <v>362.82608695652101</v>
      </c>
      <c r="CF81" s="17">
        <v>183.01369863013699</v>
      </c>
    </row>
    <row r="82" spans="1:84" x14ac:dyDescent="0.3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Y82" s="5">
        <v>410</v>
      </c>
      <c r="CB82" s="17">
        <v>19.402360638645487</v>
      </c>
      <c r="CC82" s="17">
        <v>415.07847791133895</v>
      </c>
      <c r="CD82" s="12">
        <v>0.14559471365638699</v>
      </c>
      <c r="CE82" s="17">
        <v>360.21739130434702</v>
      </c>
      <c r="CF82" s="17">
        <v>184</v>
      </c>
    </row>
    <row r="83" spans="1:84" x14ac:dyDescent="0.3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Y83" s="5">
        <v>320</v>
      </c>
      <c r="CB83" s="17">
        <v>13.38611306813138</v>
      </c>
      <c r="CC83" s="17">
        <v>335.07786540081099</v>
      </c>
      <c r="CD83" s="12">
        <v>0.13590308370043999</v>
      </c>
      <c r="CE83" s="17">
        <v>364.13043478260801</v>
      </c>
      <c r="CF83" s="17">
        <v>176.93150684931501</v>
      </c>
    </row>
    <row r="84" spans="1:84" x14ac:dyDescent="0.3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Y84" s="5">
        <v>300</v>
      </c>
      <c r="CB84" s="17">
        <v>13.050470975553081</v>
      </c>
      <c r="CC84" s="17">
        <v>309.73922364290598</v>
      </c>
      <c r="CD84" s="12">
        <v>0.13414096916299501</v>
      </c>
      <c r="CE84" s="17">
        <v>371.739130434782</v>
      </c>
      <c r="CF84" s="17">
        <v>172.82191780821901</v>
      </c>
    </row>
    <row r="85" spans="1:84" x14ac:dyDescent="0.3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Y85" s="5">
        <v>440</v>
      </c>
      <c r="CB85" s="17">
        <v>13.872931244924866</v>
      </c>
      <c r="CC85" s="17">
        <v>444.24778761061896</v>
      </c>
      <c r="CD85" s="12">
        <v>0.154330452285105</v>
      </c>
      <c r="CE85" s="17">
        <v>342.69218158043401</v>
      </c>
      <c r="CF85" s="17">
        <v>203.53635492263399</v>
      </c>
    </row>
    <row r="86" spans="1:84" x14ac:dyDescent="0.3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Y86" s="5">
        <v>440</v>
      </c>
      <c r="CB86" s="17">
        <v>10.13628106563662</v>
      </c>
      <c r="CC86" s="17">
        <v>449.55752212389302</v>
      </c>
      <c r="CD86" s="12">
        <v>0.15084063461993799</v>
      </c>
      <c r="CE86" s="17">
        <v>336.580927812651</v>
      </c>
      <c r="CF86" s="17">
        <v>203.211830754484</v>
      </c>
    </row>
    <row r="87" spans="1:84" x14ac:dyDescent="0.3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Y87" s="5">
        <v>440</v>
      </c>
      <c r="CB87" s="17">
        <v>10.013760872723406</v>
      </c>
      <c r="CC87" s="17">
        <v>452.21238938052994</v>
      </c>
      <c r="CD87" s="12">
        <v>0.147313817191569</v>
      </c>
      <c r="CE87" s="17">
        <v>338.25814887825697</v>
      </c>
      <c r="CF87" s="17">
        <v>200.572915240312</v>
      </c>
    </row>
    <row r="88" spans="1:84" x14ac:dyDescent="0.3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Y88" s="5">
        <v>420</v>
      </c>
      <c r="CB88" s="17">
        <v>13.559728216562188</v>
      </c>
      <c r="CC88" s="17">
        <v>431.63716814159204</v>
      </c>
      <c r="CD88" s="12">
        <v>0.15647865853658499</v>
      </c>
      <c r="CE88" s="17">
        <v>341.26747599088202</v>
      </c>
      <c r="CF88" s="17">
        <v>200.23634122963099</v>
      </c>
    </row>
    <row r="89" spans="1:84" x14ac:dyDescent="0.3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Y89" s="5">
        <v>390</v>
      </c>
      <c r="CB89" s="17">
        <v>12.59078331063581</v>
      </c>
      <c r="CC89" s="17">
        <v>380.53097345132699</v>
      </c>
      <c r="CD89" s="12">
        <v>0.15438891191096299</v>
      </c>
      <c r="CE89" s="17">
        <v>350.090031722454</v>
      </c>
      <c r="CF89" s="17">
        <v>196.88812816650599</v>
      </c>
    </row>
    <row r="90" spans="1:84" x14ac:dyDescent="0.3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Y90" s="5">
        <v>390</v>
      </c>
      <c r="CB90" s="17">
        <v>12.738109528522649</v>
      </c>
      <c r="CC90" s="17">
        <v>373.89380530973398</v>
      </c>
      <c r="CD90" s="12">
        <v>0.14269920672507599</v>
      </c>
      <c r="CE90" s="17">
        <v>350.50625560476101</v>
      </c>
      <c r="CF90" s="17">
        <v>195.648911406271</v>
      </c>
    </row>
    <row r="91" spans="1:84" x14ac:dyDescent="0.3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Y91" s="5">
        <v>470</v>
      </c>
      <c r="CB91" s="17">
        <v>15.285597988791784</v>
      </c>
      <c r="CC91" s="17">
        <v>466.66166449735795</v>
      </c>
      <c r="CD91" s="12">
        <v>0.15264317180616702</v>
      </c>
      <c r="CE91" s="17">
        <v>359.34782608695599</v>
      </c>
      <c r="CF91" s="17">
        <v>193.04109589040999</v>
      </c>
    </row>
    <row r="92" spans="1:84" x14ac:dyDescent="0.3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Y92" s="5">
        <v>460</v>
      </c>
      <c r="CB92" s="17">
        <v>16.196100356419027</v>
      </c>
      <c r="CC92" s="17">
        <v>459.22058035372402</v>
      </c>
      <c r="CD92" s="12">
        <v>0.15748898678414</v>
      </c>
      <c r="CE92" s="17">
        <v>358.91304347826002</v>
      </c>
      <c r="CF92" s="17">
        <v>192.21917808219101</v>
      </c>
    </row>
    <row r="93" spans="1:84" x14ac:dyDescent="0.3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Y93" s="5">
        <v>420</v>
      </c>
      <c r="CB93" s="17">
        <v>16.513326521013973</v>
      </c>
      <c r="CC93" s="17">
        <v>413.86295076946607</v>
      </c>
      <c r="CD93" s="12">
        <v>0.14207048458149699</v>
      </c>
      <c r="CE93" s="17">
        <v>368.04347826086899</v>
      </c>
      <c r="CF93" s="17">
        <v>188.60273972602701</v>
      </c>
    </row>
    <row r="94" spans="1:84" x14ac:dyDescent="0.3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Y94" s="5">
        <v>440</v>
      </c>
      <c r="CB94" s="17">
        <v>15.381266373648785</v>
      </c>
      <c r="CC94" s="17">
        <v>439.69037592833598</v>
      </c>
      <c r="CD94" s="12">
        <v>0.17158590308370003</v>
      </c>
      <c r="CE94" s="17">
        <v>356.304347826087</v>
      </c>
      <c r="CF94" s="17">
        <v>189.58904109589</v>
      </c>
    </row>
    <row r="95" spans="1:84" x14ac:dyDescent="0.3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Y95" s="5">
        <v>350</v>
      </c>
      <c r="CB95" s="17">
        <v>12.067815946493702</v>
      </c>
      <c r="CC95" s="17">
        <v>361.68624148227502</v>
      </c>
      <c r="CD95" s="12">
        <v>0.16321585903083702</v>
      </c>
      <c r="CE95" s="17">
        <v>357.17391304347802</v>
      </c>
      <c r="CF95" s="17">
        <v>182.52054794520501</v>
      </c>
    </row>
    <row r="96" spans="1:84" x14ac:dyDescent="0.3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Y96" s="5">
        <v>340</v>
      </c>
      <c r="CB96" s="17">
        <v>11.995663285061568</v>
      </c>
      <c r="CC96" s="17">
        <v>350.31467728351504</v>
      </c>
      <c r="CD96" s="12">
        <v>0.17246696035242198</v>
      </c>
      <c r="CE96" s="17">
        <v>361.739130434782</v>
      </c>
      <c r="CF96" s="17">
        <v>175.780821917808</v>
      </c>
    </row>
    <row r="97" spans="1:84" x14ac:dyDescent="0.3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Y97" s="5">
        <v>380</v>
      </c>
      <c r="CB97" s="17">
        <v>10.193766332205945</v>
      </c>
      <c r="CC97" s="17">
        <v>381.19469026548597</v>
      </c>
      <c r="CD97" s="12">
        <v>0.17811760004735899</v>
      </c>
      <c r="CE97" s="17">
        <v>337.48922503189999</v>
      </c>
      <c r="CF97" s="17">
        <v>214</v>
      </c>
    </row>
    <row r="98" spans="1:84" x14ac:dyDescent="0.3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Y98" s="5">
        <v>410</v>
      </c>
      <c r="CB98" s="17">
        <v>12.824822763647864</v>
      </c>
      <c r="CC98" s="17">
        <v>419.69026548672497</v>
      </c>
      <c r="CD98" s="12">
        <v>0.174627042386928</v>
      </c>
      <c r="CE98" s="17">
        <v>333.97992359747599</v>
      </c>
      <c r="CF98" s="17">
        <v>216.29411764705799</v>
      </c>
    </row>
    <row r="99" spans="1:84" x14ac:dyDescent="0.3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Y99" s="5">
        <v>450</v>
      </c>
      <c r="CB99" s="17">
        <v>11.357923869446513</v>
      </c>
      <c r="CC99" s="17">
        <v>445.57522123893801</v>
      </c>
      <c r="CD99" s="12">
        <v>0.184206281079801</v>
      </c>
      <c r="CE99" s="17">
        <v>339.992889113628</v>
      </c>
      <c r="CF99" s="17">
        <v>211.17647058823499</v>
      </c>
    </row>
    <row r="100" spans="1:84" x14ac:dyDescent="0.3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Y100" s="5">
        <v>430</v>
      </c>
      <c r="CB100" s="17">
        <v>13.418226021930028</v>
      </c>
      <c r="CC100" s="17">
        <v>436.94690265486702</v>
      </c>
      <c r="CD100" s="12">
        <v>0.19822623135211898</v>
      </c>
      <c r="CE100" s="17">
        <v>342.351175073972</v>
      </c>
      <c r="CF100" s="17">
        <v>207.64705882352899</v>
      </c>
    </row>
    <row r="101" spans="1:84" x14ac:dyDescent="0.3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Y101" s="5">
        <v>410</v>
      </c>
      <c r="CB101" s="17">
        <v>13.439904330711324</v>
      </c>
      <c r="CC101" s="17">
        <v>406.41592920353895</v>
      </c>
      <c r="CD101" s="12">
        <v>0.18594230996921599</v>
      </c>
      <c r="CE101" s="17">
        <v>349.439622648963</v>
      </c>
      <c r="CF101" s="17">
        <v>195.117647058823</v>
      </c>
    </row>
    <row r="102" spans="1:84" x14ac:dyDescent="0.3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Y102" s="5">
        <v>390</v>
      </c>
      <c r="CB102" s="17">
        <v>11.889096360729621</v>
      </c>
      <c r="CC102" s="17">
        <v>393.805309734513</v>
      </c>
      <c r="CD102" s="12">
        <v>0.18638852711342602</v>
      </c>
      <c r="CE102" s="17">
        <v>347.68813232569403</v>
      </c>
      <c r="CF102" s="17">
        <v>195.82352941176401</v>
      </c>
    </row>
    <row r="103" spans="1:84" x14ac:dyDescent="0.3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Y103" s="5">
        <v>430</v>
      </c>
      <c r="CB103" s="17">
        <v>12.714734442318459</v>
      </c>
      <c r="CC103" s="17">
        <v>428.74603782252495</v>
      </c>
      <c r="CD103" s="12">
        <v>0.11211453744493299</v>
      </c>
      <c r="CE103" s="17">
        <v>359.34782608695599</v>
      </c>
      <c r="CF103" s="18">
        <v>187.45205479452</v>
      </c>
    </row>
    <row r="104" spans="1:84" x14ac:dyDescent="0.3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Y104" s="5">
        <v>410</v>
      </c>
      <c r="CB104" s="17">
        <v>15.734663309616137</v>
      </c>
      <c r="CC104" s="17">
        <v>417.97902151443196</v>
      </c>
      <c r="CD104" s="12">
        <v>9.0969162995594599E-2</v>
      </c>
      <c r="CE104" s="17">
        <v>353.47826086956502</v>
      </c>
      <c r="CF104" s="17">
        <v>188.76712328767101</v>
      </c>
    </row>
    <row r="105" spans="1:84" x14ac:dyDescent="0.3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Y105" s="5">
        <v>450</v>
      </c>
      <c r="CB105" s="17">
        <v>12.558151834131973</v>
      </c>
      <c r="CC105" s="17">
        <v>455.10450960875801</v>
      </c>
      <c r="CD105" s="12">
        <v>0.116519823788546</v>
      </c>
      <c r="CE105" s="17">
        <v>355.65217391304299</v>
      </c>
      <c r="CF105" s="17">
        <v>186.95890410958901</v>
      </c>
    </row>
    <row r="106" spans="1:84" x14ac:dyDescent="0.3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Y106" s="5">
        <v>440</v>
      </c>
      <c r="CB106" s="17">
        <v>17.622532029548594</v>
      </c>
      <c r="CC106" s="17">
        <v>447.00742669014602</v>
      </c>
      <c r="CD106" s="12">
        <v>0.11343612334801699</v>
      </c>
      <c r="CE106" s="17">
        <v>349.34782608695599</v>
      </c>
      <c r="CF106" s="17">
        <v>190.08219178082101</v>
      </c>
    </row>
    <row r="107" spans="1:84" x14ac:dyDescent="0.3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Y107" s="5">
        <v>360</v>
      </c>
      <c r="CB107" s="17">
        <v>12.792931305755406</v>
      </c>
      <c r="CC107" s="17">
        <v>370.99885154276001</v>
      </c>
      <c r="CD107" s="12">
        <v>0.11563876651982299</v>
      </c>
      <c r="CE107" s="17">
        <v>351.304347826087</v>
      </c>
      <c r="CF107" s="17">
        <v>183.671232876712</v>
      </c>
    </row>
    <row r="108" spans="1:84" x14ac:dyDescent="0.3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Y108" s="5">
        <v>340</v>
      </c>
      <c r="CB108" s="17">
        <v>12.523019909979162</v>
      </c>
      <c r="CC108" s="17">
        <v>344.994104586172</v>
      </c>
      <c r="CD108" s="12">
        <v>0.12224669603524201</v>
      </c>
      <c r="CE108" s="17">
        <v>354.34782608695599</v>
      </c>
      <c r="CF108" s="17">
        <v>181.698630136986</v>
      </c>
    </row>
    <row r="109" spans="1:84" x14ac:dyDescent="0.3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Y109" s="5">
        <v>370</v>
      </c>
      <c r="CB109" s="17">
        <v>8.2128434596380533</v>
      </c>
      <c r="CC109" s="17">
        <v>370.57522123893796</v>
      </c>
      <c r="CD109" s="12">
        <v>0.124719541794932</v>
      </c>
      <c r="CE109" s="17">
        <v>332.06883338007998</v>
      </c>
      <c r="CF109" s="17">
        <v>214.70588235294099</v>
      </c>
    </row>
    <row r="110" spans="1:84" x14ac:dyDescent="0.3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Y110" s="5">
        <v>380</v>
      </c>
      <c r="CB110" s="17">
        <v>7.8014948542058109</v>
      </c>
      <c r="CC110" s="17">
        <v>393.805309734513</v>
      </c>
      <c r="CD110" s="12">
        <v>0.128510537532559</v>
      </c>
      <c r="CE110" s="17">
        <v>325.958211691087</v>
      </c>
      <c r="CF110" s="17">
        <v>214</v>
      </c>
    </row>
    <row r="111" spans="1:84" x14ac:dyDescent="0.3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Y111" s="5">
        <v>440</v>
      </c>
      <c r="CB111" s="17">
        <v>10.792022943200324</v>
      </c>
      <c r="CC111" s="17">
        <v>436.94690265486702</v>
      </c>
      <c r="CD111" s="12">
        <v>0.128867215249822</v>
      </c>
      <c r="CE111" s="17">
        <v>330.01994998676503</v>
      </c>
      <c r="CF111" s="17">
        <v>215.058823529411</v>
      </c>
    </row>
    <row r="112" spans="1:84" x14ac:dyDescent="0.3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Y112" s="5">
        <v>400</v>
      </c>
      <c r="CB112" s="17">
        <v>12.498353904538405</v>
      </c>
      <c r="CC112" s="17">
        <v>418.36283185840699</v>
      </c>
      <c r="CD112" s="12">
        <v>0.13366312455600199</v>
      </c>
      <c r="CE112" s="17">
        <v>334.11297618248102</v>
      </c>
      <c r="CF112" s="17">
        <v>212.23529411764699</v>
      </c>
    </row>
    <row r="113" spans="1:84" x14ac:dyDescent="0.3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Y113" s="5">
        <v>380</v>
      </c>
      <c r="CB113" s="17">
        <v>12.873895552182621</v>
      </c>
      <c r="CC113" s="17">
        <v>383.84955752212301</v>
      </c>
      <c r="CD113" s="12">
        <v>0.14225298958086602</v>
      </c>
      <c r="CE113" s="17">
        <v>337.298653277131</v>
      </c>
      <c r="CF113" s="17">
        <v>205.17647058823499</v>
      </c>
    </row>
    <row r="114" spans="1:84" x14ac:dyDescent="0.3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Y114" s="5">
        <v>390</v>
      </c>
      <c r="CB114" s="17">
        <v>11.18147753528627</v>
      </c>
      <c r="CC114" s="17">
        <v>384.51327433628302</v>
      </c>
      <c r="CD114" s="12">
        <v>0.13833027468624101</v>
      </c>
      <c r="CE114" s="17">
        <v>338.36528623292799</v>
      </c>
      <c r="CF114" s="17">
        <v>204.64705882352899</v>
      </c>
    </row>
    <row r="115" spans="1:84" x14ac:dyDescent="0.3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84" x14ac:dyDescent="0.3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84" x14ac:dyDescent="0.3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84" x14ac:dyDescent="0.3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84" x14ac:dyDescent="0.3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84" x14ac:dyDescent="0.3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84" x14ac:dyDescent="0.3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84" x14ac:dyDescent="0.3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84" x14ac:dyDescent="0.3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84" x14ac:dyDescent="0.3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84" x14ac:dyDescent="0.3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  <c r="AA125">
        <f>Y125/Z125</f>
        <v>0.59843633138909613</v>
      </c>
    </row>
    <row r="126" spans="1:84" x14ac:dyDescent="0.3">
      <c r="A126" s="8" t="s">
        <v>177</v>
      </c>
      <c r="B126" s="4">
        <v>36523</v>
      </c>
      <c r="C126" s="4"/>
      <c r="Z126">
        <v>106.506491733601</v>
      </c>
    </row>
    <row r="127" spans="1:84" x14ac:dyDescent="0.3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84" x14ac:dyDescent="0.3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7" x14ac:dyDescent="0.3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7" x14ac:dyDescent="0.3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7" x14ac:dyDescent="0.3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7" x14ac:dyDescent="0.3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7" x14ac:dyDescent="0.3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7" x14ac:dyDescent="0.3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  <c r="AA134">
        <f>Y134/Z134</f>
        <v>0.5462897580351791</v>
      </c>
    </row>
    <row r="135" spans="1:27" x14ac:dyDescent="0.3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7" x14ac:dyDescent="0.3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7" x14ac:dyDescent="0.3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7" x14ac:dyDescent="0.3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7" x14ac:dyDescent="0.3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7" x14ac:dyDescent="0.3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7" x14ac:dyDescent="0.3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7" x14ac:dyDescent="0.3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7" x14ac:dyDescent="0.3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  <c r="AA143">
        <f>Y144/Z143</f>
        <v>0.51376265554613976</v>
      </c>
    </row>
    <row r="144" spans="1:27" x14ac:dyDescent="0.3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7" x14ac:dyDescent="0.3">
      <c r="A145" s="8" t="s">
        <v>178</v>
      </c>
      <c r="B145" s="4">
        <v>36530</v>
      </c>
      <c r="C145" s="4"/>
      <c r="Z145">
        <v>22.0397953047001</v>
      </c>
    </row>
    <row r="146" spans="1:27" x14ac:dyDescent="0.3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7" x14ac:dyDescent="0.3">
      <c r="A147" s="8" t="s">
        <v>178</v>
      </c>
      <c r="B147" s="4">
        <v>36599</v>
      </c>
      <c r="C147" s="4"/>
      <c r="N147">
        <v>2.5412425838142698</v>
      </c>
    </row>
    <row r="148" spans="1:27" x14ac:dyDescent="0.3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7" x14ac:dyDescent="0.3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7" x14ac:dyDescent="0.3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7" x14ac:dyDescent="0.3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7" x14ac:dyDescent="0.3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7" x14ac:dyDescent="0.3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7" x14ac:dyDescent="0.3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  <c r="AA154">
        <f>Y154/Z154</f>
        <v>0.52318951866199048</v>
      </c>
    </row>
    <row r="155" spans="1:27" x14ac:dyDescent="0.3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7" x14ac:dyDescent="0.3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7" x14ac:dyDescent="0.3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7" x14ac:dyDescent="0.3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7" x14ac:dyDescent="0.3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7" x14ac:dyDescent="0.3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40" x14ac:dyDescent="0.3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40" x14ac:dyDescent="0.3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40" x14ac:dyDescent="0.3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40" x14ac:dyDescent="0.3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  <c r="AA164">
        <f>Y164/Z164</f>
        <v>0.47844006427479291</v>
      </c>
    </row>
    <row r="165" spans="1:40" x14ac:dyDescent="0.3">
      <c r="A165" s="8" t="s">
        <v>179</v>
      </c>
      <c r="B165" s="4">
        <v>36558</v>
      </c>
      <c r="C165" s="4"/>
      <c r="Z165">
        <v>56.9103111383317</v>
      </c>
    </row>
    <row r="166" spans="1:40" x14ac:dyDescent="0.3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40" x14ac:dyDescent="0.3">
      <c r="A167" s="8" t="s">
        <v>179</v>
      </c>
      <c r="B167" s="4">
        <v>36571</v>
      </c>
      <c r="C167" s="4"/>
      <c r="Z167">
        <v>170.792917572139</v>
      </c>
    </row>
    <row r="168" spans="1:40" x14ac:dyDescent="0.3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40" x14ac:dyDescent="0.3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40" x14ac:dyDescent="0.3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40" x14ac:dyDescent="0.3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40" x14ac:dyDescent="0.3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  <c r="AA172">
        <f>Y172/Z172</f>
        <v>0.46655561206525592</v>
      </c>
    </row>
    <row r="173" spans="1:40" s="9" customFormat="1" x14ac:dyDescent="0.3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Z173" s="9">
        <v>132.81249999999901</v>
      </c>
      <c r="AB173" s="9">
        <v>4.9420394788277998E-2</v>
      </c>
      <c r="AD173" s="9">
        <v>2.3045519285614699E-2</v>
      </c>
      <c r="AH173" s="9">
        <v>3.9160491133475621</v>
      </c>
      <c r="AJ173" s="9">
        <f t="shared" ref="AJ173:AJ182" si="6">AD173*U173</f>
        <v>1.1164531719454658</v>
      </c>
      <c r="AN173" s="9">
        <f>AM173+AL173+AJ173+AH173</f>
        <v>5.0325022852930275</v>
      </c>
    </row>
    <row r="174" spans="1:40" s="9" customFormat="1" x14ac:dyDescent="0.3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Z174" s="9">
        <v>253.90624999999901</v>
      </c>
      <c r="AB174" s="9">
        <v>4.6919910395909994E-2</v>
      </c>
      <c r="AD174" s="9">
        <v>1.5711852826302001E-2</v>
      </c>
      <c r="AH174" s="9">
        <v>6.1736657480250612</v>
      </c>
      <c r="AJ174" s="9">
        <f t="shared" si="6"/>
        <v>1.8621507773040271</v>
      </c>
      <c r="AN174" s="9">
        <f t="shared" ref="AN174:AN183" si="8">AM174+AL174+AJ174+AH174</f>
        <v>8.0358165253290892</v>
      </c>
    </row>
    <row r="175" spans="1:40" s="9" customFormat="1" x14ac:dyDescent="0.3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Z175" s="9">
        <v>394.53125</v>
      </c>
      <c r="AB175" s="9">
        <v>5.0953862051852095E-2</v>
      </c>
      <c r="AD175" s="9">
        <v>1.37114653124075E-2</v>
      </c>
      <c r="AH175" s="9">
        <v>8.9302120153173785</v>
      </c>
      <c r="AJ175" s="9">
        <f t="shared" si="6"/>
        <v>2.8607139931210996</v>
      </c>
      <c r="AN175" s="9">
        <f t="shared" si="8"/>
        <v>11.790926008438479</v>
      </c>
    </row>
    <row r="176" spans="1:40" s="9" customFormat="1" x14ac:dyDescent="0.3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Z176" s="9">
        <v>523.4375</v>
      </c>
      <c r="AB176" s="9">
        <v>5.2916993843967794E-2</v>
      </c>
      <c r="AD176" s="9">
        <v>1.84369593076418E-2</v>
      </c>
      <c r="AH176" s="9">
        <v>11.046021146306742</v>
      </c>
      <c r="AJ176" s="9">
        <f t="shared" si="6"/>
        <v>5.7058738225655325</v>
      </c>
      <c r="AN176" s="9">
        <f t="shared" si="8"/>
        <v>16.751894968872275</v>
      </c>
    </row>
    <row r="177" spans="1:40" s="9" customFormat="1" x14ac:dyDescent="0.3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Z177" s="9">
        <v>636.71875</v>
      </c>
      <c r="AB177" s="9">
        <v>5.2293980277582301E-2</v>
      </c>
      <c r="AD177" s="9">
        <v>1.6436571793747402E-2</v>
      </c>
      <c r="AE177" s="9">
        <f t="shared" ref="AE177:AE182" si="9">AK177/V177</f>
        <v>2.9790741444624208E-2</v>
      </c>
      <c r="AF177" s="9">
        <v>4.7123593137604801E-2</v>
      </c>
      <c r="AH177" s="9">
        <v>12.257539548342988</v>
      </c>
      <c r="AJ177" s="9">
        <f t="shared" si="6"/>
        <v>6.3488121642000985</v>
      </c>
      <c r="AK177" s="9">
        <f>AL177+AM177</f>
        <v>8.8549974570010362E-2</v>
      </c>
      <c r="AL177" s="9">
        <f t="shared" ref="AL177:AL182" si="10">AF177*W177</f>
        <v>8.8549974570010362E-2</v>
      </c>
      <c r="AN177" s="9">
        <f t="shared" si="8"/>
        <v>18.694901687113095</v>
      </c>
    </row>
    <row r="178" spans="1:40" s="9" customFormat="1" x14ac:dyDescent="0.3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Z178" s="9">
        <v>781.25</v>
      </c>
      <c r="AB178" s="9">
        <v>4.9266748928388102E-2</v>
      </c>
      <c r="AD178" s="9">
        <v>1.3922762362203101E-2</v>
      </c>
      <c r="AE178" s="9">
        <f t="shared" si="9"/>
        <v>4.1108223174517358E-2</v>
      </c>
      <c r="AF178" s="9">
        <v>4.3749638830251902E-2</v>
      </c>
      <c r="AH178" s="9">
        <v>12.504532393962936</v>
      </c>
      <c r="AJ178" s="9">
        <f t="shared" si="6"/>
        <v>6.5022993451231237</v>
      </c>
      <c r="AK178" s="9">
        <f>AL178+AM178</f>
        <v>2.3827059292236155</v>
      </c>
      <c r="AL178" s="9">
        <f t="shared" si="10"/>
        <v>2.3827059292236155</v>
      </c>
      <c r="AN178" s="9">
        <f t="shared" si="8"/>
        <v>21.389537668309675</v>
      </c>
    </row>
    <row r="179" spans="1:40" s="9" customFormat="1" x14ac:dyDescent="0.3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Z179" s="9">
        <v>968.75</v>
      </c>
      <c r="AH179" s="9">
        <v>11.473119542148565</v>
      </c>
    </row>
    <row r="180" spans="1:40" s="9" customFormat="1" x14ac:dyDescent="0.3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V180-Y180</f>
        <v>170.116492134531</v>
      </c>
      <c r="Y180">
        <v>137.526819967379</v>
      </c>
      <c r="Z180" s="9">
        <v>914.06249999999898</v>
      </c>
      <c r="AA180"/>
      <c r="AB180" s="9">
        <v>4.5457419361417901E-2</v>
      </c>
      <c r="AD180" s="9">
        <v>1.11516980926838E-2</v>
      </c>
      <c r="AE180" s="9">
        <f t="shared" si="9"/>
        <v>4.2859155115258465E-2</v>
      </c>
      <c r="AF180" s="9">
        <v>2.5287389142132598E-2</v>
      </c>
      <c r="AG180" s="9">
        <v>6.4594895014327802E-2</v>
      </c>
      <c r="AH180" s="9">
        <v>7.6942300660613334</v>
      </c>
      <c r="AJ180" s="9">
        <f t="shared" si="6"/>
        <v>4.7250870529058311</v>
      </c>
      <c r="AK180" s="9">
        <f>AL180+AM180</f>
        <v>13.185332433547632</v>
      </c>
      <c r="AL180" s="9">
        <f t="shared" si="10"/>
        <v>4.3018019361004249</v>
      </c>
      <c r="AM180" s="9">
        <f t="shared" ref="AM180:AM182" si="11">AG180*Y180</f>
        <v>8.8835304974472074</v>
      </c>
      <c r="AN180" s="9">
        <f t="shared" si="8"/>
        <v>25.604649552514797</v>
      </c>
    </row>
    <row r="181" spans="1:40" s="9" customFormat="1" x14ac:dyDescent="0.3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V181-Y181</f>
        <v>180.37706296232898</v>
      </c>
      <c r="Y181">
        <v>290.74820243045201</v>
      </c>
      <c r="Z181" s="9">
        <v>1062.5</v>
      </c>
      <c r="AB181" s="9">
        <v>3.2803798995863095E-2</v>
      </c>
      <c r="AD181" s="9">
        <v>9.5284907693510505E-3</v>
      </c>
      <c r="AE181" s="9">
        <f t="shared" si="9"/>
        <v>4.5171985703309839E-2</v>
      </c>
      <c r="AF181" s="9">
        <v>1.8145168143638399E-2</v>
      </c>
      <c r="AG181" s="9">
        <v>6.1939133124619704E-2</v>
      </c>
      <c r="AH181" s="9">
        <v>5.2080804155383014</v>
      </c>
      <c r="AJ181" s="9">
        <f t="shared" si="6"/>
        <v>4.0426978306453121</v>
      </c>
      <c r="AK181" s="9">
        <f>AL181+AM181</f>
        <v>21.281663752790756</v>
      </c>
      <c r="AL181" s="9">
        <f t="shared" si="10"/>
        <v>3.2729721367071094</v>
      </c>
      <c r="AM181" s="9">
        <f t="shared" si="11"/>
        <v>18.008691616083645</v>
      </c>
      <c r="AN181" s="9">
        <f t="shared" si="8"/>
        <v>30.53244199897437</v>
      </c>
    </row>
    <row r="182" spans="1:40" s="9" customFormat="1" x14ac:dyDescent="0.3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Y182">
        <v>349.71859134869402</v>
      </c>
      <c r="Z182" s="9">
        <v>1031.25</v>
      </c>
      <c r="AB182" s="9">
        <v>3.1337772746895601E-2</v>
      </c>
      <c r="AD182" s="9">
        <v>8.0643680974087587E-3</v>
      </c>
      <c r="AE182" s="9">
        <f t="shared" si="9"/>
        <v>4.7172946533704185E-2</v>
      </c>
      <c r="AF182" s="9">
        <v>1.5820900595887599E-2</v>
      </c>
      <c r="AG182" s="9">
        <v>6.3919397109962195E-2</v>
      </c>
      <c r="AH182" s="9">
        <v>3.1717735677342116</v>
      </c>
      <c r="AJ182" s="9">
        <f t="shared" si="6"/>
        <v>3.0907840697839135</v>
      </c>
      <c r="AK182" s="9">
        <f>AL182+AM182</f>
        <v>25.309137131777145</v>
      </c>
      <c r="AL182" s="9">
        <f t="shared" si="10"/>
        <v>2.955335614623384</v>
      </c>
      <c r="AM182" s="9">
        <f t="shared" si="11"/>
        <v>22.353801517153762</v>
      </c>
      <c r="AN182" s="9">
        <f t="shared" si="8"/>
        <v>31.57169476929527</v>
      </c>
    </row>
    <row r="183" spans="1:40" s="9" customFormat="1" x14ac:dyDescent="0.3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Y183">
        <v>425.08465231674001</v>
      </c>
      <c r="Z183" s="9">
        <v>933.59375</v>
      </c>
      <c r="AB183" s="9">
        <v>2.7666588484038801E-2</v>
      </c>
      <c r="AD183" s="9">
        <v>6.1191843172447198E-3</v>
      </c>
      <c r="AE183" s="9">
        <f>AK183/V183</f>
        <v>4.8229783625103446E-2</v>
      </c>
      <c r="AF183" s="9">
        <v>1.09428484990635E-2</v>
      </c>
      <c r="AG183" s="9">
        <v>6.3870719926032396E-2</v>
      </c>
      <c r="AH183" s="9">
        <v>0.61886837353163826</v>
      </c>
      <c r="AJ183" s="9">
        <f>AD183*U183</f>
        <v>1.7838528261358615</v>
      </c>
      <c r="AK183" s="9">
        <f>AL183+AM183</f>
        <v>29.10170808121952</v>
      </c>
      <c r="AL183" s="9">
        <f>AF183*W183</f>
        <v>1.9512453082421599</v>
      </c>
      <c r="AM183" s="9">
        <f>AG183*Y183</f>
        <v>27.15046277297736</v>
      </c>
      <c r="AN183" s="9">
        <f t="shared" si="8"/>
        <v>31.50442928088702</v>
      </c>
    </row>
    <row r="184" spans="1:40" s="9" customFormat="1" x14ac:dyDescent="0.3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Y184" s="9">
        <v>407</v>
      </c>
      <c r="Z184" s="9">
        <v>874.99999999999898</v>
      </c>
      <c r="AA184">
        <f>Y184/Z184</f>
        <v>0.46514285714285769</v>
      </c>
    </row>
    <row r="185" spans="1:40" x14ac:dyDescent="0.3">
      <c r="A185" s="8" t="s">
        <v>198</v>
      </c>
      <c r="B185" s="4">
        <v>32911</v>
      </c>
      <c r="C185" s="4"/>
      <c r="N185">
        <v>0.92121101109482895</v>
      </c>
      <c r="Z185">
        <v>58.59375</v>
      </c>
      <c r="AH185" s="9"/>
      <c r="AN185" s="9">
        <v>2.29542533891044</v>
      </c>
    </row>
    <row r="186" spans="1:40" x14ac:dyDescent="0.3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H186">
        <v>7.7202470236119893</v>
      </c>
      <c r="AN186">
        <v>10.4494658065816</v>
      </c>
    </row>
    <row r="187" spans="1:40" x14ac:dyDescent="0.3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H187">
        <v>8.843865722194078</v>
      </c>
      <c r="AN187">
        <v>13.200624905508199</v>
      </c>
    </row>
    <row r="188" spans="1:40" x14ac:dyDescent="0.3">
      <c r="A188" s="8" t="s">
        <v>198</v>
      </c>
      <c r="B188" s="4">
        <v>32951</v>
      </c>
      <c r="C188" s="4"/>
      <c r="N188">
        <v>6.9137141511408799</v>
      </c>
      <c r="Z188">
        <v>613.28125</v>
      </c>
      <c r="AH188">
        <v>11.644907747634676</v>
      </c>
      <c r="AN188">
        <v>18.150197802751499</v>
      </c>
    </row>
    <row r="189" spans="1:40" x14ac:dyDescent="0.3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H189">
        <v>10.102107285650909</v>
      </c>
      <c r="AN189">
        <v>21.466228644862099</v>
      </c>
    </row>
    <row r="190" spans="1:40" x14ac:dyDescent="0.3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N190">
        <v>18.876020511011401</v>
      </c>
    </row>
    <row r="191" spans="1:40" x14ac:dyDescent="0.3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N191">
        <v>24.4539636143728</v>
      </c>
    </row>
    <row r="192" spans="1:40" s="9" customFormat="1" x14ac:dyDescent="0.3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 s="11"/>
      <c r="AB192">
        <v>4.6600000000000003E-2</v>
      </c>
      <c r="AC192"/>
      <c r="AD192">
        <v>6.6900000000000001E-2</v>
      </c>
      <c r="AF192"/>
      <c r="AH192">
        <v>0.49</v>
      </c>
      <c r="AJ192">
        <v>0.47</v>
      </c>
      <c r="AK192"/>
    </row>
    <row r="193" spans="1:37" x14ac:dyDescent="0.3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Z193" s="11">
        <v>31.630000000000003</v>
      </c>
      <c r="AA193" s="11"/>
      <c r="AB193">
        <v>4.6699999999999998E-2</v>
      </c>
      <c r="AD193">
        <v>2.3799999999999998E-2</v>
      </c>
      <c r="AH193">
        <v>0.89</v>
      </c>
      <c r="AJ193">
        <v>0.3</v>
      </c>
    </row>
    <row r="194" spans="1:37" x14ac:dyDescent="0.3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Z194" s="11">
        <v>87.113</v>
      </c>
      <c r="AA194" s="11"/>
      <c r="AB194">
        <v>4.2999999999999997E-2</v>
      </c>
      <c r="AD194">
        <v>1.7299999999999999E-2</v>
      </c>
      <c r="AH194">
        <v>2.19</v>
      </c>
      <c r="AJ194">
        <v>0.62</v>
      </c>
    </row>
    <row r="195" spans="1:37" x14ac:dyDescent="0.3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Z195" s="11">
        <v>184.42699999999999</v>
      </c>
      <c r="AA195" s="11"/>
      <c r="AB195">
        <v>4.2000000000000003E-2</v>
      </c>
      <c r="AD195">
        <v>1.61E-2</v>
      </c>
      <c r="AH195">
        <v>3.69</v>
      </c>
      <c r="AJ195">
        <v>1.55</v>
      </c>
    </row>
    <row r="196" spans="1:37" x14ac:dyDescent="0.3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Z196" s="11">
        <v>288.327</v>
      </c>
      <c r="AA196" s="11"/>
      <c r="AB196">
        <v>4.5599999999999995E-2</v>
      </c>
      <c r="AD196">
        <v>1.6200000000000003E-2</v>
      </c>
      <c r="AH196">
        <v>5.58</v>
      </c>
      <c r="AJ196">
        <v>2.69</v>
      </c>
    </row>
    <row r="197" spans="1:37" x14ac:dyDescent="0.3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 s="11"/>
      <c r="AB197">
        <v>5.1900000000000002E-2</v>
      </c>
      <c r="AD197">
        <v>1.72E-2</v>
      </c>
      <c r="AE197">
        <v>3.95E-2</v>
      </c>
      <c r="AF197">
        <v>3.95</v>
      </c>
      <c r="AH197">
        <v>9.1199999999999992</v>
      </c>
      <c r="AJ197">
        <v>4.53</v>
      </c>
      <c r="AK197">
        <v>0.88</v>
      </c>
    </row>
    <row r="198" spans="1:37" x14ac:dyDescent="0.3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 s="11"/>
      <c r="AB198">
        <v>4.7899999999999998E-2</v>
      </c>
      <c r="AD198">
        <v>1.8200000000000001E-2</v>
      </c>
      <c r="AE198">
        <v>4.2999999999999997E-2</v>
      </c>
      <c r="AF198">
        <v>4.3</v>
      </c>
      <c r="AH198">
        <v>7.94</v>
      </c>
      <c r="AJ198">
        <v>6.14</v>
      </c>
      <c r="AK198">
        <v>6.3</v>
      </c>
    </row>
    <row r="199" spans="1:37" x14ac:dyDescent="0.3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 s="11"/>
      <c r="AB199">
        <v>3.73E-2</v>
      </c>
      <c r="AD199">
        <v>0.01</v>
      </c>
      <c r="AE199">
        <v>4.3400000000000001E-2</v>
      </c>
      <c r="AF199">
        <v>4.34</v>
      </c>
      <c r="AH199">
        <v>5.43</v>
      </c>
      <c r="AJ199">
        <v>3.11</v>
      </c>
      <c r="AK199">
        <v>19.87</v>
      </c>
    </row>
    <row r="200" spans="1:37" x14ac:dyDescent="0.3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 s="11"/>
      <c r="AB200">
        <v>2.2400000000000003E-2</v>
      </c>
      <c r="AD200">
        <v>6.3E-3</v>
      </c>
      <c r="AE200">
        <v>4.36E-2</v>
      </c>
      <c r="AF200">
        <v>4.3600000000000003</v>
      </c>
      <c r="AH200">
        <v>1.36</v>
      </c>
      <c r="AJ200">
        <v>1.81</v>
      </c>
      <c r="AK200">
        <v>23.11</v>
      </c>
    </row>
    <row r="201" spans="1:37" x14ac:dyDescent="0.3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  <c r="AA201">
        <f>Y201/Z201</f>
        <v>0.55059870595796667</v>
      </c>
    </row>
    <row r="202" spans="1:37" x14ac:dyDescent="0.3">
      <c r="A202" t="s">
        <v>225</v>
      </c>
      <c r="B202" s="4">
        <v>42293</v>
      </c>
      <c r="C202" s="4"/>
      <c r="Q202" s="9"/>
      <c r="Y202">
        <v>372.5</v>
      </c>
      <c r="Z202" s="11"/>
      <c r="AA202" s="11"/>
    </row>
    <row r="203" spans="1:37" x14ac:dyDescent="0.3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Z203" s="11">
        <v>7.9370000000000003</v>
      </c>
      <c r="AA203" s="11"/>
      <c r="AB203">
        <v>4.3700000000000003E-2</v>
      </c>
      <c r="AD203">
        <v>2.8300000000000002E-2</v>
      </c>
      <c r="AH203">
        <v>0.25</v>
      </c>
      <c r="AJ203">
        <v>0.06</v>
      </c>
    </row>
    <row r="204" spans="1:37" x14ac:dyDescent="0.3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Z204" s="11">
        <v>13.95</v>
      </c>
      <c r="AA204" s="11"/>
      <c r="AB204">
        <v>4.0899999999999999E-2</v>
      </c>
      <c r="AD204">
        <v>1.8500000000000003E-2</v>
      </c>
      <c r="AH204">
        <v>0.36</v>
      </c>
      <c r="AJ204">
        <v>0.1</v>
      </c>
    </row>
    <row r="205" spans="1:37" x14ac:dyDescent="0.3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Z205" s="11">
        <v>67.203000000000003</v>
      </c>
      <c r="AA205" s="11"/>
      <c r="AB205">
        <v>4.1399999999999999E-2</v>
      </c>
      <c r="AD205">
        <v>2.0299999999999999E-2</v>
      </c>
      <c r="AH205">
        <v>1.6</v>
      </c>
      <c r="AJ205">
        <v>0.57999999999999996</v>
      </c>
    </row>
    <row r="206" spans="1:37" x14ac:dyDescent="0.3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Z206" s="11">
        <v>97.26</v>
      </c>
      <c r="AA206" s="11"/>
      <c r="AB206">
        <v>4.7100000000000003E-2</v>
      </c>
      <c r="AD206">
        <v>1.6399999999999998E-2</v>
      </c>
      <c r="AH206">
        <v>2.37</v>
      </c>
      <c r="AJ206">
        <v>0.77</v>
      </c>
    </row>
    <row r="207" spans="1:37" x14ac:dyDescent="0.3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 s="11"/>
      <c r="AB207">
        <v>5.6299999999999996E-2</v>
      </c>
      <c r="AD207">
        <v>1.9699999999999999E-2</v>
      </c>
      <c r="AE207">
        <v>4.2500000000000003E-2</v>
      </c>
      <c r="AF207">
        <v>4.25</v>
      </c>
      <c r="AH207">
        <v>5.79</v>
      </c>
      <c r="AJ207">
        <v>2.56</v>
      </c>
      <c r="AK207">
        <v>0.08</v>
      </c>
    </row>
    <row r="208" spans="1:37" x14ac:dyDescent="0.3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 s="11"/>
      <c r="AB208">
        <v>4.9699999999999994E-2</v>
      </c>
      <c r="AD208">
        <v>1.95E-2</v>
      </c>
      <c r="AE208">
        <v>4.4400000000000002E-2</v>
      </c>
      <c r="AF208">
        <v>4.4400000000000004</v>
      </c>
      <c r="AH208">
        <v>6.87</v>
      </c>
      <c r="AJ208">
        <v>4.7300000000000004</v>
      </c>
      <c r="AK208">
        <v>1.33</v>
      </c>
    </row>
    <row r="209" spans="1:37" x14ac:dyDescent="0.3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 s="11"/>
      <c r="AB209">
        <v>4.6500000000000007E-2</v>
      </c>
      <c r="AD209">
        <v>1.4999999999999999E-2</v>
      </c>
      <c r="AE209">
        <v>3.4700000000000002E-2</v>
      </c>
      <c r="AF209">
        <v>3.47</v>
      </c>
      <c r="AH209">
        <v>6.23</v>
      </c>
      <c r="AJ209">
        <v>3.86</v>
      </c>
      <c r="AK209">
        <v>7.34</v>
      </c>
    </row>
    <row r="210" spans="1:37" x14ac:dyDescent="0.3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 s="11"/>
      <c r="AB210">
        <v>2.98E-2</v>
      </c>
      <c r="AD210">
        <v>8.1000000000000013E-3</v>
      </c>
      <c r="AE210">
        <v>4.4699999999999997E-2</v>
      </c>
      <c r="AF210">
        <v>4.47</v>
      </c>
      <c r="AH210">
        <v>3.75</v>
      </c>
      <c r="AJ210">
        <v>2.23</v>
      </c>
      <c r="AK210">
        <v>16.170000000000002</v>
      </c>
    </row>
    <row r="211" spans="1:37" x14ac:dyDescent="0.3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Z211" s="11">
        <v>707.85299999999995</v>
      </c>
      <c r="AA211" s="11"/>
    </row>
    <row r="212" spans="1:37" x14ac:dyDescent="0.3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  <c r="AA212">
        <f>Y212/Z212</f>
        <v>0.56851041457267004</v>
      </c>
    </row>
    <row r="213" spans="1:37" x14ac:dyDescent="0.3">
      <c r="A213" t="s">
        <v>226</v>
      </c>
      <c r="B213" s="4">
        <v>42293</v>
      </c>
      <c r="C213" s="4"/>
      <c r="Q213" s="9"/>
      <c r="Y213">
        <v>302.7</v>
      </c>
      <c r="Z213" s="11"/>
      <c r="AA213" s="11"/>
    </row>
    <row r="214" spans="1:37" x14ac:dyDescent="0.3">
      <c r="A214" t="s">
        <v>227</v>
      </c>
      <c r="B214" s="4">
        <v>42164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Z214" s="11">
        <v>17.407</v>
      </c>
      <c r="AA214" s="11"/>
      <c r="AB214">
        <v>4.9100000000000005E-2</v>
      </c>
      <c r="AD214">
        <v>2.8399999999999998E-2</v>
      </c>
      <c r="AH214">
        <v>0.51</v>
      </c>
      <c r="AJ214">
        <v>0.2</v>
      </c>
    </row>
    <row r="215" spans="1:37" x14ac:dyDescent="0.3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Z215" s="11">
        <v>42.593000000000004</v>
      </c>
      <c r="AA215" s="11"/>
      <c r="AB215">
        <v>5.3899999999999997E-2</v>
      </c>
      <c r="AD215">
        <v>3.2799999999999996E-2</v>
      </c>
      <c r="AH215">
        <v>1.43</v>
      </c>
      <c r="AJ215">
        <v>0.53</v>
      </c>
    </row>
    <row r="216" spans="1:37" x14ac:dyDescent="0.3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Z216" s="11">
        <v>107.407</v>
      </c>
      <c r="AA216" s="11"/>
      <c r="AB216">
        <v>5.1799999999999999E-2</v>
      </c>
      <c r="AD216">
        <v>2.7099999999999999E-2</v>
      </c>
      <c r="AH216">
        <v>2.9</v>
      </c>
      <c r="AJ216">
        <v>1.4</v>
      </c>
    </row>
    <row r="217" spans="1:37" x14ac:dyDescent="0.3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 s="11"/>
      <c r="AB217">
        <v>4.87E-2</v>
      </c>
      <c r="AD217">
        <v>2.7000000000000003E-2</v>
      </c>
      <c r="AH217">
        <v>4.8600000000000003</v>
      </c>
      <c r="AJ217">
        <v>2.76</v>
      </c>
    </row>
    <row r="218" spans="1:37" x14ac:dyDescent="0.3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Z218" s="11">
        <v>326.733</v>
      </c>
      <c r="AA218" s="11"/>
      <c r="AB218">
        <v>4.3200000000000002E-2</v>
      </c>
      <c r="AD218">
        <v>2.53E-2</v>
      </c>
      <c r="AH218">
        <v>6.53</v>
      </c>
      <c r="AJ218">
        <v>4.43</v>
      </c>
    </row>
    <row r="219" spans="1:37" x14ac:dyDescent="0.3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 s="11"/>
      <c r="AB219">
        <v>4.8899999999999999E-2</v>
      </c>
      <c r="AD219">
        <v>2.4E-2</v>
      </c>
      <c r="AE219">
        <v>3.6400000000000002E-2</v>
      </c>
      <c r="AF219">
        <v>3.64</v>
      </c>
      <c r="AH219">
        <v>8.34</v>
      </c>
      <c r="AJ219">
        <v>6.32</v>
      </c>
      <c r="AK219">
        <v>1.69</v>
      </c>
    </row>
    <row r="220" spans="1:37" x14ac:dyDescent="0.3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 s="11"/>
      <c r="AB220">
        <v>4.2300000000000004E-2</v>
      </c>
      <c r="AD220">
        <v>2.1400000000000002E-2</v>
      </c>
      <c r="AE220">
        <v>3.6200000000000003E-2</v>
      </c>
      <c r="AF220">
        <v>3.62</v>
      </c>
      <c r="AH220">
        <v>7.2</v>
      </c>
      <c r="AJ220">
        <v>6.52</v>
      </c>
      <c r="AK220">
        <v>8.07</v>
      </c>
    </row>
    <row r="221" spans="1:37" x14ac:dyDescent="0.3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 s="11"/>
      <c r="AB221">
        <v>3.1600000000000003E-2</v>
      </c>
      <c r="AD221">
        <v>1.3500000000000002E-2</v>
      </c>
      <c r="AE221">
        <v>0.03</v>
      </c>
      <c r="AF221">
        <v>3</v>
      </c>
      <c r="AH221">
        <v>5.03</v>
      </c>
      <c r="AJ221">
        <v>3.79</v>
      </c>
      <c r="AK221">
        <v>13.73</v>
      </c>
    </row>
    <row r="222" spans="1:37" x14ac:dyDescent="0.3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Z222" s="11">
        <v>859.78300000000002</v>
      </c>
      <c r="AA222" s="11"/>
    </row>
    <row r="223" spans="1:37" x14ac:dyDescent="0.3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  <c r="AA223">
        <f>Y223/Z223</f>
        <v>0.58168937754546468</v>
      </c>
    </row>
    <row r="224" spans="1:37" x14ac:dyDescent="0.3">
      <c r="A224" t="s">
        <v>227</v>
      </c>
      <c r="B224" s="4">
        <v>42289</v>
      </c>
      <c r="C224" s="4"/>
      <c r="Q224" s="9"/>
      <c r="Y224">
        <v>435.4</v>
      </c>
      <c r="Z224" s="11"/>
      <c r="AA224" s="11"/>
    </row>
    <row r="225" spans="1:40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40" x14ac:dyDescent="0.3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Z226" s="11">
        <v>24.756999999999998</v>
      </c>
      <c r="AA226" s="11"/>
      <c r="AB226">
        <v>4.8600000000000004E-2</v>
      </c>
      <c r="AD226">
        <v>3.0099999999999998E-2</v>
      </c>
      <c r="AH226">
        <v>0.79</v>
      </c>
      <c r="AJ226">
        <v>0.26</v>
      </c>
    </row>
    <row r="227" spans="1:40" x14ac:dyDescent="0.3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 s="11"/>
      <c r="AB227">
        <v>4.4800000000000006E-2</v>
      </c>
      <c r="AD227">
        <v>2.6200000000000001E-2</v>
      </c>
      <c r="AH227">
        <v>2.5299999999999998</v>
      </c>
      <c r="AJ227">
        <v>1.1100000000000001</v>
      </c>
    </row>
    <row r="228" spans="1:40" x14ac:dyDescent="0.3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Z228" s="11">
        <v>184.68</v>
      </c>
      <c r="AA228" s="11"/>
      <c r="AB228">
        <v>4.6600000000000003E-2</v>
      </c>
      <c r="AD228">
        <v>2.5000000000000001E-2</v>
      </c>
      <c r="AH228">
        <v>4.4000000000000004</v>
      </c>
      <c r="AJ228">
        <v>2.25</v>
      </c>
    </row>
    <row r="229" spans="1:40" x14ac:dyDescent="0.3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 s="11"/>
      <c r="AB229">
        <v>5.9500000000000004E-2</v>
      </c>
      <c r="AD229">
        <v>2.12E-2</v>
      </c>
      <c r="AE229">
        <v>3.49E-2</v>
      </c>
      <c r="AF229">
        <v>3.49</v>
      </c>
      <c r="AH229">
        <v>8.09</v>
      </c>
      <c r="AJ229">
        <v>3.78</v>
      </c>
      <c r="AK229">
        <v>0.06</v>
      </c>
    </row>
    <row r="230" spans="1:40" x14ac:dyDescent="0.3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 s="11"/>
      <c r="AB230">
        <v>4.5599999999999995E-2</v>
      </c>
      <c r="AD230">
        <v>2.1899999999999999E-2</v>
      </c>
      <c r="AE230">
        <v>3.9300000000000002E-2</v>
      </c>
      <c r="AF230">
        <v>3.93</v>
      </c>
      <c r="AH230">
        <v>7.83</v>
      </c>
      <c r="AJ230">
        <v>6.43</v>
      </c>
      <c r="AK230">
        <v>2.27</v>
      </c>
    </row>
    <row r="231" spans="1:40" x14ac:dyDescent="0.3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 s="11"/>
      <c r="AB231">
        <v>3.7599999999999995E-2</v>
      </c>
      <c r="AD231">
        <v>1.7100000000000001E-2</v>
      </c>
      <c r="AE231">
        <v>2.8799999999999999E-2</v>
      </c>
      <c r="AF231">
        <v>2.88</v>
      </c>
      <c r="AH231">
        <v>7.61</v>
      </c>
      <c r="AJ231">
        <v>5.8</v>
      </c>
      <c r="AK231">
        <v>7.03</v>
      </c>
    </row>
    <row r="232" spans="1:40" x14ac:dyDescent="0.3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A232" s="11"/>
      <c r="AH232">
        <v>2.4500000000000002</v>
      </c>
      <c r="AJ232">
        <v>1.51</v>
      </c>
      <c r="AK232">
        <v>15.98</v>
      </c>
    </row>
    <row r="233" spans="1:40" x14ac:dyDescent="0.3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  <c r="AA233" s="11"/>
    </row>
    <row r="234" spans="1:40" x14ac:dyDescent="0.3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  <c r="AA234">
        <f>Y234/Z234</f>
        <v>0.54788208437843466</v>
      </c>
    </row>
    <row r="235" spans="1:40" x14ac:dyDescent="0.3">
      <c r="A235" t="s">
        <v>228</v>
      </c>
      <c r="B235" s="4">
        <v>42289</v>
      </c>
      <c r="C235" s="4"/>
      <c r="Y235">
        <v>365.9</v>
      </c>
    </row>
    <row r="236" spans="1:40" x14ac:dyDescent="0.3">
      <c r="A236" s="8" t="s">
        <v>298</v>
      </c>
      <c r="B236" s="4">
        <f>DATE(1988,1,5)+C236</f>
        <v>32169.434782608696</v>
      </c>
      <c r="C236" s="15">
        <v>22.434782608695599</v>
      </c>
      <c r="Y236">
        <v>0</v>
      </c>
      <c r="Z236" s="17">
        <v>51.3374903903647</v>
      </c>
      <c r="AA236" s="17"/>
      <c r="AN236" s="17">
        <v>1.7214661406969001</v>
      </c>
    </row>
    <row r="237" spans="1:40" x14ac:dyDescent="0.3">
      <c r="A237" s="8" t="s">
        <v>298</v>
      </c>
      <c r="B237" s="4">
        <f t="shared" ref="B237:B249" si="14">DATE(1988,1,5)+C237</f>
        <v>32179.521739130436</v>
      </c>
      <c r="C237" s="15">
        <v>32.521739130434703</v>
      </c>
      <c r="Y237">
        <v>0</v>
      </c>
      <c r="Z237" s="17">
        <v>159.547621081404</v>
      </c>
      <c r="AA237" s="17"/>
      <c r="AN237" s="17">
        <v>4.9395792241945902</v>
      </c>
    </row>
    <row r="238" spans="1:40" x14ac:dyDescent="0.3">
      <c r="A238" s="8" t="s">
        <v>298</v>
      </c>
      <c r="B238" s="4">
        <f t="shared" si="14"/>
        <v>32190.478260869564</v>
      </c>
      <c r="C238" s="15">
        <v>43.478260869565197</v>
      </c>
      <c r="Y238">
        <v>0</v>
      </c>
      <c r="Z238" s="17">
        <v>331.39147518578602</v>
      </c>
      <c r="AA238" s="17"/>
      <c r="AN238" s="17">
        <v>8.4912393162393105</v>
      </c>
    </row>
    <row r="239" spans="1:40" x14ac:dyDescent="0.3">
      <c r="A239" s="8" t="s">
        <v>298</v>
      </c>
      <c r="B239" s="4">
        <f t="shared" si="14"/>
        <v>32200.391304347824</v>
      </c>
      <c r="C239" s="15">
        <v>53.391304347826001</v>
      </c>
      <c r="Y239" s="17">
        <v>5.8098573503032096</v>
      </c>
      <c r="Z239" s="17">
        <v>536.26582386606299</v>
      </c>
      <c r="AA239" s="17"/>
      <c r="AN239" s="17">
        <v>10.3629684418145</v>
      </c>
    </row>
    <row r="240" spans="1:40" x14ac:dyDescent="0.3">
      <c r="A240" s="8" t="s">
        <v>298</v>
      </c>
      <c r="B240" s="4">
        <f t="shared" si="14"/>
        <v>32212.391304347828</v>
      </c>
      <c r="C240" s="15">
        <v>65.391304347826093</v>
      </c>
      <c r="Y240" s="17">
        <v>71.542837618518604</v>
      </c>
      <c r="Z240" s="17">
        <v>854.25403604680901</v>
      </c>
      <c r="AA240" s="17"/>
      <c r="AN240" s="17">
        <v>17.480785667324099</v>
      </c>
    </row>
    <row r="241" spans="1:40" x14ac:dyDescent="0.3">
      <c r="A241" s="8" t="s">
        <v>298</v>
      </c>
      <c r="B241" s="4">
        <f t="shared" si="14"/>
        <v>32227.521739130436</v>
      </c>
      <c r="C241" s="15">
        <v>80.521739130434796</v>
      </c>
      <c r="Y241" s="17">
        <v>285.72443837020501</v>
      </c>
      <c r="Z241" s="17">
        <v>863.327581788673</v>
      </c>
      <c r="AA241" s="17"/>
      <c r="AN241" s="17">
        <v>21.431229454306301</v>
      </c>
    </row>
    <row r="242" spans="1:40" x14ac:dyDescent="0.3">
      <c r="A242" s="8" t="s">
        <v>298</v>
      </c>
      <c r="B242" s="4">
        <f t="shared" si="14"/>
        <v>32237.434782608696</v>
      </c>
      <c r="C242" s="15">
        <v>90.434782608695599</v>
      </c>
      <c r="D242" s="4" t="s">
        <v>60</v>
      </c>
      <c r="Y242" s="17">
        <v>476.35910139232902</v>
      </c>
      <c r="Z242" s="17">
        <v>1084.7048774237601</v>
      </c>
      <c r="AA242">
        <f>Y242/Z242</f>
        <v>0.43916009903422837</v>
      </c>
    </row>
    <row r="243" spans="1:40" x14ac:dyDescent="0.3">
      <c r="A243" s="8" t="s">
        <v>299</v>
      </c>
      <c r="B243" s="4">
        <f t="shared" si="14"/>
        <v>32169.434782608696</v>
      </c>
      <c r="C243" s="15">
        <v>22.434782608695599</v>
      </c>
      <c r="Y243" s="15">
        <v>0</v>
      </c>
      <c r="Z243" s="17">
        <v>37.192107286238901</v>
      </c>
      <c r="AA243" s="17"/>
      <c r="AN243" s="17">
        <v>1.5195430637738201</v>
      </c>
    </row>
    <row r="244" spans="1:40" x14ac:dyDescent="0.3">
      <c r="A244" s="8" t="s">
        <v>299</v>
      </c>
      <c r="B244" s="4">
        <f t="shared" si="14"/>
        <v>32179.521739130436</v>
      </c>
      <c r="C244" s="15">
        <v>32.521739130434703</v>
      </c>
      <c r="Y244" s="15">
        <v>0</v>
      </c>
      <c r="Z244" s="17">
        <v>140.687110275903</v>
      </c>
      <c r="AA244" s="17"/>
      <c r="AN244" s="17">
        <v>3.45834976988822</v>
      </c>
    </row>
    <row r="245" spans="1:40" x14ac:dyDescent="0.3">
      <c r="A245" s="8" t="s">
        <v>299</v>
      </c>
      <c r="B245" s="4">
        <f t="shared" si="14"/>
        <v>32190.652173913044</v>
      </c>
      <c r="C245" s="15">
        <v>43.652173913043399</v>
      </c>
      <c r="Y245" s="15">
        <v>0</v>
      </c>
      <c r="Z245" s="17">
        <v>279.52097035961299</v>
      </c>
      <c r="AA245" s="17"/>
    </row>
    <row r="246" spans="1:40" x14ac:dyDescent="0.3">
      <c r="A246" s="8" t="s">
        <v>299</v>
      </c>
      <c r="B246" s="4">
        <f t="shared" si="14"/>
        <v>32200.391304347824</v>
      </c>
      <c r="C246" s="15">
        <v>53.391304347826001</v>
      </c>
      <c r="T246" s="17"/>
      <c r="U246" s="17"/>
      <c r="Y246" s="17">
        <v>3.4604937217049998</v>
      </c>
      <c r="Z246" s="17">
        <v>418.38763133168101</v>
      </c>
      <c r="AA246" s="17"/>
    </row>
    <row r="247" spans="1:40" x14ac:dyDescent="0.3">
      <c r="A247" s="8" t="s">
        <v>299</v>
      </c>
      <c r="B247" s="4">
        <f t="shared" si="14"/>
        <v>32212.391304347828</v>
      </c>
      <c r="C247" s="15">
        <v>65.391304347826093</v>
      </c>
      <c r="T247" s="17"/>
      <c r="U247" s="17"/>
      <c r="Y247" s="17">
        <v>26.745024344409298</v>
      </c>
      <c r="Z247" s="17">
        <v>618.49765097804698</v>
      </c>
      <c r="AA247" s="17"/>
    </row>
    <row r="248" spans="1:40" x14ac:dyDescent="0.3">
      <c r="A248" s="8" t="s">
        <v>299</v>
      </c>
      <c r="B248" s="4">
        <f t="shared" si="14"/>
        <v>32227.347826086956</v>
      </c>
      <c r="C248" s="15">
        <v>80.347826086956502</v>
      </c>
      <c r="T248" s="17"/>
      <c r="U248" s="17"/>
      <c r="Y248" s="17">
        <v>115.988041342786</v>
      </c>
      <c r="Z248" s="17">
        <v>507.33954044588597</v>
      </c>
      <c r="AA248" s="17"/>
      <c r="AN248" s="17">
        <v>8.8398586456278707</v>
      </c>
    </row>
    <row r="249" spans="1:40" x14ac:dyDescent="0.3">
      <c r="A249" s="8" t="s">
        <v>299</v>
      </c>
      <c r="B249" s="4">
        <f t="shared" si="14"/>
        <v>32231.17391304348</v>
      </c>
      <c r="C249" s="15">
        <v>84.173913043478194</v>
      </c>
      <c r="D249" s="4" t="s">
        <v>60</v>
      </c>
      <c r="T249" s="17"/>
      <c r="U249" s="17"/>
      <c r="Y249" s="17">
        <v>111.174510976338</v>
      </c>
      <c r="Z249" s="17">
        <v>438.87998633296297</v>
      </c>
      <c r="AA249">
        <f>Y249/Z249</f>
        <v>0.25331415065255164</v>
      </c>
    </row>
    <row r="250" spans="1:40" x14ac:dyDescent="0.3">
      <c r="A250" s="8" t="s">
        <v>300</v>
      </c>
      <c r="B250" s="4"/>
      <c r="C250" s="15"/>
      <c r="D250" s="4" t="s">
        <v>60</v>
      </c>
      <c r="T250" s="17"/>
      <c r="U250" s="17"/>
      <c r="Y250" s="19">
        <v>309.87744905589255</v>
      </c>
      <c r="Z250" s="19">
        <v>556.15939553762939</v>
      </c>
      <c r="AA250" s="19"/>
    </row>
    <row r="251" spans="1:40" x14ac:dyDescent="0.3">
      <c r="A251" s="8" t="s">
        <v>301</v>
      </c>
      <c r="B251" s="4"/>
      <c r="C251" s="15"/>
      <c r="D251" s="4" t="s">
        <v>60</v>
      </c>
      <c r="T251" s="17"/>
      <c r="U251" s="17"/>
      <c r="Y251" s="19">
        <v>326.21240395819899</v>
      </c>
      <c r="Z251" s="19">
        <v>655.85501195381346</v>
      </c>
      <c r="AA251" s="19"/>
    </row>
    <row r="252" spans="1:40" s="9" customFormat="1" x14ac:dyDescent="0.3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Y252" s="23"/>
      <c r="Z252" s="9">
        <v>42.530842217707303</v>
      </c>
    </row>
    <row r="253" spans="1:40" s="9" customFormat="1" x14ac:dyDescent="0.3">
      <c r="A253" s="13" t="s">
        <v>308</v>
      </c>
      <c r="B253" s="10">
        <f t="shared" ref="B253:B255" si="15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Y253" s="23"/>
      <c r="Z253" s="9">
        <v>239.33770395660099</v>
      </c>
    </row>
    <row r="254" spans="1:40" s="9" customFormat="1" x14ac:dyDescent="0.3">
      <c r="A254" s="13" t="s">
        <v>308</v>
      </c>
      <c r="B254" s="10">
        <f t="shared" si="15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Y254" s="23"/>
      <c r="Z254" s="9">
        <v>441.99777977923401</v>
      </c>
    </row>
    <row r="255" spans="1:40" s="9" customFormat="1" x14ac:dyDescent="0.3">
      <c r="A255" s="13" t="s">
        <v>308</v>
      </c>
      <c r="B255" s="10">
        <f t="shared" si="15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Y255" s="23">
        <v>368</v>
      </c>
      <c r="Z255" s="9">
        <v>693.36866137444201</v>
      </c>
      <c r="AA255">
        <f>Y255/Z255</f>
        <v>0.53074218738199908</v>
      </c>
    </row>
    <row r="256" spans="1:40" x14ac:dyDescent="0.3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Y256" s="19">
        <v>280</v>
      </c>
      <c r="Z256" s="20">
        <v>554</v>
      </c>
      <c r="AA256">
        <f>Y256/Z256</f>
        <v>0.50541516245487361</v>
      </c>
    </row>
    <row r="257" spans="1:28" x14ac:dyDescent="0.3">
      <c r="A257" s="8" t="s">
        <v>304</v>
      </c>
      <c r="B257" s="4">
        <f t="shared" ref="B257:B258" si="16">DATE(1980,4,1)+C257</f>
        <v>29393</v>
      </c>
      <c r="C257" s="15">
        <v>81</v>
      </c>
      <c r="D257" s="4" t="s">
        <v>60</v>
      </c>
      <c r="G257" s="17"/>
      <c r="H257" s="15"/>
      <c r="Y257" s="19">
        <v>64</v>
      </c>
      <c r="Z257" s="19">
        <v>163</v>
      </c>
      <c r="AA257">
        <f>Y257/Z257</f>
        <v>0.39263803680981596</v>
      </c>
    </row>
    <row r="258" spans="1:28" x14ac:dyDescent="0.3">
      <c r="A258" s="8" t="s">
        <v>303</v>
      </c>
      <c r="B258" s="4">
        <f t="shared" si="16"/>
        <v>29393</v>
      </c>
      <c r="C258" s="15">
        <v>81</v>
      </c>
      <c r="D258" s="4" t="s">
        <v>60</v>
      </c>
      <c r="G258" s="17"/>
      <c r="H258" s="15"/>
      <c r="Y258" s="19">
        <v>120</v>
      </c>
      <c r="Z258" s="20">
        <v>329</v>
      </c>
      <c r="AA258">
        <f>Y258/Z258</f>
        <v>0.36474164133738601</v>
      </c>
    </row>
    <row r="259" spans="1:28" x14ac:dyDescent="0.3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Y259" s="19">
        <v>111</v>
      </c>
      <c r="Z259" s="19">
        <v>190</v>
      </c>
      <c r="AA259">
        <f>Y259/Z259</f>
        <v>0.58421052631578951</v>
      </c>
    </row>
    <row r="260" spans="1:28" x14ac:dyDescent="0.3">
      <c r="A260" s="8" t="s">
        <v>306</v>
      </c>
      <c r="B260" s="4">
        <f t="shared" ref="B260:B261" si="17">DATE(1979,4,10)+C260</f>
        <v>29042</v>
      </c>
      <c r="C260" s="15">
        <v>87</v>
      </c>
      <c r="D260" s="4" t="s">
        <v>60</v>
      </c>
      <c r="Y260" s="19">
        <v>33</v>
      </c>
      <c r="Z260" s="19">
        <v>61</v>
      </c>
      <c r="AA260">
        <f>Y260/Z260</f>
        <v>0.54098360655737709</v>
      </c>
      <c r="AB260" s="21"/>
    </row>
    <row r="261" spans="1:28" x14ac:dyDescent="0.3">
      <c r="A261" s="8" t="s">
        <v>307</v>
      </c>
      <c r="B261" s="4">
        <f t="shared" si="17"/>
        <v>29042</v>
      </c>
      <c r="C261" s="15">
        <v>87</v>
      </c>
      <c r="D261" s="4" t="s">
        <v>60</v>
      </c>
      <c r="Y261" s="19">
        <v>77</v>
      </c>
      <c r="Z261" s="19">
        <v>136</v>
      </c>
      <c r="AA261">
        <f>Y261/Z261</f>
        <v>0.56617647058823528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/>
  </sheetViews>
  <sheetFormatPr defaultRowHeight="14.4" x14ac:dyDescent="0.3"/>
  <cols>
    <col min="1" max="1" width="36.88671875" bestFit="1" customWidth="1"/>
    <col min="2" max="2" width="10.2187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2187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21875" bestFit="1" customWidth="1"/>
  </cols>
  <sheetData>
    <row r="1" spans="1:12" x14ac:dyDescent="0.3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3">
      <c r="B3" s="1"/>
      <c r="C3" s="1"/>
    </row>
    <row r="4" spans="1:12" x14ac:dyDescent="0.3">
      <c r="B4" s="1"/>
      <c r="C4" s="1"/>
    </row>
    <row r="5" spans="1:12" x14ac:dyDescent="0.3">
      <c r="B5" s="1"/>
      <c r="C5" s="1"/>
    </row>
    <row r="6" spans="1:12" x14ac:dyDescent="0.3">
      <c r="B6" s="1"/>
      <c r="C6" s="1"/>
    </row>
    <row r="7" spans="1:12" x14ac:dyDescent="0.3">
      <c r="B7" s="1"/>
      <c r="C7" s="1"/>
    </row>
    <row r="8" spans="1:12" x14ac:dyDescent="0.3">
      <c r="B8" s="1"/>
      <c r="C8" s="1"/>
    </row>
    <row r="9" spans="1:12" x14ac:dyDescent="0.3">
      <c r="B9" s="1"/>
      <c r="C9" s="1"/>
    </row>
    <row r="10" spans="1:12" x14ac:dyDescent="0.3">
      <c r="B10" s="1"/>
      <c r="C10" s="1"/>
    </row>
    <row r="11" spans="1:12" x14ac:dyDescent="0.3">
      <c r="B11" s="1"/>
      <c r="C11" s="1"/>
    </row>
    <row r="12" spans="1:12" x14ac:dyDescent="0.3">
      <c r="B12" s="1"/>
      <c r="C12" s="1"/>
    </row>
    <row r="13" spans="1:12" x14ac:dyDescent="0.3">
      <c r="B13" s="1"/>
      <c r="C13" s="1"/>
    </row>
    <row r="14" spans="1:12" x14ac:dyDescent="0.3">
      <c r="B14" s="1"/>
      <c r="C14" s="1"/>
    </row>
    <row r="15" spans="1:12" x14ac:dyDescent="0.3">
      <c r="B15" s="1"/>
      <c r="C15" s="1"/>
    </row>
    <row r="16" spans="1:12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  <row r="125" spans="2:3" x14ac:dyDescent="0.3">
      <c r="B125" s="1"/>
      <c r="C125" s="1"/>
    </row>
    <row r="126" spans="2:3" x14ac:dyDescent="0.3">
      <c r="B126" s="1"/>
      <c r="C126" s="1"/>
    </row>
    <row r="127" spans="2:3" x14ac:dyDescent="0.3">
      <c r="B127" s="1"/>
      <c r="C127" s="1"/>
    </row>
    <row r="128" spans="2:3" x14ac:dyDescent="0.3">
      <c r="B128" s="1"/>
      <c r="C128" s="1"/>
    </row>
    <row r="129" spans="2:3" x14ac:dyDescent="0.3">
      <c r="B129" s="1"/>
      <c r="C129" s="1"/>
    </row>
    <row r="130" spans="2:3" x14ac:dyDescent="0.3">
      <c r="B130" s="1"/>
      <c r="C130" s="1"/>
    </row>
    <row r="131" spans="2:3" x14ac:dyDescent="0.3">
      <c r="B131" s="1"/>
      <c r="C131" s="1"/>
    </row>
    <row r="132" spans="2:3" x14ac:dyDescent="0.3">
      <c r="B132" s="1"/>
      <c r="C132" s="1"/>
    </row>
    <row r="133" spans="2:3" x14ac:dyDescent="0.3">
      <c r="B133" s="1"/>
      <c r="C133" s="1"/>
    </row>
    <row r="134" spans="2:3" x14ac:dyDescent="0.3">
      <c r="B134" s="1"/>
      <c r="C134" s="1"/>
    </row>
    <row r="135" spans="2:3" x14ac:dyDescent="0.3">
      <c r="B135" s="1"/>
      <c r="C135" s="1"/>
    </row>
    <row r="136" spans="2:3" x14ac:dyDescent="0.3">
      <c r="B136" s="1"/>
      <c r="C136" s="1"/>
    </row>
    <row r="137" spans="2:3" x14ac:dyDescent="0.3">
      <c r="B137" s="1"/>
      <c r="C137" s="1"/>
    </row>
    <row r="138" spans="2:3" x14ac:dyDescent="0.3">
      <c r="B138" s="1"/>
      <c r="C138" s="1"/>
    </row>
    <row r="139" spans="2:3" x14ac:dyDescent="0.3">
      <c r="B139" s="1"/>
      <c r="C139" s="1"/>
    </row>
    <row r="140" spans="2:3" x14ac:dyDescent="0.3">
      <c r="B140" s="1"/>
      <c r="C140" s="1"/>
    </row>
    <row r="141" spans="2:3" x14ac:dyDescent="0.3">
      <c r="B141" s="1"/>
      <c r="C141" s="1"/>
    </row>
    <row r="142" spans="2:3" x14ac:dyDescent="0.3">
      <c r="B142" s="1"/>
      <c r="C142" s="1"/>
    </row>
    <row r="143" spans="2:3" x14ac:dyDescent="0.3">
      <c r="B143" s="1"/>
      <c r="C143" s="1"/>
    </row>
    <row r="144" spans="2:3" x14ac:dyDescent="0.3">
      <c r="B144" s="1"/>
      <c r="C144" s="1"/>
    </row>
    <row r="145" spans="2:3" x14ac:dyDescent="0.3">
      <c r="B145" s="1"/>
      <c r="C145" s="1"/>
    </row>
    <row r="146" spans="2:3" x14ac:dyDescent="0.3">
      <c r="B146" s="1"/>
      <c r="C146" s="1"/>
    </row>
    <row r="147" spans="2:3" x14ac:dyDescent="0.3">
      <c r="B147" s="1"/>
      <c r="C147" s="1"/>
    </row>
    <row r="148" spans="2:3" x14ac:dyDescent="0.3">
      <c r="B148" s="1"/>
      <c r="C14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61"/>
  <sheetViews>
    <sheetView topLeftCell="G1" workbookViewId="0">
      <selection activeCell="AA1" sqref="AA1:AA1048576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7" width="21.88671875" customWidth="1"/>
    <col min="28" max="28" width="20.5546875" bestFit="1" customWidth="1"/>
    <col min="29" max="29" width="21.6640625" bestFit="1" customWidth="1"/>
    <col min="30" max="30" width="17.77734375" bestFit="1" customWidth="1"/>
    <col min="31" max="31" width="16.44140625" bestFit="1" customWidth="1"/>
    <col min="32" max="32" width="17.33203125" bestFit="1" customWidth="1"/>
    <col min="33" max="33" width="18" bestFit="1" customWidth="1"/>
    <col min="34" max="34" width="16.5546875" bestFit="1" customWidth="1"/>
    <col min="35" max="35" width="17.6640625" bestFit="1" customWidth="1"/>
    <col min="36" max="36" width="13.77734375" bestFit="1" customWidth="1"/>
    <col min="37" max="37" width="12.7773437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8671875" bestFit="1" customWidth="1"/>
    <col min="44" max="44" width="17" bestFit="1" customWidth="1"/>
    <col min="45" max="45" width="5.77734375" bestFit="1" customWidth="1"/>
    <col min="46" max="46" width="8.109375" bestFit="1" customWidth="1"/>
    <col min="47" max="47" width="14" bestFit="1" customWidth="1"/>
    <col min="48" max="48" width="14.21875" bestFit="1" customWidth="1"/>
    <col min="49" max="49" width="10.77734375" bestFit="1" customWidth="1"/>
    <col min="50" max="50" width="10.5546875" bestFit="1" customWidth="1"/>
    <col min="51" max="51" width="6.5546875" bestFit="1" customWidth="1"/>
    <col min="52" max="52" width="7.5546875" bestFit="1" customWidth="1"/>
    <col min="53" max="53" width="14.88671875" bestFit="1" customWidth="1"/>
    <col min="54" max="54" width="17.44140625" bestFit="1" customWidth="1"/>
    <col min="55" max="55" width="14.109375" bestFit="1" customWidth="1"/>
    <col min="56" max="56" width="15.109375" bestFit="1" customWidth="1"/>
    <col min="57" max="57" width="14.77734375" bestFit="1" customWidth="1"/>
    <col min="58" max="58" width="15" bestFit="1" customWidth="1"/>
    <col min="59" max="59" width="11.6640625" bestFit="1" customWidth="1"/>
    <col min="60" max="60" width="11.21875" bestFit="1" customWidth="1"/>
    <col min="61" max="61" width="17.6640625" bestFit="1" customWidth="1"/>
    <col min="62" max="62" width="20.21875" bestFit="1" customWidth="1"/>
    <col min="63" max="63" width="18.44140625" bestFit="1" customWidth="1"/>
    <col min="64" max="64" width="17.21875" bestFit="1" customWidth="1"/>
    <col min="65" max="65" width="17.44140625" bestFit="1" customWidth="1"/>
    <col min="66" max="66" width="18.109375" bestFit="1" customWidth="1"/>
    <col min="67" max="67" width="13.77734375" bestFit="1" customWidth="1"/>
    <col min="68" max="68" width="16.21875" bestFit="1" customWidth="1"/>
    <col min="69" max="69" width="14.109375" bestFit="1" customWidth="1"/>
    <col min="70" max="70" width="14.44140625" bestFit="1" customWidth="1"/>
    <col min="71" max="71" width="13.88671875" bestFit="1" customWidth="1"/>
    <col min="72" max="72" width="10.6640625" bestFit="1" customWidth="1"/>
    <col min="73" max="73" width="18.6640625" bestFit="1" customWidth="1"/>
    <col min="74" max="74" width="13.44140625" bestFit="1" customWidth="1"/>
    <col min="75" max="75" width="18.77734375" bestFit="1" customWidth="1"/>
    <col min="76" max="76" width="18" bestFit="1" customWidth="1"/>
    <col min="77" max="77" width="10.88671875" bestFit="1" customWidth="1"/>
    <col min="78" max="78" width="9.88671875" bestFit="1" customWidth="1"/>
    <col min="79" max="79" width="12.109375" bestFit="1" customWidth="1"/>
  </cols>
  <sheetData>
    <row r="1" spans="1:87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17</v>
      </c>
      <c r="AP1" t="s">
        <v>18</v>
      </c>
      <c r="AQ1" t="s">
        <v>19</v>
      </c>
      <c r="AR1" t="s">
        <v>176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290</v>
      </c>
      <c r="CC1" s="9" t="s">
        <v>291</v>
      </c>
      <c r="CD1" s="9" t="s">
        <v>292</v>
      </c>
      <c r="CE1" s="9" t="s">
        <v>293</v>
      </c>
      <c r="CF1" s="9" t="s">
        <v>294</v>
      </c>
      <c r="CG1" t="s">
        <v>295</v>
      </c>
      <c r="CH1" t="s">
        <v>296</v>
      </c>
      <c r="CI1" t="s">
        <v>297</v>
      </c>
    </row>
    <row r="2" spans="1:87" x14ac:dyDescent="0.3">
      <c r="A2" s="9" t="s">
        <v>225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 x14ac:dyDescent="0.3">
      <c r="A3" t="s">
        <v>225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 x14ac:dyDescent="0.3">
      <c r="A4" t="s">
        <v>225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 x14ac:dyDescent="0.3">
      <c r="A5" t="s">
        <v>225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 x14ac:dyDescent="0.3">
      <c r="A6" t="s">
        <v>225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 x14ac:dyDescent="0.3">
      <c r="A7" t="s">
        <v>225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 x14ac:dyDescent="0.3">
      <c r="A8" t="s">
        <v>225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 x14ac:dyDescent="0.3">
      <c r="A9" t="s">
        <v>225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 x14ac:dyDescent="0.3">
      <c r="A10" t="s">
        <v>225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 x14ac:dyDescent="0.3">
      <c r="A11" t="s">
        <v>225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 x14ac:dyDescent="0.3">
      <c r="A12" t="s">
        <v>225</v>
      </c>
      <c r="B12" s="4">
        <v>42293</v>
      </c>
      <c r="C12" s="4"/>
      <c r="Q12" s="9"/>
      <c r="Y12">
        <v>372.5</v>
      </c>
      <c r="Z12" s="11"/>
      <c r="AA12" s="11"/>
    </row>
    <row r="13" spans="1:87" x14ac:dyDescent="0.3">
      <c r="A13" t="s">
        <v>226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 x14ac:dyDescent="0.3">
      <c r="A14" t="s">
        <v>226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 x14ac:dyDescent="0.3">
      <c r="A15" t="s">
        <v>226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 x14ac:dyDescent="0.3">
      <c r="A16" t="s">
        <v>226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 x14ac:dyDescent="0.3">
      <c r="A17" t="s">
        <v>226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 x14ac:dyDescent="0.3">
      <c r="A18" t="s">
        <v>226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 x14ac:dyDescent="0.3">
      <c r="A19" t="s">
        <v>226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 x14ac:dyDescent="0.3">
      <c r="A20" t="s">
        <v>226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 x14ac:dyDescent="0.3">
      <c r="A21" t="s">
        <v>226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 x14ac:dyDescent="0.3">
      <c r="A22" t="s">
        <v>226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 x14ac:dyDescent="0.3">
      <c r="A23" t="s">
        <v>226</v>
      </c>
      <c r="B23" s="4">
        <v>42293</v>
      </c>
      <c r="C23" s="4"/>
      <c r="Q23" s="9"/>
      <c r="Y23">
        <v>302.7</v>
      </c>
      <c r="Z23" s="11"/>
      <c r="AA23" s="11"/>
    </row>
    <row r="24" spans="1:79" x14ac:dyDescent="0.3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 x14ac:dyDescent="0.3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 x14ac:dyDescent="0.3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 x14ac:dyDescent="0.3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 x14ac:dyDescent="0.3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 x14ac:dyDescent="0.3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 x14ac:dyDescent="0.3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 x14ac:dyDescent="0.3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 x14ac:dyDescent="0.3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 x14ac:dyDescent="0.3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 x14ac:dyDescent="0.3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 x14ac:dyDescent="0.3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 x14ac:dyDescent="0.3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 x14ac:dyDescent="0.3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 x14ac:dyDescent="0.3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 x14ac:dyDescent="0.3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 x14ac:dyDescent="0.3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 x14ac:dyDescent="0.3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 x14ac:dyDescent="0.3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 x14ac:dyDescent="0.3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 x14ac:dyDescent="0.3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 x14ac:dyDescent="0.3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 x14ac:dyDescent="0.3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 x14ac:dyDescent="0.3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 x14ac:dyDescent="0.3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 x14ac:dyDescent="0.3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 x14ac:dyDescent="0.3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 x14ac:dyDescent="0.3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 x14ac:dyDescent="0.3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 x14ac:dyDescent="0.3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 x14ac:dyDescent="0.3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 x14ac:dyDescent="0.3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 x14ac:dyDescent="0.3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 x14ac:dyDescent="0.3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 x14ac:dyDescent="0.3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 x14ac:dyDescent="0.3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 x14ac:dyDescent="0.3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 x14ac:dyDescent="0.3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 x14ac:dyDescent="0.3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 x14ac:dyDescent="0.3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 x14ac:dyDescent="0.3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 x14ac:dyDescent="0.3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 x14ac:dyDescent="0.3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 x14ac:dyDescent="0.3">
      <c r="A69" s="13" t="s">
        <v>308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 x14ac:dyDescent="0.3">
      <c r="A70" s="13" t="s">
        <v>308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 x14ac:dyDescent="0.3">
      <c r="A71" s="13" t="s">
        <v>308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 x14ac:dyDescent="0.3">
      <c r="A72" s="13" t="s">
        <v>308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 x14ac:dyDescent="0.3">
      <c r="A73" s="8" t="s">
        <v>198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 x14ac:dyDescent="0.3">
      <c r="A74" s="8" t="s">
        <v>198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 x14ac:dyDescent="0.3">
      <c r="A75" s="8" t="s">
        <v>198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 x14ac:dyDescent="0.3">
      <c r="A76" s="8" t="s">
        <v>198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 x14ac:dyDescent="0.3">
      <c r="A77" s="8" t="s">
        <v>198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 x14ac:dyDescent="0.3">
      <c r="A78" s="8" t="s">
        <v>198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 x14ac:dyDescent="0.3">
      <c r="A79" s="29" t="s">
        <v>198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 x14ac:dyDescent="0.3">
      <c r="A80" s="28" t="s">
        <v>196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 x14ac:dyDescent="0.3">
      <c r="A81" s="28" t="s">
        <v>196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 x14ac:dyDescent="0.3">
      <c r="A82" s="26" t="s">
        <v>196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 x14ac:dyDescent="0.3">
      <c r="A83" s="26" t="s">
        <v>196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 x14ac:dyDescent="0.3">
      <c r="A84" s="26" t="s">
        <v>196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 x14ac:dyDescent="0.3">
      <c r="A85" s="28" t="s">
        <v>196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 x14ac:dyDescent="0.3">
      <c r="A86" s="28" t="s">
        <v>196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 x14ac:dyDescent="0.3">
      <c r="A87" s="28" t="s">
        <v>196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 x14ac:dyDescent="0.3">
      <c r="A88" s="26" t="s">
        <v>196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 x14ac:dyDescent="0.3">
      <c r="A89" s="26" t="s">
        <v>196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 x14ac:dyDescent="0.3">
      <c r="A90" s="26" t="s">
        <v>196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 x14ac:dyDescent="0.3">
      <c r="A91" s="28" t="s">
        <v>196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 x14ac:dyDescent="0.3">
      <c r="A92" s="29" t="s">
        <v>178</v>
      </c>
      <c r="B92" s="4">
        <v>36530</v>
      </c>
      <c r="C92" s="4"/>
      <c r="Z92">
        <v>22.0397953047001</v>
      </c>
    </row>
    <row r="93" spans="1:87" x14ac:dyDescent="0.3">
      <c r="A93" s="29" t="s">
        <v>178</v>
      </c>
      <c r="B93" s="4">
        <v>36544</v>
      </c>
      <c r="C93" s="4"/>
      <c r="N93">
        <v>1.7981584612741099</v>
      </c>
      <c r="Z93">
        <v>125.371812704538</v>
      </c>
    </row>
    <row r="94" spans="1:87" x14ac:dyDescent="0.3">
      <c r="A94" s="27" t="s">
        <v>178</v>
      </c>
      <c r="B94" s="4">
        <v>36599</v>
      </c>
      <c r="C94" s="4"/>
      <c r="N94">
        <v>2.5412425838142698</v>
      </c>
    </row>
    <row r="95" spans="1:87" x14ac:dyDescent="0.3">
      <c r="A95" s="27" t="s">
        <v>178</v>
      </c>
      <c r="B95" s="4">
        <v>36558</v>
      </c>
      <c r="C95" s="4"/>
      <c r="N95">
        <v>4.3573110704575502</v>
      </c>
      <c r="Z95">
        <v>326.505975198957</v>
      </c>
    </row>
    <row r="96" spans="1:87" x14ac:dyDescent="0.3">
      <c r="A96" s="27" t="s">
        <v>178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 x14ac:dyDescent="0.3">
      <c r="A97" s="29" t="s">
        <v>178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 x14ac:dyDescent="0.3">
      <c r="A98" s="29" t="s">
        <v>178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 x14ac:dyDescent="0.3">
      <c r="A99" s="29" t="s">
        <v>178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 x14ac:dyDescent="0.3">
      <c r="A100" s="27" t="s">
        <v>178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 x14ac:dyDescent="0.3">
      <c r="A101" s="27" t="s">
        <v>178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 x14ac:dyDescent="0.3">
      <c r="A102" s="27" t="s">
        <v>181</v>
      </c>
      <c r="B102" s="4">
        <v>36530</v>
      </c>
      <c r="C102" s="4"/>
      <c r="N102">
        <v>0.44868050010612398</v>
      </c>
      <c r="Z102">
        <v>29.973767419208301</v>
      </c>
    </row>
    <row r="103" spans="1:27" x14ac:dyDescent="0.3">
      <c r="A103" s="29" t="s">
        <v>181</v>
      </c>
      <c r="B103" s="4">
        <v>36543</v>
      </c>
      <c r="C103" s="4"/>
      <c r="N103">
        <v>1.7156834008833699</v>
      </c>
      <c r="Z103">
        <v>135.94011149769199</v>
      </c>
    </row>
    <row r="104" spans="1:27" x14ac:dyDescent="0.3">
      <c r="A104" s="29" t="s">
        <v>181</v>
      </c>
      <c r="B104" s="4">
        <v>36545</v>
      </c>
      <c r="C104" s="4"/>
      <c r="N104">
        <v>2.2107359079836999</v>
      </c>
      <c r="Z104">
        <v>154.47337448392599</v>
      </c>
    </row>
    <row r="105" spans="1:27" x14ac:dyDescent="0.3">
      <c r="A105" s="29" t="s">
        <v>181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 x14ac:dyDescent="0.3">
      <c r="A106" s="27" t="s">
        <v>181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 x14ac:dyDescent="0.3">
      <c r="A107" s="27" t="s">
        <v>181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 x14ac:dyDescent="0.3">
      <c r="A108" s="27" t="s">
        <v>181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 x14ac:dyDescent="0.3">
      <c r="A109" s="29" t="s">
        <v>181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 x14ac:dyDescent="0.3">
      <c r="A110" s="29" t="s">
        <v>181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 x14ac:dyDescent="0.3">
      <c r="A111" s="29" t="s">
        <v>181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 x14ac:dyDescent="0.3">
      <c r="A112" s="27" t="s">
        <v>179</v>
      </c>
      <c r="B112" s="4">
        <v>36558</v>
      </c>
      <c r="C112" s="4"/>
      <c r="Z112">
        <v>56.9103111383317</v>
      </c>
    </row>
    <row r="113" spans="1:27" x14ac:dyDescent="0.3">
      <c r="A113" s="27" t="s">
        <v>179</v>
      </c>
      <c r="B113" s="4">
        <v>36566</v>
      </c>
      <c r="C113" s="4"/>
      <c r="N113">
        <v>1.96698976136811</v>
      </c>
      <c r="Z113">
        <v>125.76585484638601</v>
      </c>
    </row>
    <row r="114" spans="1:27" x14ac:dyDescent="0.3">
      <c r="A114" s="27" t="s">
        <v>179</v>
      </c>
      <c r="B114" s="4">
        <v>36571</v>
      </c>
      <c r="C114" s="4"/>
      <c r="Z114">
        <v>170.792917572139</v>
      </c>
    </row>
    <row r="115" spans="1:27" x14ac:dyDescent="0.3">
      <c r="A115" s="8" t="s">
        <v>179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 x14ac:dyDescent="0.3">
      <c r="A116" s="8" t="s">
        <v>179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 x14ac:dyDescent="0.3">
      <c r="A117" s="8" t="s">
        <v>179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 x14ac:dyDescent="0.3">
      <c r="A118" s="8" t="s">
        <v>179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 x14ac:dyDescent="0.3">
      <c r="A119" s="8" t="s">
        <v>179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 x14ac:dyDescent="0.3">
      <c r="A120" s="8" t="s">
        <v>182</v>
      </c>
      <c r="B120" s="4">
        <v>36553</v>
      </c>
      <c r="C120" s="4"/>
      <c r="N120">
        <v>0.59010097130555095</v>
      </c>
      <c r="Z120">
        <v>30.376664440648</v>
      </c>
    </row>
    <row r="121" spans="1:27" x14ac:dyDescent="0.3">
      <c r="A121" s="8" t="s">
        <v>182</v>
      </c>
      <c r="B121" s="4">
        <v>36558</v>
      </c>
      <c r="C121" s="4"/>
      <c r="N121">
        <v>0.865826418298143</v>
      </c>
      <c r="Z121">
        <v>64.831000933451804</v>
      </c>
    </row>
    <row r="122" spans="1:27" x14ac:dyDescent="0.3">
      <c r="A122" s="8" t="s">
        <v>182</v>
      </c>
      <c r="B122" s="4">
        <v>36567</v>
      </c>
      <c r="C122" s="4"/>
      <c r="N122">
        <v>2.1045694822062</v>
      </c>
      <c r="Z122">
        <v>149.56777118991101</v>
      </c>
    </row>
    <row r="123" spans="1:27" x14ac:dyDescent="0.3">
      <c r="A123" s="8" t="s">
        <v>182</v>
      </c>
      <c r="B123" s="4">
        <v>36572</v>
      </c>
      <c r="C123" s="4"/>
      <c r="N123">
        <v>2.71019517076178</v>
      </c>
      <c r="Z123">
        <v>199.87676959234301</v>
      </c>
    </row>
    <row r="124" spans="1:27" x14ac:dyDescent="0.3">
      <c r="A124" s="8" t="s">
        <v>182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 x14ac:dyDescent="0.3">
      <c r="A125" s="8" t="s">
        <v>182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 x14ac:dyDescent="0.3">
      <c r="A126" s="8" t="s">
        <v>182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 x14ac:dyDescent="0.3">
      <c r="A127" s="8" t="s">
        <v>182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 x14ac:dyDescent="0.3">
      <c r="A128" s="8" t="s">
        <v>182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 x14ac:dyDescent="0.3">
      <c r="A129" s="8" t="s">
        <v>182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 x14ac:dyDescent="0.3">
      <c r="A130" s="8" t="s">
        <v>177</v>
      </c>
      <c r="B130" s="4">
        <v>36523</v>
      </c>
      <c r="C130" s="4"/>
      <c r="Z130">
        <v>106.506491733601</v>
      </c>
    </row>
    <row r="131" spans="1:27" x14ac:dyDescent="0.3">
      <c r="A131" s="8" t="s">
        <v>177</v>
      </c>
      <c r="B131" s="4">
        <v>36532</v>
      </c>
      <c r="C131" s="4"/>
      <c r="N131">
        <v>1.8509991004558299</v>
      </c>
      <c r="Z131">
        <v>207.106778779281</v>
      </c>
    </row>
    <row r="132" spans="1:27" x14ac:dyDescent="0.3">
      <c r="A132" s="8" t="s">
        <v>177</v>
      </c>
      <c r="B132" s="4">
        <v>36537</v>
      </c>
      <c r="C132" s="4"/>
      <c r="N132">
        <v>3.7213232395718499</v>
      </c>
      <c r="Z132">
        <v>249.48623250700001</v>
      </c>
    </row>
    <row r="133" spans="1:27" x14ac:dyDescent="0.3">
      <c r="A133" s="8" t="s">
        <v>177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 x14ac:dyDescent="0.3">
      <c r="A134" s="8" t="s">
        <v>177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 x14ac:dyDescent="0.3">
      <c r="A135" s="8" t="s">
        <v>177</v>
      </c>
      <c r="B135" s="4">
        <v>36578</v>
      </c>
      <c r="C135" s="4"/>
      <c r="N135">
        <v>5.1029017879703602</v>
      </c>
      <c r="Z135">
        <v>844.91932835738203</v>
      </c>
    </row>
    <row r="136" spans="1:27" x14ac:dyDescent="0.3">
      <c r="A136" s="8" t="s">
        <v>177</v>
      </c>
      <c r="B136" s="4">
        <v>36593</v>
      </c>
      <c r="C136" s="4"/>
      <c r="V136">
        <v>462.135922330097</v>
      </c>
      <c r="Z136">
        <v>953.55541863287999</v>
      </c>
    </row>
    <row r="137" spans="1:27" x14ac:dyDescent="0.3">
      <c r="A137" s="8" t="s">
        <v>177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 x14ac:dyDescent="0.3">
      <c r="A138" s="8" t="s">
        <v>177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 x14ac:dyDescent="0.3">
      <c r="A139" s="8" t="s">
        <v>180</v>
      </c>
      <c r="B139" s="4">
        <v>36508</v>
      </c>
      <c r="C139" s="4"/>
      <c r="N139">
        <v>0.36252640515873402</v>
      </c>
      <c r="Z139">
        <v>32.240616594781997</v>
      </c>
    </row>
    <row r="140" spans="1:27" x14ac:dyDescent="0.3">
      <c r="A140" s="8" t="s">
        <v>180</v>
      </c>
      <c r="B140" s="4">
        <v>36522</v>
      </c>
      <c r="C140" s="4"/>
      <c r="N140">
        <v>1.65706142168406</v>
      </c>
      <c r="Z140">
        <v>117.06593564716199</v>
      </c>
    </row>
    <row r="141" spans="1:27" x14ac:dyDescent="0.3">
      <c r="A141" s="8" t="s">
        <v>180</v>
      </c>
      <c r="B141" s="4">
        <v>36530</v>
      </c>
      <c r="C141" s="4"/>
      <c r="N141">
        <v>2.4005498337359299</v>
      </c>
      <c r="Z141">
        <v>193.846596590133</v>
      </c>
    </row>
    <row r="142" spans="1:27" x14ac:dyDescent="0.3">
      <c r="A142" s="8" t="s">
        <v>180</v>
      </c>
      <c r="B142" s="4">
        <v>36536</v>
      </c>
      <c r="C142" s="4"/>
      <c r="N142">
        <v>3.4464468005538702</v>
      </c>
      <c r="Z142">
        <v>286.477492002936</v>
      </c>
    </row>
    <row r="143" spans="1:27" x14ac:dyDescent="0.3">
      <c r="A143" s="8" t="s">
        <v>180</v>
      </c>
      <c r="B143" s="4">
        <v>36543</v>
      </c>
      <c r="C143" s="4"/>
      <c r="N143">
        <v>4.6297213434540403</v>
      </c>
      <c r="Z143">
        <v>392.32872264672301</v>
      </c>
    </row>
    <row r="144" spans="1:27" x14ac:dyDescent="0.3">
      <c r="A144" s="8" t="s">
        <v>180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 x14ac:dyDescent="0.3">
      <c r="A145" s="8" t="s">
        <v>180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 x14ac:dyDescent="0.3">
      <c r="A146" s="8" t="s">
        <v>180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 x14ac:dyDescent="0.3">
      <c r="A147" s="8" t="s">
        <v>180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 x14ac:dyDescent="0.3">
      <c r="A148" s="8" t="s">
        <v>180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 x14ac:dyDescent="0.3">
      <c r="A149" s="8" t="s">
        <v>180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 x14ac:dyDescent="0.3">
      <c r="A150" s="24" t="s">
        <v>139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 x14ac:dyDescent="0.3">
      <c r="A151" s="24" t="s">
        <v>127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 x14ac:dyDescent="0.3">
      <c r="A152" s="24" t="s">
        <v>151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 x14ac:dyDescent="0.3">
      <c r="A153" s="24" t="s">
        <v>140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 x14ac:dyDescent="0.3">
      <c r="A154" s="24" t="s">
        <v>128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 x14ac:dyDescent="0.3">
      <c r="A155" s="24" t="s">
        <v>152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 x14ac:dyDescent="0.3">
      <c r="A156" s="24" t="s">
        <v>143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 x14ac:dyDescent="0.3">
      <c r="A157" s="24" t="s">
        <v>131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 x14ac:dyDescent="0.3">
      <c r="A158" s="24" t="s">
        <v>155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 x14ac:dyDescent="0.3">
      <c r="A159" s="24" t="s">
        <v>138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 x14ac:dyDescent="0.3">
      <c r="A160" s="24" t="s">
        <v>126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 x14ac:dyDescent="0.3">
      <c r="A161" s="24" t="s">
        <v>150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 x14ac:dyDescent="0.3">
      <c r="A162" s="24" t="s">
        <v>141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 x14ac:dyDescent="0.3">
      <c r="A163" s="24" t="s">
        <v>129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 x14ac:dyDescent="0.3">
      <c r="A164" s="24" t="s">
        <v>153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 x14ac:dyDescent="0.3">
      <c r="A165" s="24" t="s">
        <v>142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 x14ac:dyDescent="0.3">
      <c r="A166" s="24" t="s">
        <v>130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 x14ac:dyDescent="0.3">
      <c r="A167" s="24" t="s">
        <v>154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 x14ac:dyDescent="0.3">
      <c r="A168" s="24" t="s">
        <v>145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 x14ac:dyDescent="0.3">
      <c r="A169" s="24" t="s">
        <v>133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 x14ac:dyDescent="0.3">
      <c r="A170" s="24" t="s">
        <v>157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 x14ac:dyDescent="0.3">
      <c r="A171" s="24" t="s">
        <v>146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 x14ac:dyDescent="0.3">
      <c r="A172" s="24" t="s">
        <v>134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 x14ac:dyDescent="0.3">
      <c r="A173" s="24" t="s">
        <v>158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 x14ac:dyDescent="0.3">
      <c r="A174" s="24" t="s">
        <v>148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 x14ac:dyDescent="0.3">
      <c r="A175" s="24" t="s">
        <v>136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 x14ac:dyDescent="0.3">
      <c r="A176" s="24" t="s">
        <v>160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 x14ac:dyDescent="0.3">
      <c r="A177" s="24" t="s">
        <v>149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 x14ac:dyDescent="0.3">
      <c r="A178" s="24" t="s">
        <v>137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 x14ac:dyDescent="0.3">
      <c r="A179" s="24" t="s">
        <v>161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 x14ac:dyDescent="0.3">
      <c r="A180" s="24" t="s">
        <v>144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 x14ac:dyDescent="0.3">
      <c r="A181" s="24" t="s">
        <v>132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 x14ac:dyDescent="0.3">
      <c r="A182" s="24" t="s">
        <v>156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 x14ac:dyDescent="0.3">
      <c r="A183" s="24" t="s">
        <v>147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 x14ac:dyDescent="0.3">
      <c r="A184" s="24" t="s">
        <v>135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 x14ac:dyDescent="0.3">
      <c r="A185" s="24" t="s">
        <v>159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 x14ac:dyDescent="0.3">
      <c r="A186" s="8" t="s">
        <v>298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 x14ac:dyDescent="0.3">
      <c r="A187" s="8" t="s">
        <v>298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 x14ac:dyDescent="0.3">
      <c r="A188" s="8" t="s">
        <v>298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 x14ac:dyDescent="0.3">
      <c r="A189" s="8" t="s">
        <v>298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 x14ac:dyDescent="0.3">
      <c r="A190" s="8" t="s">
        <v>298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 x14ac:dyDescent="0.3">
      <c r="A191" s="8" t="s">
        <v>298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 x14ac:dyDescent="0.3">
      <c r="A192" s="8" t="s">
        <v>298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 x14ac:dyDescent="0.3">
      <c r="A193" s="8" t="s">
        <v>299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 x14ac:dyDescent="0.3">
      <c r="A194" s="8" t="s">
        <v>299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 x14ac:dyDescent="0.3">
      <c r="A195" s="8" t="s">
        <v>299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 x14ac:dyDescent="0.3">
      <c r="A196" s="8" t="s">
        <v>299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 x14ac:dyDescent="0.3">
      <c r="A197" s="8" t="s">
        <v>299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 x14ac:dyDescent="0.3">
      <c r="A198" s="8" t="s">
        <v>299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 x14ac:dyDescent="0.3">
      <c r="A199" s="8" t="s">
        <v>299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 x14ac:dyDescent="0.3">
      <c r="A200" s="8" t="s">
        <v>301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 x14ac:dyDescent="0.3">
      <c r="A201" s="8" t="s">
        <v>300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 x14ac:dyDescent="0.3">
      <c r="A202" s="8" t="s">
        <v>306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 x14ac:dyDescent="0.3">
      <c r="A203" s="8" t="s">
        <v>305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 x14ac:dyDescent="0.3">
      <c r="A204" s="8" t="s">
        <v>307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 x14ac:dyDescent="0.3">
      <c r="A205" s="8" t="s">
        <v>304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 x14ac:dyDescent="0.3">
      <c r="A206" s="8" t="s">
        <v>302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 x14ac:dyDescent="0.3">
      <c r="A207" s="8" t="s">
        <v>303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 x14ac:dyDescent="0.3">
      <c r="A208" s="25" t="s">
        <v>110</v>
      </c>
      <c r="D208" s="4" t="s">
        <v>60</v>
      </c>
      <c r="E208" s="4"/>
      <c r="F208" s="5"/>
      <c r="G208" s="5">
        <v>33</v>
      </c>
      <c r="H208" s="5"/>
    </row>
    <row r="209" spans="1:36" x14ac:dyDescent="0.3">
      <c r="A209" s="25" t="s">
        <v>114</v>
      </c>
      <c r="D209" s="4" t="s">
        <v>60</v>
      </c>
      <c r="E209" s="4"/>
      <c r="G209" s="5">
        <v>42</v>
      </c>
    </row>
    <row r="210" spans="1:36" x14ac:dyDescent="0.3">
      <c r="A210" s="25" t="s">
        <v>112</v>
      </c>
      <c r="D210" s="4" t="s">
        <v>60</v>
      </c>
      <c r="E210" s="4"/>
      <c r="G210" s="5">
        <v>52</v>
      </c>
    </row>
    <row r="211" spans="1:36" x14ac:dyDescent="0.3">
      <c r="A211" s="25" t="s">
        <v>116</v>
      </c>
      <c r="D211" s="4" t="s">
        <v>60</v>
      </c>
      <c r="E211" s="4"/>
      <c r="G211" s="5">
        <v>56</v>
      </c>
    </row>
    <row r="212" spans="1:36" x14ac:dyDescent="0.3">
      <c r="A212" s="25" t="s">
        <v>111</v>
      </c>
      <c r="D212" s="4" t="s">
        <v>60</v>
      </c>
      <c r="E212" s="4"/>
      <c r="F212" s="5"/>
      <c r="G212" s="5">
        <v>33</v>
      </c>
      <c r="H212" s="5"/>
    </row>
    <row r="213" spans="1:36" x14ac:dyDescent="0.3">
      <c r="A213" s="25" t="s">
        <v>115</v>
      </c>
      <c r="D213" s="4" t="s">
        <v>60</v>
      </c>
      <c r="E213" s="4"/>
      <c r="G213" s="5">
        <v>42</v>
      </c>
    </row>
    <row r="214" spans="1:36" x14ac:dyDescent="0.3">
      <c r="A214" s="25" t="s">
        <v>113</v>
      </c>
      <c r="D214" s="4" t="s">
        <v>60</v>
      </c>
      <c r="E214" s="4"/>
      <c r="G214" s="5">
        <v>52</v>
      </c>
    </row>
    <row r="215" spans="1:36" x14ac:dyDescent="0.3">
      <c r="A215" s="25" t="s">
        <v>117</v>
      </c>
      <c r="D215" s="4" t="s">
        <v>60</v>
      </c>
      <c r="E215" s="4"/>
      <c r="G215" s="5">
        <v>55</v>
      </c>
    </row>
    <row r="216" spans="1:36" x14ac:dyDescent="0.3">
      <c r="A216" s="25" t="s">
        <v>118</v>
      </c>
      <c r="D216" s="4" t="s">
        <v>60</v>
      </c>
      <c r="E216" s="4"/>
      <c r="G216" s="5">
        <v>39</v>
      </c>
    </row>
    <row r="217" spans="1:36" x14ac:dyDescent="0.3">
      <c r="A217" t="s">
        <v>122</v>
      </c>
      <c r="D217" s="4" t="s">
        <v>60</v>
      </c>
      <c r="E217" s="4"/>
      <c r="G217" s="5">
        <v>38</v>
      </c>
    </row>
    <row r="218" spans="1:36" x14ac:dyDescent="0.3">
      <c r="A218" t="s">
        <v>120</v>
      </c>
      <c r="D218" s="4" t="s">
        <v>60</v>
      </c>
      <c r="E218" s="4"/>
      <c r="G218" s="5">
        <v>58</v>
      </c>
    </row>
    <row r="219" spans="1:36" x14ac:dyDescent="0.3">
      <c r="A219" t="s">
        <v>124</v>
      </c>
      <c r="D219" s="4" t="s">
        <v>60</v>
      </c>
      <c r="E219" s="4"/>
      <c r="G219" s="5">
        <v>55</v>
      </c>
    </row>
    <row r="220" spans="1:36" x14ac:dyDescent="0.3">
      <c r="A220" t="s">
        <v>119</v>
      </c>
      <c r="D220" s="4" t="s">
        <v>60</v>
      </c>
      <c r="E220" s="4"/>
      <c r="G220" s="5">
        <v>40</v>
      </c>
    </row>
    <row r="221" spans="1:36" x14ac:dyDescent="0.3">
      <c r="A221" t="s">
        <v>123</v>
      </c>
      <c r="D221" s="4" t="s">
        <v>60</v>
      </c>
      <c r="E221" s="4"/>
      <c r="G221" s="5">
        <v>41</v>
      </c>
    </row>
    <row r="222" spans="1:36" x14ac:dyDescent="0.3">
      <c r="A222" t="s">
        <v>121</v>
      </c>
      <c r="D222" s="4" t="s">
        <v>60</v>
      </c>
      <c r="E222" s="4"/>
      <c r="G222" s="5">
        <v>60</v>
      </c>
    </row>
    <row r="223" spans="1:36" x14ac:dyDescent="0.3">
      <c r="A223" t="s">
        <v>125</v>
      </c>
      <c r="D223" s="4" t="s">
        <v>60</v>
      </c>
      <c r="E223" s="4"/>
      <c r="G223" s="5">
        <v>58</v>
      </c>
    </row>
    <row r="224" spans="1:36" x14ac:dyDescent="0.3">
      <c r="A224" t="s">
        <v>227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 x14ac:dyDescent="0.3">
      <c r="A226" t="s">
        <v>227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 x14ac:dyDescent="0.3">
      <c r="A227" t="s">
        <v>227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 x14ac:dyDescent="0.3">
      <c r="A228" t="s">
        <v>227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 x14ac:dyDescent="0.3">
      <c r="A229" t="s">
        <v>227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 x14ac:dyDescent="0.3">
      <c r="A230" t="s">
        <v>227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 x14ac:dyDescent="0.3">
      <c r="A231" t="s">
        <v>227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 x14ac:dyDescent="0.3">
      <c r="A232" t="s">
        <v>227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 x14ac:dyDescent="0.3">
      <c r="A233" t="s">
        <v>227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 x14ac:dyDescent="0.3">
      <c r="A234" t="s">
        <v>227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 x14ac:dyDescent="0.3">
      <c r="A235" t="s">
        <v>227</v>
      </c>
      <c r="B235" s="4">
        <v>42289</v>
      </c>
      <c r="C235" s="4"/>
      <c r="Q235" s="9"/>
      <c r="Y235">
        <v>435.4</v>
      </c>
      <c r="Z235" s="11"/>
      <c r="AA235" s="11"/>
    </row>
    <row r="236" spans="1:37" x14ac:dyDescent="0.3">
      <c r="A236" t="s">
        <v>228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 x14ac:dyDescent="0.3">
      <c r="A237" t="s">
        <v>228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 x14ac:dyDescent="0.3">
      <c r="A238" t="s">
        <v>228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 x14ac:dyDescent="0.3">
      <c r="A239" t="s">
        <v>228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 x14ac:dyDescent="0.3">
      <c r="A240" t="s">
        <v>228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 x14ac:dyDescent="0.3">
      <c r="A241" t="s">
        <v>228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 x14ac:dyDescent="0.3">
      <c r="A242" t="s">
        <v>228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 x14ac:dyDescent="0.3">
      <c r="A243" t="s">
        <v>228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 x14ac:dyDescent="0.3">
      <c r="A244" t="s">
        <v>228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 x14ac:dyDescent="0.3">
      <c r="A245" t="s">
        <v>228</v>
      </c>
      <c r="B245" s="4">
        <v>42289</v>
      </c>
      <c r="C245" s="4"/>
      <c r="Y245">
        <v>365.9</v>
      </c>
    </row>
    <row r="246" spans="1:87" x14ac:dyDescent="0.3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 x14ac:dyDescent="0.3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 x14ac:dyDescent="0.3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 x14ac:dyDescent="0.3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 x14ac:dyDescent="0.3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 x14ac:dyDescent="0.3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 x14ac:dyDescent="0.3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 x14ac:dyDescent="0.3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 x14ac:dyDescent="0.3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 x14ac:dyDescent="0.3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 x14ac:dyDescent="0.3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 x14ac:dyDescent="0.3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 x14ac:dyDescent="0.3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 x14ac:dyDescent="0.3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 x14ac:dyDescent="0.3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 x14ac:dyDescent="0.3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ref="A2:CH261">
    <sortCondition ref="A2:A2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2" sqref="A2"/>
    </sheetView>
  </sheetViews>
  <sheetFormatPr defaultRowHeight="14.4" x14ac:dyDescent="0.3"/>
  <cols>
    <col min="1" max="1" width="15.77734375" bestFit="1" customWidth="1"/>
  </cols>
  <sheetData>
    <row r="1" spans="1:4" x14ac:dyDescent="0.3">
      <c r="A1" s="3" t="s">
        <v>0</v>
      </c>
      <c r="B1" t="s">
        <v>1</v>
      </c>
      <c r="C1" t="s">
        <v>96</v>
      </c>
      <c r="D1" t="s">
        <v>95</v>
      </c>
    </row>
    <row r="2" spans="1:4" x14ac:dyDescent="0.3">
      <c r="A2" t="s">
        <v>4</v>
      </c>
      <c r="B2" s="1">
        <v>42892</v>
      </c>
    </row>
    <row r="3" spans="1:4" x14ac:dyDescent="0.3">
      <c r="A3" t="s">
        <v>4</v>
      </c>
      <c r="B3" s="1">
        <f>B2+1</f>
        <v>42893</v>
      </c>
    </row>
    <row r="4" spans="1:4" x14ac:dyDescent="0.3">
      <c r="A4" t="s">
        <v>4</v>
      </c>
      <c r="B4" s="1">
        <f t="shared" ref="B4:B67" si="0">B3+1</f>
        <v>42894</v>
      </c>
    </row>
    <row r="5" spans="1:4" x14ac:dyDescent="0.3">
      <c r="A5" t="s">
        <v>4</v>
      </c>
      <c r="B5" s="1">
        <f t="shared" si="0"/>
        <v>42895</v>
      </c>
    </row>
    <row r="6" spans="1:4" x14ac:dyDescent="0.3">
      <c r="A6" t="s">
        <v>4</v>
      </c>
      <c r="B6" s="1">
        <f t="shared" si="0"/>
        <v>42896</v>
      </c>
    </row>
    <row r="7" spans="1:4" x14ac:dyDescent="0.3">
      <c r="A7" t="s">
        <v>4</v>
      </c>
      <c r="B7" s="1">
        <f t="shared" si="0"/>
        <v>42897</v>
      </c>
    </row>
    <row r="8" spans="1:4" x14ac:dyDescent="0.3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3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3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3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3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3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3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3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3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3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3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3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3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3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3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3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3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3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3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3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3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3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3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3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3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3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3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3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3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3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3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3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3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3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3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3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3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3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3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3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3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3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3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3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3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3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3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3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3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3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3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3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3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3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3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3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3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3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3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3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3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3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3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3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3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3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3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3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3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3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3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3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3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3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3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3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3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3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3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3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3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3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3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3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3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3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3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3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3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3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3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3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3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3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3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3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3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3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3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3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3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3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3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3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3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3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3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3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3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3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3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"/>
  <sheetViews>
    <sheetView workbookViewId="0">
      <selection activeCell="E1" sqref="E1"/>
    </sheetView>
  </sheetViews>
  <sheetFormatPr defaultRowHeight="14.4" x14ac:dyDescent="0.3"/>
  <cols>
    <col min="1" max="1" width="16.33203125" bestFit="1" customWidth="1"/>
    <col min="2" max="2" width="10.21875" bestFit="1" customWidth="1"/>
    <col min="4" max="4" width="11.77734375" bestFit="1" customWidth="1"/>
    <col min="5" max="5" width="7.77734375" bestFit="1" customWidth="1"/>
    <col min="6" max="6" width="11.77734375" bestFit="1" customWidth="1"/>
    <col min="7" max="7" width="21.5546875" bestFit="1" customWidth="1"/>
    <col min="8" max="8" width="25.21875" bestFit="1" customWidth="1"/>
  </cols>
  <sheetData>
    <row r="1" spans="1:13" x14ac:dyDescent="0.3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3">
      <c r="A2" t="s">
        <v>3</v>
      </c>
      <c r="B2" s="4">
        <v>42737</v>
      </c>
      <c r="J2" s="4"/>
      <c r="M2" t="s">
        <v>105</v>
      </c>
    </row>
    <row r="3" spans="1:13" x14ac:dyDescent="0.3">
      <c r="A3" t="s">
        <v>3</v>
      </c>
      <c r="B3" s="4">
        <v>42738</v>
      </c>
      <c r="J3" s="4"/>
    </row>
    <row r="4" spans="1:13" x14ac:dyDescent="0.3">
      <c r="A4" t="s">
        <v>3</v>
      </c>
      <c r="B4" s="4">
        <v>42739</v>
      </c>
      <c r="J4" s="4"/>
    </row>
    <row r="5" spans="1:13" x14ac:dyDescent="0.3">
      <c r="A5" t="s">
        <v>3</v>
      </c>
      <c r="B5" s="4">
        <v>42740</v>
      </c>
      <c r="J5" s="4"/>
    </row>
    <row r="6" spans="1:13" x14ac:dyDescent="0.3">
      <c r="A6" t="s">
        <v>3</v>
      </c>
      <c r="B6" s="4">
        <v>42741</v>
      </c>
      <c r="J6" s="4"/>
    </row>
    <row r="7" spans="1:13" x14ac:dyDescent="0.3">
      <c r="A7" t="s">
        <v>3</v>
      </c>
      <c r="B7" s="4">
        <v>42742</v>
      </c>
      <c r="J7" s="4"/>
    </row>
    <row r="8" spans="1:13" x14ac:dyDescent="0.3">
      <c r="A8" t="s">
        <v>3</v>
      </c>
      <c r="B8" s="4">
        <v>42743</v>
      </c>
      <c r="J8" s="4"/>
    </row>
    <row r="9" spans="1:13" x14ac:dyDescent="0.3">
      <c r="A9" t="s">
        <v>3</v>
      </c>
      <c r="B9" s="4">
        <v>42744</v>
      </c>
      <c r="J9" s="4"/>
    </row>
    <row r="10" spans="1:13" x14ac:dyDescent="0.3">
      <c r="A10" t="s">
        <v>3</v>
      </c>
      <c r="B10" s="4">
        <v>42745</v>
      </c>
      <c r="J10" s="4"/>
    </row>
    <row r="11" spans="1:13" x14ac:dyDescent="0.3">
      <c r="A11" t="s">
        <v>3</v>
      </c>
      <c r="B11" s="4">
        <v>42746</v>
      </c>
      <c r="J11" s="4"/>
    </row>
    <row r="12" spans="1:13" x14ac:dyDescent="0.3">
      <c r="A12" t="s">
        <v>3</v>
      </c>
      <c r="B12" s="4">
        <v>42747</v>
      </c>
      <c r="J12" s="4"/>
    </row>
    <row r="13" spans="1:13" x14ac:dyDescent="0.3">
      <c r="A13" t="s">
        <v>3</v>
      </c>
      <c r="B13" s="4">
        <v>42748</v>
      </c>
      <c r="J13" s="4"/>
    </row>
    <row r="14" spans="1:13" x14ac:dyDescent="0.3">
      <c r="A14" t="s">
        <v>3</v>
      </c>
      <c r="B14" s="4">
        <v>42749</v>
      </c>
      <c r="J14" s="4"/>
    </row>
    <row r="15" spans="1:13" x14ac:dyDescent="0.3">
      <c r="A15" t="s">
        <v>3</v>
      </c>
      <c r="B15" s="4">
        <v>42750</v>
      </c>
      <c r="J15" s="4"/>
    </row>
    <row r="16" spans="1:13" x14ac:dyDescent="0.3">
      <c r="A16" t="s">
        <v>3</v>
      </c>
      <c r="B16" s="4">
        <v>42751</v>
      </c>
      <c r="J16" s="4"/>
    </row>
    <row r="17" spans="1:10" x14ac:dyDescent="0.3">
      <c r="A17" t="s">
        <v>3</v>
      </c>
      <c r="B17" s="4">
        <v>42752</v>
      </c>
      <c r="J17" s="4"/>
    </row>
    <row r="18" spans="1:10" x14ac:dyDescent="0.3">
      <c r="A18" t="s">
        <v>3</v>
      </c>
      <c r="B18" s="4">
        <v>42753</v>
      </c>
      <c r="J18" s="4"/>
    </row>
    <row r="19" spans="1:10" x14ac:dyDescent="0.3">
      <c r="A19" t="s">
        <v>3</v>
      </c>
      <c r="B19" s="4">
        <v>42754</v>
      </c>
      <c r="J19" s="4"/>
    </row>
    <row r="20" spans="1:10" x14ac:dyDescent="0.3">
      <c r="A20" t="s">
        <v>3</v>
      </c>
      <c r="B20" s="4">
        <v>42755</v>
      </c>
      <c r="J20" s="4"/>
    </row>
    <row r="21" spans="1:10" x14ac:dyDescent="0.3">
      <c r="A21" t="s">
        <v>3</v>
      </c>
      <c r="B21" s="4">
        <v>42756</v>
      </c>
      <c r="J21" s="4"/>
    </row>
    <row r="22" spans="1:10" x14ac:dyDescent="0.3">
      <c r="A22" t="s">
        <v>3</v>
      </c>
      <c r="B22" s="4">
        <v>42757</v>
      </c>
      <c r="J22" s="4"/>
    </row>
    <row r="23" spans="1:10" x14ac:dyDescent="0.3">
      <c r="A23" t="s">
        <v>3</v>
      </c>
      <c r="B23" s="4">
        <v>42758</v>
      </c>
      <c r="J23" s="4"/>
    </row>
    <row r="24" spans="1:10" x14ac:dyDescent="0.3">
      <c r="A24" t="s">
        <v>3</v>
      </c>
      <c r="B24" s="4">
        <v>42759</v>
      </c>
      <c r="J24" s="4"/>
    </row>
    <row r="25" spans="1:10" x14ac:dyDescent="0.3">
      <c r="A25" t="s">
        <v>3</v>
      </c>
      <c r="B25" s="4">
        <v>42760</v>
      </c>
      <c r="J25" s="4"/>
    </row>
    <row r="26" spans="1:10" x14ac:dyDescent="0.3">
      <c r="A26" t="s">
        <v>3</v>
      </c>
      <c r="B26" s="4">
        <v>42761</v>
      </c>
      <c r="J26" s="4"/>
    </row>
    <row r="27" spans="1:10" x14ac:dyDescent="0.3">
      <c r="A27" t="s">
        <v>3</v>
      </c>
      <c r="B27" s="4">
        <v>42762</v>
      </c>
      <c r="J27" s="4"/>
    </row>
    <row r="28" spans="1:10" x14ac:dyDescent="0.3">
      <c r="A28" t="s">
        <v>3</v>
      </c>
      <c r="B28" s="4">
        <v>42763</v>
      </c>
      <c r="J28" s="4"/>
    </row>
    <row r="29" spans="1:10" x14ac:dyDescent="0.3">
      <c r="A29" t="s">
        <v>3</v>
      </c>
      <c r="B29" s="4">
        <v>42764</v>
      </c>
      <c r="J29" s="4"/>
    </row>
    <row r="30" spans="1:10" x14ac:dyDescent="0.3">
      <c r="A30" t="s">
        <v>3</v>
      </c>
      <c r="B30" s="4">
        <v>42765</v>
      </c>
      <c r="J30" s="4"/>
    </row>
    <row r="31" spans="1:10" x14ac:dyDescent="0.3">
      <c r="A31" t="s">
        <v>3</v>
      </c>
      <c r="B31" s="4">
        <v>42766</v>
      </c>
      <c r="J31" s="4"/>
    </row>
    <row r="32" spans="1:10" x14ac:dyDescent="0.3">
      <c r="A32" t="s">
        <v>3</v>
      </c>
      <c r="B32" s="4">
        <v>42767</v>
      </c>
      <c r="J32" s="4"/>
    </row>
    <row r="33" spans="1:10" x14ac:dyDescent="0.3">
      <c r="A33" t="s">
        <v>3</v>
      </c>
      <c r="B33" s="4">
        <v>42768</v>
      </c>
      <c r="J33" s="4"/>
    </row>
    <row r="34" spans="1:10" x14ac:dyDescent="0.3">
      <c r="A34" t="s">
        <v>3</v>
      </c>
      <c r="B34" s="4">
        <v>42769</v>
      </c>
      <c r="J34" s="4"/>
    </row>
    <row r="35" spans="1:10" x14ac:dyDescent="0.3">
      <c r="A35" t="s">
        <v>3</v>
      </c>
      <c r="B35" s="4">
        <v>42770</v>
      </c>
      <c r="J35" s="4"/>
    </row>
    <row r="36" spans="1:10" x14ac:dyDescent="0.3">
      <c r="A36" t="s">
        <v>3</v>
      </c>
      <c r="B36" s="4">
        <v>42771</v>
      </c>
      <c r="J36" s="4"/>
    </row>
    <row r="37" spans="1:10" x14ac:dyDescent="0.3">
      <c r="A37" t="s">
        <v>3</v>
      </c>
      <c r="B37" s="4">
        <v>42772</v>
      </c>
      <c r="J37" s="4"/>
    </row>
    <row r="38" spans="1:10" x14ac:dyDescent="0.3">
      <c r="A38" t="s">
        <v>3</v>
      </c>
      <c r="B38" s="4">
        <v>42773</v>
      </c>
      <c r="J38" s="4"/>
    </row>
    <row r="39" spans="1:10" x14ac:dyDescent="0.3">
      <c r="A39" t="s">
        <v>3</v>
      </c>
      <c r="B39" s="4">
        <v>42774</v>
      </c>
      <c r="J39" s="4"/>
    </row>
    <row r="40" spans="1:10" x14ac:dyDescent="0.3">
      <c r="A40" t="s">
        <v>3</v>
      </c>
      <c r="B40" s="4">
        <v>42775</v>
      </c>
      <c r="J40" s="4"/>
    </row>
    <row r="41" spans="1:10" x14ac:dyDescent="0.3">
      <c r="A41" t="s">
        <v>3</v>
      </c>
      <c r="B41" s="4">
        <v>42776</v>
      </c>
      <c r="J41" s="4"/>
    </row>
    <row r="42" spans="1:10" x14ac:dyDescent="0.3">
      <c r="A42" t="s">
        <v>3</v>
      </c>
      <c r="B42" s="4">
        <v>42777</v>
      </c>
      <c r="J42" s="4"/>
    </row>
    <row r="43" spans="1:10" x14ac:dyDescent="0.3">
      <c r="A43" t="s">
        <v>3</v>
      </c>
      <c r="B43" s="4">
        <v>42778</v>
      </c>
      <c r="J43" s="4"/>
    </row>
    <row r="44" spans="1:10" x14ac:dyDescent="0.3">
      <c r="A44" t="s">
        <v>3</v>
      </c>
      <c r="B44" s="4">
        <v>42779</v>
      </c>
      <c r="J44" s="4"/>
    </row>
    <row r="45" spans="1:10" x14ac:dyDescent="0.3">
      <c r="A45" t="s">
        <v>3</v>
      </c>
      <c r="B45" s="4">
        <v>42780</v>
      </c>
      <c r="J45" s="4"/>
    </row>
    <row r="46" spans="1:10" x14ac:dyDescent="0.3">
      <c r="A46" t="s">
        <v>3</v>
      </c>
      <c r="B46" s="4">
        <v>42781</v>
      </c>
      <c r="J46" s="4"/>
    </row>
    <row r="47" spans="1:10" x14ac:dyDescent="0.3">
      <c r="A47" t="s">
        <v>3</v>
      </c>
      <c r="B47" s="4">
        <v>42782</v>
      </c>
      <c r="J47" s="4"/>
    </row>
    <row r="48" spans="1:10" x14ac:dyDescent="0.3">
      <c r="A48" t="s">
        <v>3</v>
      </c>
      <c r="B48" s="4">
        <v>42783</v>
      </c>
      <c r="J48" s="4"/>
    </row>
    <row r="49" spans="1:10" x14ac:dyDescent="0.3">
      <c r="A49" t="s">
        <v>3</v>
      </c>
      <c r="B49" s="4">
        <v>42784</v>
      </c>
      <c r="J49" s="4"/>
    </row>
    <row r="50" spans="1:10" x14ac:dyDescent="0.3">
      <c r="A50" t="s">
        <v>3</v>
      </c>
      <c r="B50" s="4">
        <v>42785</v>
      </c>
      <c r="J50" s="4"/>
    </row>
    <row r="51" spans="1:10" x14ac:dyDescent="0.3">
      <c r="A51" t="s">
        <v>3</v>
      </c>
      <c r="B51" s="4">
        <v>42786</v>
      </c>
      <c r="J51" s="4"/>
    </row>
    <row r="52" spans="1:10" x14ac:dyDescent="0.3">
      <c r="A52" t="s">
        <v>3</v>
      </c>
      <c r="B52" s="4">
        <v>42787</v>
      </c>
      <c r="J52" s="4"/>
    </row>
    <row r="53" spans="1:10" x14ac:dyDescent="0.3">
      <c r="A53" t="s">
        <v>3</v>
      </c>
      <c r="B53" s="4">
        <v>42788</v>
      </c>
      <c r="J53" s="4"/>
    </row>
    <row r="54" spans="1:10" x14ac:dyDescent="0.3">
      <c r="A54" t="s">
        <v>3</v>
      </c>
      <c r="B54" s="4">
        <v>42789</v>
      </c>
      <c r="J54" s="4"/>
    </row>
    <row r="55" spans="1:10" x14ac:dyDescent="0.3">
      <c r="A55" t="s">
        <v>3</v>
      </c>
      <c r="B55" s="4">
        <v>42790</v>
      </c>
      <c r="J55" s="4"/>
    </row>
    <row r="56" spans="1:10" x14ac:dyDescent="0.3">
      <c r="A56" t="s">
        <v>3</v>
      </c>
      <c r="B56" s="4">
        <v>42791</v>
      </c>
      <c r="J56" s="4"/>
    </row>
    <row r="57" spans="1:10" x14ac:dyDescent="0.3">
      <c r="A57" t="s">
        <v>3</v>
      </c>
      <c r="B57" s="4">
        <v>42792</v>
      </c>
      <c r="J57" s="4"/>
    </row>
    <row r="58" spans="1:10" x14ac:dyDescent="0.3">
      <c r="A58" t="s">
        <v>3</v>
      </c>
      <c r="B58" s="4">
        <v>42793</v>
      </c>
      <c r="J58" s="4"/>
    </row>
    <row r="59" spans="1:10" x14ac:dyDescent="0.3">
      <c r="A59" t="s">
        <v>3</v>
      </c>
      <c r="B59" s="4">
        <v>42794</v>
      </c>
      <c r="J59" s="4"/>
    </row>
    <row r="60" spans="1:10" x14ac:dyDescent="0.3">
      <c r="A60" t="s">
        <v>3</v>
      </c>
      <c r="B60" s="4">
        <v>42795</v>
      </c>
      <c r="J60" s="4"/>
    </row>
    <row r="61" spans="1:10" x14ac:dyDescent="0.3">
      <c r="A61" t="s">
        <v>3</v>
      </c>
      <c r="B61" s="4">
        <v>42796</v>
      </c>
      <c r="J61" s="4"/>
    </row>
    <row r="62" spans="1:10" x14ac:dyDescent="0.3">
      <c r="A62" t="s">
        <v>3</v>
      </c>
      <c r="B62" s="4">
        <v>42797</v>
      </c>
      <c r="J62" s="4"/>
    </row>
    <row r="63" spans="1:10" x14ac:dyDescent="0.3">
      <c r="A63" t="s">
        <v>3</v>
      </c>
      <c r="B63" s="4">
        <v>42798</v>
      </c>
      <c r="J63" s="4"/>
    </row>
    <row r="64" spans="1:10" x14ac:dyDescent="0.3">
      <c r="A64" t="s">
        <v>3</v>
      </c>
      <c r="B64" s="4">
        <v>42799</v>
      </c>
      <c r="J64" s="4"/>
    </row>
    <row r="65" spans="1:10" x14ac:dyDescent="0.3">
      <c r="A65" t="s">
        <v>3</v>
      </c>
      <c r="B65" s="4">
        <v>42800</v>
      </c>
      <c r="J65" s="4"/>
    </row>
    <row r="66" spans="1:10" x14ac:dyDescent="0.3">
      <c r="A66" t="s">
        <v>3</v>
      </c>
      <c r="B66" s="4">
        <v>42801</v>
      </c>
      <c r="J66" s="4"/>
    </row>
    <row r="67" spans="1:10" x14ac:dyDescent="0.3">
      <c r="A67" t="s">
        <v>3</v>
      </c>
      <c r="B67" s="4">
        <v>42802</v>
      </c>
      <c r="J67" s="4"/>
    </row>
    <row r="68" spans="1:10" x14ac:dyDescent="0.3">
      <c r="A68" t="s">
        <v>3</v>
      </c>
      <c r="B68" s="4">
        <v>42803</v>
      </c>
      <c r="J68" s="4"/>
    </row>
    <row r="69" spans="1:10" x14ac:dyDescent="0.3">
      <c r="A69" t="s">
        <v>3</v>
      </c>
      <c r="B69" s="4">
        <v>42804</v>
      </c>
      <c r="J69" s="4"/>
    </row>
    <row r="70" spans="1:10" x14ac:dyDescent="0.3">
      <c r="A70" t="s">
        <v>3</v>
      </c>
      <c r="B70" s="4">
        <v>42805</v>
      </c>
      <c r="J70" s="4"/>
    </row>
    <row r="71" spans="1:10" x14ac:dyDescent="0.3">
      <c r="A71" t="s">
        <v>3</v>
      </c>
      <c r="B71" s="4">
        <v>42806</v>
      </c>
      <c r="J71" s="4"/>
    </row>
    <row r="72" spans="1:10" x14ac:dyDescent="0.3">
      <c r="A72" t="s">
        <v>3</v>
      </c>
      <c r="B72" s="4">
        <v>42807</v>
      </c>
      <c r="J72" s="4"/>
    </row>
    <row r="73" spans="1:10" x14ac:dyDescent="0.3">
      <c r="A73" t="s">
        <v>3</v>
      </c>
      <c r="B73" s="4">
        <v>42808</v>
      </c>
      <c r="J73" s="4"/>
    </row>
    <row r="74" spans="1:10" x14ac:dyDescent="0.3">
      <c r="A74" t="s">
        <v>3</v>
      </c>
      <c r="B74" s="4">
        <v>42809</v>
      </c>
      <c r="J74" s="4"/>
    </row>
    <row r="75" spans="1:10" x14ac:dyDescent="0.3">
      <c r="A75" t="s">
        <v>3</v>
      </c>
      <c r="B75" s="4">
        <v>42810</v>
      </c>
      <c r="J75" s="4"/>
    </row>
    <row r="76" spans="1:10" x14ac:dyDescent="0.3">
      <c r="A76" t="s">
        <v>3</v>
      </c>
      <c r="B76" s="4">
        <v>42811</v>
      </c>
      <c r="J76" s="4"/>
    </row>
    <row r="77" spans="1:10" x14ac:dyDescent="0.3">
      <c r="A77" t="s">
        <v>3</v>
      </c>
      <c r="B77" s="4">
        <v>42812</v>
      </c>
      <c r="J77" s="4"/>
    </row>
    <row r="78" spans="1:10" x14ac:dyDescent="0.3">
      <c r="A78" t="s">
        <v>3</v>
      </c>
      <c r="B78" s="4">
        <v>42813</v>
      </c>
      <c r="J78" s="4"/>
    </row>
    <row r="79" spans="1:10" x14ac:dyDescent="0.3">
      <c r="A79" t="s">
        <v>3</v>
      </c>
      <c r="B79" s="4">
        <v>42814</v>
      </c>
      <c r="J79" s="4"/>
    </row>
    <row r="80" spans="1:10" x14ac:dyDescent="0.3">
      <c r="A80" t="s">
        <v>3</v>
      </c>
      <c r="B80" s="4">
        <v>42815</v>
      </c>
      <c r="J80" s="4"/>
    </row>
    <row r="81" spans="1:10" x14ac:dyDescent="0.3">
      <c r="A81" t="s">
        <v>3</v>
      </c>
      <c r="B81" s="4">
        <v>42816</v>
      </c>
      <c r="J81" s="4"/>
    </row>
    <row r="82" spans="1:10" x14ac:dyDescent="0.3">
      <c r="A82" t="s">
        <v>3</v>
      </c>
      <c r="B82" s="4">
        <v>42817</v>
      </c>
      <c r="J82" s="4"/>
    </row>
    <row r="83" spans="1:10" x14ac:dyDescent="0.3">
      <c r="A83" t="s">
        <v>3</v>
      </c>
      <c r="B83" s="4">
        <v>42818</v>
      </c>
      <c r="J83" s="4"/>
    </row>
    <row r="84" spans="1:10" x14ac:dyDescent="0.3">
      <c r="A84" t="s">
        <v>3</v>
      </c>
      <c r="B84" s="4">
        <v>42819</v>
      </c>
      <c r="J84" s="4"/>
    </row>
    <row r="85" spans="1:10" x14ac:dyDescent="0.3">
      <c r="A85" t="s">
        <v>3</v>
      </c>
      <c r="B85" s="4">
        <v>42820</v>
      </c>
      <c r="J85" s="4"/>
    </row>
    <row r="86" spans="1:10" x14ac:dyDescent="0.3">
      <c r="A86" t="s">
        <v>3</v>
      </c>
      <c r="B86" s="4">
        <v>42821</v>
      </c>
      <c r="J86" s="4"/>
    </row>
    <row r="87" spans="1:10" x14ac:dyDescent="0.3">
      <c r="A87" t="s">
        <v>3</v>
      </c>
      <c r="B87" s="4">
        <v>42822</v>
      </c>
      <c r="J87" s="4"/>
    </row>
    <row r="88" spans="1:10" x14ac:dyDescent="0.3">
      <c r="A88" t="s">
        <v>3</v>
      </c>
      <c r="B88" s="4">
        <v>42823</v>
      </c>
      <c r="J88" s="4"/>
    </row>
    <row r="89" spans="1:10" x14ac:dyDescent="0.3">
      <c r="A89" t="s">
        <v>3</v>
      </c>
      <c r="B89" s="4">
        <v>42824</v>
      </c>
      <c r="J89" s="4"/>
    </row>
    <row r="90" spans="1:10" x14ac:dyDescent="0.3">
      <c r="A90" t="s">
        <v>3</v>
      </c>
      <c r="B90" s="4">
        <v>42825</v>
      </c>
      <c r="J90" s="4"/>
    </row>
    <row r="91" spans="1:10" x14ac:dyDescent="0.3">
      <c r="A91" t="s">
        <v>3</v>
      </c>
      <c r="B91" s="4">
        <v>42826</v>
      </c>
      <c r="J91" s="4"/>
    </row>
    <row r="92" spans="1:10" x14ac:dyDescent="0.3">
      <c r="A92" t="s">
        <v>3</v>
      </c>
      <c r="B92" s="4">
        <v>42827</v>
      </c>
      <c r="J92" s="4"/>
    </row>
    <row r="93" spans="1:10" x14ac:dyDescent="0.3">
      <c r="A93" t="s">
        <v>3</v>
      </c>
      <c r="B93" s="4">
        <v>42828</v>
      </c>
      <c r="J93" s="4"/>
    </row>
    <row r="94" spans="1:10" x14ac:dyDescent="0.3">
      <c r="A94" t="s">
        <v>3</v>
      </c>
      <c r="B94" s="4">
        <v>42829</v>
      </c>
      <c r="J94" s="4"/>
    </row>
    <row r="95" spans="1:10" x14ac:dyDescent="0.3">
      <c r="A95" t="s">
        <v>3</v>
      </c>
      <c r="B95" s="4">
        <v>42830</v>
      </c>
      <c r="J95" s="4"/>
    </row>
    <row r="96" spans="1:10" x14ac:dyDescent="0.3">
      <c r="A96" t="s">
        <v>3</v>
      </c>
      <c r="B96" s="4">
        <v>42831</v>
      </c>
      <c r="J96" s="4"/>
    </row>
    <row r="97" spans="1:10" x14ac:dyDescent="0.3">
      <c r="A97" t="s">
        <v>3</v>
      </c>
      <c r="B97" s="4">
        <v>42832</v>
      </c>
      <c r="J97" s="4"/>
    </row>
    <row r="98" spans="1:10" x14ac:dyDescent="0.3">
      <c r="A98" t="s">
        <v>3</v>
      </c>
      <c r="B98" s="4">
        <v>42833</v>
      </c>
      <c r="J98" s="4"/>
    </row>
    <row r="99" spans="1:10" x14ac:dyDescent="0.3">
      <c r="A99" t="s">
        <v>3</v>
      </c>
      <c r="B99" s="4">
        <v>42834</v>
      </c>
      <c r="J99" s="4"/>
    </row>
    <row r="100" spans="1:10" x14ac:dyDescent="0.3">
      <c r="A100" t="s">
        <v>3</v>
      </c>
      <c r="B100" s="4">
        <v>42835</v>
      </c>
      <c r="J100" s="4"/>
    </row>
    <row r="101" spans="1:10" x14ac:dyDescent="0.3">
      <c r="A101" t="s">
        <v>3</v>
      </c>
      <c r="B101" s="4">
        <v>42836</v>
      </c>
      <c r="J101" s="4"/>
    </row>
    <row r="102" spans="1:10" x14ac:dyDescent="0.3">
      <c r="A102" t="s">
        <v>3</v>
      </c>
      <c r="B102" s="4">
        <v>42837</v>
      </c>
      <c r="G102">
        <v>1192.5</v>
      </c>
      <c r="J102" s="4"/>
    </row>
    <row r="103" spans="1:10" x14ac:dyDescent="0.3">
      <c r="A103" t="s">
        <v>3</v>
      </c>
      <c r="B103" s="4">
        <v>42838</v>
      </c>
      <c r="G103">
        <v>1205.0833299999999</v>
      </c>
      <c r="J103" s="4"/>
    </row>
    <row r="104" spans="1:10" x14ac:dyDescent="0.3">
      <c r="A104" t="s">
        <v>3</v>
      </c>
      <c r="B104" s="4">
        <v>42839</v>
      </c>
      <c r="G104">
        <v>1219.5833299999999</v>
      </c>
      <c r="J104" s="4"/>
    </row>
    <row r="105" spans="1:10" x14ac:dyDescent="0.3">
      <c r="A105" t="s">
        <v>3</v>
      </c>
      <c r="B105" s="4">
        <v>42840</v>
      </c>
      <c r="G105">
        <v>1211.6666700000001</v>
      </c>
      <c r="J105" s="4"/>
    </row>
    <row r="106" spans="1:10" x14ac:dyDescent="0.3">
      <c r="A106" t="s">
        <v>3</v>
      </c>
      <c r="B106" s="4">
        <v>42841</v>
      </c>
      <c r="G106">
        <v>1213.0833299999999</v>
      </c>
      <c r="J106" s="4"/>
    </row>
    <row r="107" spans="1:10" x14ac:dyDescent="0.3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3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3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3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3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3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3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3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3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3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3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3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3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3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3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3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3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3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3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3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3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3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3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3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3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3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3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3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3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3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3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3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3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3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3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3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3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3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3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3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3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3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3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3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3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3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3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3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3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3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3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3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3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3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3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3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3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3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3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3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3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3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3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3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3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3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3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3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3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3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3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3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3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3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3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3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3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3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3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3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3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3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3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3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3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3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3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3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3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3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3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3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3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3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3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3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3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3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3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3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3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3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3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3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3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3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3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3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3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3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3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3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3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3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3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3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3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3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3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3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3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3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3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3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3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3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3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3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3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3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3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3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3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3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3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3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3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3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3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3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3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3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3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3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3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3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3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3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3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3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3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3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3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3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3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3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3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3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3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3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3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3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3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3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3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3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3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3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3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3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3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3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3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3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3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3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3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3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3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3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3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3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3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3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3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3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3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3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3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3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3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3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3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3">
      <c r="A300" t="s">
        <v>4</v>
      </c>
      <c r="B300" s="4">
        <v>42737</v>
      </c>
      <c r="M300" s="4"/>
    </row>
    <row r="301" spans="1:13" x14ac:dyDescent="0.3">
      <c r="A301" t="s">
        <v>4</v>
      </c>
      <c r="B301" s="4">
        <v>42738</v>
      </c>
    </row>
    <row r="302" spans="1:13" x14ac:dyDescent="0.3">
      <c r="A302" t="s">
        <v>4</v>
      </c>
      <c r="B302" s="4">
        <v>42739</v>
      </c>
    </row>
    <row r="303" spans="1:13" x14ac:dyDescent="0.3">
      <c r="A303" t="s">
        <v>4</v>
      </c>
      <c r="B303" s="4">
        <v>42740</v>
      </c>
    </row>
    <row r="304" spans="1:13" x14ac:dyDescent="0.3">
      <c r="A304" t="s">
        <v>4</v>
      </c>
      <c r="B304" s="4">
        <v>42741</v>
      </c>
    </row>
    <row r="305" spans="1:2" x14ac:dyDescent="0.3">
      <c r="A305" t="s">
        <v>4</v>
      </c>
      <c r="B305" s="4">
        <v>42742</v>
      </c>
    </row>
    <row r="306" spans="1:2" x14ac:dyDescent="0.3">
      <c r="A306" t="s">
        <v>4</v>
      </c>
      <c r="B306" s="4">
        <v>42743</v>
      </c>
    </row>
    <row r="307" spans="1:2" x14ac:dyDescent="0.3">
      <c r="A307" t="s">
        <v>4</v>
      </c>
      <c r="B307" s="4">
        <v>42744</v>
      </c>
    </row>
    <row r="308" spans="1:2" x14ac:dyDescent="0.3">
      <c r="A308" t="s">
        <v>4</v>
      </c>
      <c r="B308" s="4">
        <v>42745</v>
      </c>
    </row>
    <row r="309" spans="1:2" x14ac:dyDescent="0.3">
      <c r="A309" t="s">
        <v>4</v>
      </c>
      <c r="B309" s="4">
        <v>42746</v>
      </c>
    </row>
    <row r="310" spans="1:2" x14ac:dyDescent="0.3">
      <c r="A310" t="s">
        <v>4</v>
      </c>
      <c r="B310" s="4">
        <v>42747</v>
      </c>
    </row>
    <row r="311" spans="1:2" x14ac:dyDescent="0.3">
      <c r="A311" t="s">
        <v>4</v>
      </c>
      <c r="B311" s="4">
        <v>42748</v>
      </c>
    </row>
    <row r="312" spans="1:2" x14ac:dyDescent="0.3">
      <c r="A312" t="s">
        <v>4</v>
      </c>
      <c r="B312" s="4">
        <v>42749</v>
      </c>
    </row>
    <row r="313" spans="1:2" x14ac:dyDescent="0.3">
      <c r="A313" t="s">
        <v>4</v>
      </c>
      <c r="B313" s="4">
        <v>42750</v>
      </c>
    </row>
    <row r="314" spans="1:2" x14ac:dyDescent="0.3">
      <c r="A314" t="s">
        <v>4</v>
      </c>
      <c r="B314" s="4">
        <v>42751</v>
      </c>
    </row>
    <row r="315" spans="1:2" x14ac:dyDescent="0.3">
      <c r="A315" t="s">
        <v>4</v>
      </c>
      <c r="B315" s="4">
        <v>42752</v>
      </c>
    </row>
    <row r="316" spans="1:2" x14ac:dyDescent="0.3">
      <c r="A316" t="s">
        <v>4</v>
      </c>
      <c r="B316" s="4">
        <v>42753</v>
      </c>
    </row>
    <row r="317" spans="1:2" x14ac:dyDescent="0.3">
      <c r="A317" t="s">
        <v>4</v>
      </c>
      <c r="B317" s="4">
        <v>42754</v>
      </c>
    </row>
    <row r="318" spans="1:2" x14ac:dyDescent="0.3">
      <c r="A318" t="s">
        <v>4</v>
      </c>
      <c r="B318" s="4">
        <v>42755</v>
      </c>
    </row>
    <row r="319" spans="1:2" x14ac:dyDescent="0.3">
      <c r="A319" t="s">
        <v>4</v>
      </c>
      <c r="B319" s="4">
        <v>42756</v>
      </c>
    </row>
    <row r="320" spans="1:2" x14ac:dyDescent="0.3">
      <c r="A320" t="s">
        <v>4</v>
      </c>
      <c r="B320" s="4">
        <v>42757</v>
      </c>
    </row>
    <row r="321" spans="1:2" x14ac:dyDescent="0.3">
      <c r="A321" t="s">
        <v>4</v>
      </c>
      <c r="B321" s="4">
        <v>42758</v>
      </c>
    </row>
    <row r="322" spans="1:2" x14ac:dyDescent="0.3">
      <c r="A322" t="s">
        <v>4</v>
      </c>
      <c r="B322" s="4">
        <v>42759</v>
      </c>
    </row>
    <row r="323" spans="1:2" x14ac:dyDescent="0.3">
      <c r="A323" t="s">
        <v>4</v>
      </c>
      <c r="B323" s="4">
        <v>42760</v>
      </c>
    </row>
    <row r="324" spans="1:2" x14ac:dyDescent="0.3">
      <c r="A324" t="s">
        <v>4</v>
      </c>
      <c r="B324" s="4">
        <v>42761</v>
      </c>
    </row>
    <row r="325" spans="1:2" x14ac:dyDescent="0.3">
      <c r="A325" t="s">
        <v>4</v>
      </c>
      <c r="B325" s="4">
        <v>42762</v>
      </c>
    </row>
    <row r="326" spans="1:2" x14ac:dyDescent="0.3">
      <c r="A326" t="s">
        <v>4</v>
      </c>
      <c r="B326" s="4">
        <v>42763</v>
      </c>
    </row>
    <row r="327" spans="1:2" x14ac:dyDescent="0.3">
      <c r="A327" t="s">
        <v>4</v>
      </c>
      <c r="B327" s="4">
        <v>42764</v>
      </c>
    </row>
    <row r="328" spans="1:2" x14ac:dyDescent="0.3">
      <c r="A328" t="s">
        <v>4</v>
      </c>
      <c r="B328" s="4">
        <v>42765</v>
      </c>
    </row>
    <row r="329" spans="1:2" x14ac:dyDescent="0.3">
      <c r="A329" t="s">
        <v>4</v>
      </c>
      <c r="B329" s="4">
        <v>42766</v>
      </c>
    </row>
    <row r="330" spans="1:2" x14ac:dyDescent="0.3">
      <c r="A330" t="s">
        <v>4</v>
      </c>
      <c r="B330" s="4">
        <v>42767</v>
      </c>
    </row>
    <row r="331" spans="1:2" x14ac:dyDescent="0.3">
      <c r="A331" t="s">
        <v>4</v>
      </c>
      <c r="B331" s="4">
        <v>42768</v>
      </c>
    </row>
    <row r="332" spans="1:2" x14ac:dyDescent="0.3">
      <c r="A332" t="s">
        <v>4</v>
      </c>
      <c r="B332" s="4">
        <v>42769</v>
      </c>
    </row>
    <row r="333" spans="1:2" x14ac:dyDescent="0.3">
      <c r="A333" t="s">
        <v>4</v>
      </c>
      <c r="B333" s="4">
        <v>42770</v>
      </c>
    </row>
    <row r="334" spans="1:2" x14ac:dyDescent="0.3">
      <c r="A334" t="s">
        <v>4</v>
      </c>
      <c r="B334" s="4">
        <v>42771</v>
      </c>
    </row>
    <row r="335" spans="1:2" x14ac:dyDescent="0.3">
      <c r="A335" t="s">
        <v>4</v>
      </c>
      <c r="B335" s="4">
        <v>42772</v>
      </c>
    </row>
    <row r="336" spans="1:2" x14ac:dyDescent="0.3">
      <c r="A336" t="s">
        <v>4</v>
      </c>
      <c r="B336" s="4">
        <v>42773</v>
      </c>
    </row>
    <row r="337" spans="1:2" x14ac:dyDescent="0.3">
      <c r="A337" t="s">
        <v>4</v>
      </c>
      <c r="B337" s="4">
        <v>42774</v>
      </c>
    </row>
    <row r="338" spans="1:2" x14ac:dyDescent="0.3">
      <c r="A338" t="s">
        <v>4</v>
      </c>
      <c r="B338" s="4">
        <v>42775</v>
      </c>
    </row>
    <row r="339" spans="1:2" x14ac:dyDescent="0.3">
      <c r="A339" t="s">
        <v>4</v>
      </c>
      <c r="B339" s="4">
        <v>42776</v>
      </c>
    </row>
    <row r="340" spans="1:2" x14ac:dyDescent="0.3">
      <c r="A340" t="s">
        <v>4</v>
      </c>
      <c r="B340" s="4">
        <v>42777</v>
      </c>
    </row>
    <row r="341" spans="1:2" x14ac:dyDescent="0.3">
      <c r="A341" t="s">
        <v>4</v>
      </c>
      <c r="B341" s="4">
        <v>42778</v>
      </c>
    </row>
    <row r="342" spans="1:2" x14ac:dyDescent="0.3">
      <c r="A342" t="s">
        <v>4</v>
      </c>
      <c r="B342" s="4">
        <v>42779</v>
      </c>
    </row>
    <row r="343" spans="1:2" x14ac:dyDescent="0.3">
      <c r="A343" t="s">
        <v>4</v>
      </c>
      <c r="B343" s="4">
        <v>42780</v>
      </c>
    </row>
    <row r="344" spans="1:2" x14ac:dyDescent="0.3">
      <c r="A344" t="s">
        <v>4</v>
      </c>
      <c r="B344" s="4">
        <v>42781</v>
      </c>
    </row>
    <row r="345" spans="1:2" x14ac:dyDescent="0.3">
      <c r="A345" t="s">
        <v>4</v>
      </c>
      <c r="B345" s="4">
        <v>42782</v>
      </c>
    </row>
    <row r="346" spans="1:2" x14ac:dyDescent="0.3">
      <c r="A346" t="s">
        <v>4</v>
      </c>
      <c r="B346" s="4">
        <v>42783</v>
      </c>
    </row>
    <row r="347" spans="1:2" x14ac:dyDescent="0.3">
      <c r="A347" t="s">
        <v>4</v>
      </c>
      <c r="B347" s="4">
        <v>42784</v>
      </c>
    </row>
    <row r="348" spans="1:2" x14ac:dyDescent="0.3">
      <c r="A348" t="s">
        <v>4</v>
      </c>
      <c r="B348" s="4">
        <v>42785</v>
      </c>
    </row>
    <row r="349" spans="1:2" x14ac:dyDescent="0.3">
      <c r="A349" t="s">
        <v>4</v>
      </c>
      <c r="B349" s="4">
        <v>42786</v>
      </c>
    </row>
    <row r="350" spans="1:2" x14ac:dyDescent="0.3">
      <c r="A350" t="s">
        <v>4</v>
      </c>
      <c r="B350" s="4">
        <v>42787</v>
      </c>
    </row>
    <row r="351" spans="1:2" x14ac:dyDescent="0.3">
      <c r="A351" t="s">
        <v>4</v>
      </c>
      <c r="B351" s="4">
        <v>42788</v>
      </c>
    </row>
    <row r="352" spans="1:2" x14ac:dyDescent="0.3">
      <c r="A352" t="s">
        <v>4</v>
      </c>
      <c r="B352" s="4">
        <v>42789</v>
      </c>
    </row>
    <row r="353" spans="1:2" x14ac:dyDescent="0.3">
      <c r="A353" t="s">
        <v>4</v>
      </c>
      <c r="B353" s="4">
        <v>42790</v>
      </c>
    </row>
    <row r="354" spans="1:2" x14ac:dyDescent="0.3">
      <c r="A354" t="s">
        <v>4</v>
      </c>
      <c r="B354" s="4">
        <v>42791</v>
      </c>
    </row>
    <row r="355" spans="1:2" x14ac:dyDescent="0.3">
      <c r="A355" t="s">
        <v>4</v>
      </c>
      <c r="B355" s="4">
        <v>42792</v>
      </c>
    </row>
    <row r="356" spans="1:2" x14ac:dyDescent="0.3">
      <c r="A356" t="s">
        <v>4</v>
      </c>
      <c r="B356" s="4">
        <v>42793</v>
      </c>
    </row>
    <row r="357" spans="1:2" x14ac:dyDescent="0.3">
      <c r="A357" t="s">
        <v>4</v>
      </c>
      <c r="B357" s="4">
        <v>42794</v>
      </c>
    </row>
    <row r="358" spans="1:2" x14ac:dyDescent="0.3">
      <c r="A358" t="s">
        <v>4</v>
      </c>
      <c r="B358" s="4">
        <v>42795</v>
      </c>
    </row>
    <row r="359" spans="1:2" x14ac:dyDescent="0.3">
      <c r="A359" t="s">
        <v>4</v>
      </c>
      <c r="B359" s="4">
        <v>42796</v>
      </c>
    </row>
    <row r="360" spans="1:2" x14ac:dyDescent="0.3">
      <c r="A360" t="s">
        <v>4</v>
      </c>
      <c r="B360" s="4">
        <v>42797</v>
      </c>
    </row>
    <row r="361" spans="1:2" x14ac:dyDescent="0.3">
      <c r="A361" t="s">
        <v>4</v>
      </c>
      <c r="B361" s="4">
        <v>42798</v>
      </c>
    </row>
    <row r="362" spans="1:2" x14ac:dyDescent="0.3">
      <c r="A362" t="s">
        <v>4</v>
      </c>
      <c r="B362" s="4">
        <v>42799</v>
      </c>
    </row>
    <row r="363" spans="1:2" x14ac:dyDescent="0.3">
      <c r="A363" t="s">
        <v>4</v>
      </c>
      <c r="B363" s="4">
        <v>42800</v>
      </c>
    </row>
    <row r="364" spans="1:2" x14ac:dyDescent="0.3">
      <c r="A364" t="s">
        <v>4</v>
      </c>
      <c r="B364" s="4">
        <v>42801</v>
      </c>
    </row>
    <row r="365" spans="1:2" x14ac:dyDescent="0.3">
      <c r="A365" t="s">
        <v>4</v>
      </c>
      <c r="B365" s="4">
        <v>42802</v>
      </c>
    </row>
    <row r="366" spans="1:2" x14ac:dyDescent="0.3">
      <c r="A366" t="s">
        <v>4</v>
      </c>
      <c r="B366" s="4">
        <v>42803</v>
      </c>
    </row>
    <row r="367" spans="1:2" x14ac:dyDescent="0.3">
      <c r="A367" t="s">
        <v>4</v>
      </c>
      <c r="B367" s="4">
        <v>42804</v>
      </c>
    </row>
    <row r="368" spans="1:2" x14ac:dyDescent="0.3">
      <c r="A368" t="s">
        <v>4</v>
      </c>
      <c r="B368" s="4">
        <v>42805</v>
      </c>
    </row>
    <row r="369" spans="1:2" x14ac:dyDescent="0.3">
      <c r="A369" t="s">
        <v>4</v>
      </c>
      <c r="B369" s="4">
        <v>42806</v>
      </c>
    </row>
    <row r="370" spans="1:2" x14ac:dyDescent="0.3">
      <c r="A370" t="s">
        <v>4</v>
      </c>
      <c r="B370" s="4">
        <v>42807</v>
      </c>
    </row>
    <row r="371" spans="1:2" x14ac:dyDescent="0.3">
      <c r="A371" t="s">
        <v>4</v>
      </c>
      <c r="B371" s="4">
        <v>42808</v>
      </c>
    </row>
    <row r="372" spans="1:2" x14ac:dyDescent="0.3">
      <c r="A372" t="s">
        <v>4</v>
      </c>
      <c r="B372" s="4">
        <v>42809</v>
      </c>
    </row>
    <row r="373" spans="1:2" x14ac:dyDescent="0.3">
      <c r="A373" t="s">
        <v>4</v>
      </c>
      <c r="B373" s="4">
        <v>42810</v>
      </c>
    </row>
    <row r="374" spans="1:2" x14ac:dyDescent="0.3">
      <c r="A374" t="s">
        <v>4</v>
      </c>
      <c r="B374" s="4">
        <v>42811</v>
      </c>
    </row>
    <row r="375" spans="1:2" x14ac:dyDescent="0.3">
      <c r="A375" t="s">
        <v>4</v>
      </c>
      <c r="B375" s="4">
        <v>42812</v>
      </c>
    </row>
    <row r="376" spans="1:2" x14ac:dyDescent="0.3">
      <c r="A376" t="s">
        <v>4</v>
      </c>
      <c r="B376" s="4">
        <v>42813</v>
      </c>
    </row>
    <row r="377" spans="1:2" x14ac:dyDescent="0.3">
      <c r="A377" t="s">
        <v>4</v>
      </c>
      <c r="B377" s="4">
        <v>42814</v>
      </c>
    </row>
    <row r="378" spans="1:2" x14ac:dyDescent="0.3">
      <c r="A378" t="s">
        <v>4</v>
      </c>
      <c r="B378" s="4">
        <v>42815</v>
      </c>
    </row>
    <row r="379" spans="1:2" x14ac:dyDescent="0.3">
      <c r="A379" t="s">
        <v>4</v>
      </c>
      <c r="B379" s="4">
        <v>42816</v>
      </c>
    </row>
    <row r="380" spans="1:2" x14ac:dyDescent="0.3">
      <c r="A380" t="s">
        <v>4</v>
      </c>
      <c r="B380" s="4">
        <v>42817</v>
      </c>
    </row>
    <row r="381" spans="1:2" x14ac:dyDescent="0.3">
      <c r="A381" t="s">
        <v>4</v>
      </c>
      <c r="B381" s="4">
        <v>42818</v>
      </c>
    </row>
    <row r="382" spans="1:2" x14ac:dyDescent="0.3">
      <c r="A382" t="s">
        <v>4</v>
      </c>
      <c r="B382" s="4">
        <v>42819</v>
      </c>
    </row>
    <row r="383" spans="1:2" x14ac:dyDescent="0.3">
      <c r="A383" t="s">
        <v>4</v>
      </c>
      <c r="B383" s="4">
        <v>42820</v>
      </c>
    </row>
    <row r="384" spans="1:2" x14ac:dyDescent="0.3">
      <c r="A384" t="s">
        <v>4</v>
      </c>
      <c r="B384" s="4">
        <v>42821</v>
      </c>
    </row>
    <row r="385" spans="1:2" x14ac:dyDescent="0.3">
      <c r="A385" t="s">
        <v>4</v>
      </c>
      <c r="B385" s="4">
        <v>42822</v>
      </c>
    </row>
    <row r="386" spans="1:2" x14ac:dyDescent="0.3">
      <c r="A386" t="s">
        <v>4</v>
      </c>
      <c r="B386" s="4">
        <v>42823</v>
      </c>
    </row>
    <row r="387" spans="1:2" x14ac:dyDescent="0.3">
      <c r="A387" t="s">
        <v>4</v>
      </c>
      <c r="B387" s="4">
        <v>42824</v>
      </c>
    </row>
    <row r="388" spans="1:2" x14ac:dyDescent="0.3">
      <c r="A388" t="s">
        <v>4</v>
      </c>
      <c r="B388" s="4">
        <v>42825</v>
      </c>
    </row>
    <row r="389" spans="1:2" x14ac:dyDescent="0.3">
      <c r="A389" t="s">
        <v>4</v>
      </c>
      <c r="B389" s="4">
        <v>42826</v>
      </c>
    </row>
    <row r="390" spans="1:2" x14ac:dyDescent="0.3">
      <c r="A390" t="s">
        <v>4</v>
      </c>
      <c r="B390" s="4">
        <v>42827</v>
      </c>
    </row>
    <row r="391" spans="1:2" x14ac:dyDescent="0.3">
      <c r="A391" t="s">
        <v>4</v>
      </c>
      <c r="B391" s="4">
        <v>42828</v>
      </c>
    </row>
    <row r="392" spans="1:2" x14ac:dyDescent="0.3">
      <c r="A392" t="s">
        <v>4</v>
      </c>
      <c r="B392" s="4">
        <v>42829</v>
      </c>
    </row>
    <row r="393" spans="1:2" x14ac:dyDescent="0.3">
      <c r="A393" t="s">
        <v>4</v>
      </c>
      <c r="B393" s="4">
        <v>42830</v>
      </c>
    </row>
    <row r="394" spans="1:2" x14ac:dyDescent="0.3">
      <c r="A394" t="s">
        <v>4</v>
      </c>
      <c r="B394" s="4">
        <v>42831</v>
      </c>
    </row>
    <row r="395" spans="1:2" x14ac:dyDescent="0.3">
      <c r="A395" t="s">
        <v>4</v>
      </c>
      <c r="B395" s="4">
        <v>42832</v>
      </c>
    </row>
    <row r="396" spans="1:2" x14ac:dyDescent="0.3">
      <c r="A396" t="s">
        <v>4</v>
      </c>
      <c r="B396" s="4">
        <v>42833</v>
      </c>
    </row>
    <row r="397" spans="1:2" x14ac:dyDescent="0.3">
      <c r="A397" t="s">
        <v>4</v>
      </c>
      <c r="B397" s="4">
        <v>42834</v>
      </c>
    </row>
    <row r="398" spans="1:2" x14ac:dyDescent="0.3">
      <c r="A398" t="s">
        <v>4</v>
      </c>
      <c r="B398" s="4">
        <v>42835</v>
      </c>
    </row>
    <row r="399" spans="1:2" x14ac:dyDescent="0.3">
      <c r="A399" t="s">
        <v>4</v>
      </c>
      <c r="B399" s="4">
        <v>42836</v>
      </c>
    </row>
    <row r="400" spans="1:2" x14ac:dyDescent="0.3">
      <c r="A400" t="s">
        <v>4</v>
      </c>
      <c r="B400" s="4">
        <v>42837</v>
      </c>
    </row>
    <row r="401" spans="1:6" x14ac:dyDescent="0.3">
      <c r="A401" t="s">
        <v>4</v>
      </c>
      <c r="B401" s="4">
        <v>42838</v>
      </c>
    </row>
    <row r="402" spans="1:6" x14ac:dyDescent="0.3">
      <c r="A402" t="s">
        <v>4</v>
      </c>
      <c r="B402" s="4">
        <v>42839</v>
      </c>
    </row>
    <row r="403" spans="1:6" x14ac:dyDescent="0.3">
      <c r="A403" t="s">
        <v>4</v>
      </c>
      <c r="B403" s="4">
        <v>42840</v>
      </c>
    </row>
    <row r="404" spans="1:6" x14ac:dyDescent="0.3">
      <c r="A404" t="s">
        <v>4</v>
      </c>
      <c r="B404" s="4">
        <v>42841</v>
      </c>
    </row>
    <row r="405" spans="1:6" x14ac:dyDescent="0.3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3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3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3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3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3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3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3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3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3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3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3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3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3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3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3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3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3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3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3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3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3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3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3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3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3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3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3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3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3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3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3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3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3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3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3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3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3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3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3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3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3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3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3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3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3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3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3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3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3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3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3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3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3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3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3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3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3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3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3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3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3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3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3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3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3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3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3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3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3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3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3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3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3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3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3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3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3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3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3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3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3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3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3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3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3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3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3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3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3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3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3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3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3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3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3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3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3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3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3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3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3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3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3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3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3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3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3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3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3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3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3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3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3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3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3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3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3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3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3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3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3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3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3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3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3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3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3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3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3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3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3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3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3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3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3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3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3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3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3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3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3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3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3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3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3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3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3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3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3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3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3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3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3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3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3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3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3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3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3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3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3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3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3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3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3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3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3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3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3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3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3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/>
  </sheetViews>
  <sheetFormatPr defaultRowHeight="14.4" x14ac:dyDescent="0.3"/>
  <cols>
    <col min="1" max="1" width="12" bestFit="1" customWidth="1"/>
  </cols>
  <sheetData>
    <row r="1" spans="1:32" x14ac:dyDescent="0.3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3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3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3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3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3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3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3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3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3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3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3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3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3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3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"/>
  <sheetViews>
    <sheetView topLeftCell="B1" workbookViewId="0">
      <selection activeCell="F16" sqref="F16"/>
    </sheetView>
  </sheetViews>
  <sheetFormatPr defaultRowHeight="14.4" x14ac:dyDescent="0.3"/>
  <cols>
    <col min="1" max="1" width="16.33203125" bestFit="1" customWidth="1"/>
    <col min="2" max="2" width="10.21875" bestFit="1" customWidth="1"/>
    <col min="9" max="9" width="12" bestFit="1" customWidth="1"/>
  </cols>
  <sheetData>
    <row r="1" spans="1:9" x14ac:dyDescent="0.3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3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3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3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3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3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3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3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3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3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3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3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3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3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3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3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3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3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3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3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3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3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3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3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3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3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3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3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3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3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3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3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3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3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3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3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3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3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3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3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3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3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3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3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3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3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3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3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3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3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3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3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3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3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3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3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3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3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3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3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3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3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3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3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3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3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3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3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3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3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3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3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3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3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3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3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3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3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3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3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3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3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3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3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3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3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3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3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3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3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3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3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3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3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3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3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3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3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3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3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3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3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3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3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3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3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3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3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3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3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3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3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3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3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3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3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3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3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3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3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3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3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3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3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3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3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3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3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3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3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3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3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3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3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3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3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3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3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3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3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3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3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3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3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3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3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3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3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3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3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3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3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3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3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3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3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3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3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3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3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3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3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3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3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3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3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3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3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3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3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3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3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3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3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3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3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3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3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3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3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3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3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3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3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3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3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3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3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3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3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3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3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3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3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3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3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3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3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3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3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3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3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3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3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3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3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3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3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3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3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3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3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3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3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3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3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3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3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3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3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3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3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3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3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3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3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3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3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3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3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3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3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3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3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3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3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3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3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3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3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3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3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3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3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3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3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3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3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3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3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3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3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3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3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3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3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3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3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3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3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3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3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3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3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3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3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3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3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3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3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3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3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3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3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3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3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3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3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3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3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3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3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3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3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3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3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3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3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3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3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3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3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3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3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3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3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3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3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3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3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3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3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3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3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3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3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3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3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3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3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3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3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3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3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3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3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3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3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3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3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3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3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3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3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3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3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3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3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3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3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3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3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3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3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3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3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3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3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3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3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3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3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3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3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3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3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3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3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3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3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3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3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3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3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3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3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3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3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3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3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3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3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3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3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3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3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3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3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3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3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3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3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3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3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3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3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3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3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3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3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3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3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3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3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3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3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3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3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3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3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3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3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3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3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3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3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3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3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3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3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3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3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3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3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3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3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3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3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3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3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3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3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3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3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3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3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3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3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3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3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3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3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3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3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3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3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3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3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3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3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3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3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3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3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3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3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3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3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3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3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3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3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3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3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3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3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3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3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3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3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3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3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3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3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3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3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3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3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3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3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3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3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3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3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3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3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3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3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3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3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3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3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3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3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3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3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3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3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3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3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3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3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3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3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3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3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3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3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3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3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3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3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3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3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3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3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3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3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3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3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3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3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3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3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3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3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3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3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3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3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3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3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3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3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3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3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3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3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3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3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3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3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3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3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3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3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3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3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3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3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3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3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3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3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3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3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3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3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3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3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3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3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3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3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3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3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3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3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3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3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3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3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3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3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3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3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3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3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3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3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3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3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3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3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3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3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3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3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3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3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3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3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3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3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3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3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C2" sqref="C2:T9"/>
    </sheetView>
  </sheetViews>
  <sheetFormatPr defaultRowHeight="14.4" x14ac:dyDescent="0.3"/>
  <cols>
    <col min="1" max="1" width="16.33203125" bestFit="1" customWidth="1"/>
    <col min="2" max="2" width="10.21875" bestFit="1" customWidth="1"/>
    <col min="3" max="3" width="22.5546875" bestFit="1" customWidth="1"/>
    <col min="20" max="20" width="23.5546875" bestFit="1" customWidth="1"/>
  </cols>
  <sheetData>
    <row r="1" spans="1:20" x14ac:dyDescent="0.3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3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3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3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3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topLeftCell="A24" workbookViewId="0">
      <selection activeCell="A24" sqref="A24"/>
    </sheetView>
  </sheetViews>
  <sheetFormatPr defaultRowHeight="14.4" x14ac:dyDescent="0.3"/>
  <cols>
    <col min="1" max="1" width="20.5546875" bestFit="1" customWidth="1"/>
    <col min="2" max="2" width="12" bestFit="1" customWidth="1"/>
  </cols>
  <sheetData>
    <row r="1" spans="1:44" x14ac:dyDescent="0.3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3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3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3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3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3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3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3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3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3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3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3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3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3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3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3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3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3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3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3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3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3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3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3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3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3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3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3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3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3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3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3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3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3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3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3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3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3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3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3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3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3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3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3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3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3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opLeftCell="AE1" workbookViewId="0">
      <selection activeCell="AS12" sqref="AS9:AS12"/>
    </sheetView>
  </sheetViews>
  <sheetFormatPr defaultRowHeight="14.4" x14ac:dyDescent="0.3"/>
  <cols>
    <col min="1" max="1" width="10.109375" bestFit="1" customWidth="1"/>
  </cols>
  <sheetData>
    <row r="1" spans="1:45" x14ac:dyDescent="0.3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3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3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3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3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3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3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3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3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3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3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3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3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3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3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3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3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3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3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3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topLeftCell="K6" workbookViewId="0">
      <selection activeCell="T23" sqref="T23"/>
    </sheetView>
  </sheetViews>
  <sheetFormatPr defaultRowHeight="14.4" x14ac:dyDescent="0.3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 x14ac:dyDescent="0.3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3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3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3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3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3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3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3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3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3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3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3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3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3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3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3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3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3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3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3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3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3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3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3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3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3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3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3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3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3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3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3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3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3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3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3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3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3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3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3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3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3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3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3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3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3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3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3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3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3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3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3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3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3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3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3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3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3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3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3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Observed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2019-02-25T22:34:59Z</dcterms:modified>
</cp:coreProperties>
</file>