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949C8D19-C36C-40C8-8AB2-75337815C083}" xr6:coauthVersionLast="34" xr6:coauthVersionMax="34" xr10:uidLastSave="{00000000-0000-0000-0000-000000000000}"/>
  <bookViews>
    <workbookView xWindow="120" yWindow="138" windowWidth="15420" windowHeight="9300" firstSheet="1" activeTab="1" xr2:uid="{00000000-000D-0000-FFFF-FFFF00000000}"/>
  </bookViews>
  <sheets>
    <sheet name="ObservedOLD" sheetId="13" r:id="rId1"/>
    <sheet name="Observed" sheetId="14" r:id="rId2"/>
    <sheet name="ObservedET" sheetId="15" r:id="rId3"/>
    <sheet name="ObservedSW" sheetId="16" r:id="rId4"/>
    <sheet name="ObservedST" sheetId="17" r:id="rId5"/>
    <sheet name="Griffith" sheetId="18" r:id="rId6"/>
    <sheet name="GattonDalby" sheetId="19" r:id="rId7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15" i="19"/>
  <c r="Q16" i="19"/>
  <c r="Q17" i="19"/>
  <c r="Q18" i="19"/>
  <c r="Q2" i="19"/>
  <c r="V19" i="14" l="1"/>
  <c r="V9" i="14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O24" i="14" l="1"/>
  <c r="O25" i="14"/>
  <c r="O26" i="14"/>
  <c r="O27" i="14"/>
  <c r="O28" i="14"/>
  <c r="O32" i="14"/>
  <c r="O33" i="14"/>
  <c r="O34" i="14"/>
  <c r="O35" i="14"/>
  <c r="O36" i="14"/>
  <c r="O23" i="14"/>
  <c r="K19" i="14" l="1"/>
  <c r="K18" i="14"/>
  <c r="K17" i="14"/>
  <c r="K16" i="14"/>
  <c r="K6" i="14"/>
  <c r="K7" i="14"/>
  <c r="K8" i="14"/>
  <c r="K9" i="14"/>
  <c r="K5" i="14"/>
  <c r="O18" i="14" l="1"/>
  <c r="O17" i="14"/>
  <c r="O16" i="14"/>
  <c r="O15" i="14"/>
  <c r="O14" i="14"/>
  <c r="O13" i="14"/>
  <c r="O3" i="14"/>
  <c r="O4" i="14"/>
  <c r="O5" i="14"/>
  <c r="O6" i="14"/>
  <c r="O7" i="14"/>
  <c r="O8" i="14"/>
  <c r="O2" i="14"/>
</calcChain>
</file>

<file path=xl/sharedStrings.xml><?xml version="1.0" encoding="utf-8"?>
<sst xmlns="http://schemas.openxmlformats.org/spreadsheetml/2006/main" count="1681" uniqueCount="199">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</sst>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X191"/>
  <sheetViews>
    <sheetView tabSelected="1" workbookViewId="0">
      <pane ySplit="576" topLeftCell="A172" activePane="bottomLeft"/>
      <selection activeCell="M1" sqref="M1"/>
      <selection pane="bottomLeft" activeCell="A185" sqref="A185:A191"/>
    </sheetView>
  </sheetViews>
  <sheetFormatPr defaultRowHeight="14.4" x14ac:dyDescent="0.55000000000000004"/>
  <cols>
    <col min="1" max="1" width="42.83984375" bestFit="1" customWidth="1"/>
    <col min="2" max="2" width="12.05078125" bestFit="1" customWidth="1"/>
    <col min="3" max="6" width="12.05078125" customWidth="1"/>
    <col min="7" max="8" width="11.68359375" bestFit="1" customWidth="1"/>
    <col min="9" max="9" width="27.3125" bestFit="1" customWidth="1"/>
    <col min="10" max="10" width="21.734375" bestFit="1" customWidth="1"/>
    <col min="11" max="11" width="21.734375" customWidth="1"/>
    <col min="12" max="12" width="14.15625" bestFit="1" customWidth="1"/>
    <col min="13" max="13" width="14.15625" customWidth="1"/>
    <col min="15" max="15" width="21.47265625" bestFit="1" customWidth="1"/>
    <col min="16" max="16" width="17.734375" bestFit="1" customWidth="1"/>
    <col min="17" max="17" width="18.734375" bestFit="1" customWidth="1"/>
    <col min="18" max="18" width="14.1015625" bestFit="1" customWidth="1"/>
    <col min="19" max="19" width="14.83984375" bestFit="1" customWidth="1"/>
    <col min="20" max="20" width="13.83984375" bestFit="1" customWidth="1"/>
    <col min="21" max="21" width="11.68359375" bestFit="1" customWidth="1"/>
    <col min="22" max="22" width="11.68359375" customWidth="1"/>
    <col min="23" max="23" width="15.05078125" bestFit="1" customWidth="1"/>
    <col min="24" max="24" width="21.83984375" customWidth="1"/>
    <col min="25" max="25" width="20.3671875" bestFit="1" customWidth="1"/>
    <col min="26" max="26" width="21.41796875" bestFit="1" customWidth="1"/>
    <col min="27" max="27" width="17.5234375" bestFit="1" customWidth="1"/>
    <col min="37" max="37" width="20.68359375" bestFit="1" customWidth="1"/>
  </cols>
  <sheetData>
    <row r="1" spans="1:76" x14ac:dyDescent="0.55000000000000004">
      <c r="A1" s="3" t="s">
        <v>0</v>
      </c>
      <c r="B1" t="s">
        <v>1</v>
      </c>
      <c r="C1" t="s">
        <v>14</v>
      </c>
      <c r="D1" t="s">
        <v>62</v>
      </c>
      <c r="E1" t="s">
        <v>63</v>
      </c>
      <c r="F1" t="s">
        <v>64</v>
      </c>
      <c r="G1" t="s">
        <v>15</v>
      </c>
      <c r="H1" t="s">
        <v>16</v>
      </c>
      <c r="I1" t="s">
        <v>61</v>
      </c>
      <c r="J1" t="s">
        <v>92</v>
      </c>
      <c r="K1" t="s">
        <v>89</v>
      </c>
      <c r="L1" t="s">
        <v>55</v>
      </c>
      <c r="M1" t="s">
        <v>197</v>
      </c>
      <c r="N1" t="s">
        <v>91</v>
      </c>
      <c r="O1" t="s">
        <v>90</v>
      </c>
      <c r="P1" t="s">
        <v>12</v>
      </c>
      <c r="Q1" t="s">
        <v>56</v>
      </c>
      <c r="R1" t="s">
        <v>57</v>
      </c>
      <c r="S1" t="s">
        <v>58</v>
      </c>
      <c r="T1" t="s">
        <v>6</v>
      </c>
      <c r="U1" t="s">
        <v>172</v>
      </c>
      <c r="V1" t="s">
        <v>190</v>
      </c>
      <c r="W1" t="s">
        <v>59</v>
      </c>
      <c r="X1" t="s">
        <v>7</v>
      </c>
      <c r="Y1" t="s">
        <v>169</v>
      </c>
      <c r="Z1" t="s">
        <v>168</v>
      </c>
      <c r="AA1" t="s">
        <v>167</v>
      </c>
      <c r="AB1" t="s">
        <v>166</v>
      </c>
      <c r="AC1" t="s">
        <v>170</v>
      </c>
      <c r="AD1" t="s">
        <v>173</v>
      </c>
      <c r="AE1" t="s">
        <v>162</v>
      </c>
      <c r="AF1" t="s">
        <v>163</v>
      </c>
      <c r="AG1" t="s">
        <v>165</v>
      </c>
      <c r="AH1" t="s">
        <v>164</v>
      </c>
      <c r="AI1" t="s">
        <v>174</v>
      </c>
      <c r="AJ1" t="s">
        <v>171</v>
      </c>
      <c r="AK1" t="s">
        <v>175</v>
      </c>
      <c r="AL1" t="s">
        <v>17</v>
      </c>
      <c r="AM1" t="s">
        <v>18</v>
      </c>
      <c r="AN1" t="s">
        <v>19</v>
      </c>
      <c r="AO1" t="s">
        <v>176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</row>
    <row r="2" spans="1:76" x14ac:dyDescent="0.55000000000000004">
      <c r="A2" t="s">
        <v>3</v>
      </c>
      <c r="B2" s="4">
        <v>42895</v>
      </c>
      <c r="C2" s="4"/>
      <c r="D2" s="4"/>
      <c r="E2" s="4"/>
      <c r="F2" s="4"/>
      <c r="G2">
        <v>31.666666670000001</v>
      </c>
      <c r="H2">
        <v>31.333333329999999</v>
      </c>
      <c r="I2">
        <v>2</v>
      </c>
      <c r="L2">
        <v>0.18906666699999999</v>
      </c>
      <c r="N2">
        <v>265439.92389999999</v>
      </c>
      <c r="O2">
        <f>L2*1000000/P2</f>
        <v>25549.549594594591</v>
      </c>
      <c r="P2">
        <v>7.4</v>
      </c>
      <c r="R2">
        <v>7.4</v>
      </c>
      <c r="S2">
        <v>4.9000000000000004</v>
      </c>
      <c r="X2">
        <v>12.3</v>
      </c>
      <c r="Y2">
        <v>4.6311446829999998E-2</v>
      </c>
      <c r="AA2">
        <v>2.0514227950000002E-2</v>
      </c>
      <c r="AE2">
        <v>0.34375607200000002</v>
      </c>
      <c r="AG2">
        <v>0.101174293</v>
      </c>
      <c r="AK2">
        <v>0.44493036499999999</v>
      </c>
      <c r="AL2">
        <v>1.8991813280000001</v>
      </c>
      <c r="AM2">
        <v>26543.992389999999</v>
      </c>
      <c r="AN2">
        <v>26543.992389999999</v>
      </c>
      <c r="AO2">
        <v>187.7777778</v>
      </c>
      <c r="AP2">
        <v>71.666666669999998</v>
      </c>
      <c r="AR2">
        <v>3.2145502540000002</v>
      </c>
      <c r="AS2">
        <v>6.5064070989999996</v>
      </c>
      <c r="AV2">
        <v>3.9638261000000001E-2</v>
      </c>
      <c r="AW2">
        <v>9.3893029850000005</v>
      </c>
      <c r="AX2">
        <v>1.3228756559999999</v>
      </c>
      <c r="AZ2">
        <v>1.3228756559999999</v>
      </c>
      <c r="BA2">
        <v>1.276714533</v>
      </c>
      <c r="BE2">
        <v>25.94224354</v>
      </c>
      <c r="BF2">
        <v>0.30950257399999997</v>
      </c>
      <c r="BH2">
        <v>9.1647271000000002E-2</v>
      </c>
      <c r="BL2">
        <v>7.4699906999999996E-2</v>
      </c>
      <c r="BN2">
        <v>3.0704688000000001E-2</v>
      </c>
      <c r="BR2">
        <v>0.104369884</v>
      </c>
      <c r="BS2">
        <v>0.70476370899999996</v>
      </c>
      <c r="BT2">
        <v>9389.3029850000003</v>
      </c>
      <c r="BU2">
        <v>9389.3029850000003</v>
      </c>
      <c r="BV2">
        <v>22.194427059999999</v>
      </c>
      <c r="BW2">
        <v>10.92576008</v>
      </c>
    </row>
    <row r="3" spans="1:76" x14ac:dyDescent="0.55000000000000004">
      <c r="A3" t="s">
        <v>3</v>
      </c>
      <c r="B3" s="4">
        <v>42909</v>
      </c>
      <c r="C3" s="4"/>
      <c r="D3" s="4"/>
      <c r="E3" s="4"/>
      <c r="F3" s="4"/>
      <c r="G3">
        <v>32.333333330000002</v>
      </c>
      <c r="H3">
        <v>31.666666670000001</v>
      </c>
      <c r="I3">
        <v>6.3333333329999997</v>
      </c>
      <c r="L3">
        <v>1.063767667</v>
      </c>
      <c r="N3">
        <v>260399.53109999999</v>
      </c>
      <c r="O3">
        <f t="shared" ref="O3:O8" si="0">L3*1000000/P3</f>
        <v>36597.511475160842</v>
      </c>
      <c r="P3">
        <v>29.06666667</v>
      </c>
      <c r="R3">
        <v>29.06666667</v>
      </c>
      <c r="S3">
        <v>21.233333330000001</v>
      </c>
      <c r="X3">
        <v>50.3</v>
      </c>
      <c r="Y3">
        <v>5.0692481989999996E-2</v>
      </c>
      <c r="AA3">
        <v>1.8245937029999999E-2</v>
      </c>
      <c r="AE3">
        <v>1.476158393</v>
      </c>
      <c r="AG3">
        <v>0.38724224699999998</v>
      </c>
      <c r="AK3">
        <v>1.8634006400000001</v>
      </c>
      <c r="AL3">
        <v>1.396620913</v>
      </c>
      <c r="AM3">
        <v>36472.462169999999</v>
      </c>
      <c r="AN3">
        <v>36472.462169999999</v>
      </c>
      <c r="AO3">
        <v>704.44444439999995</v>
      </c>
      <c r="AP3">
        <v>158.88999999999999</v>
      </c>
      <c r="AR3">
        <v>2.0816659990000002</v>
      </c>
      <c r="AS3">
        <v>3.5118845840000001</v>
      </c>
      <c r="AT3">
        <v>0.33501243800000002</v>
      </c>
      <c r="AV3">
        <v>0.17414084099999999</v>
      </c>
      <c r="AW3">
        <v>0.97779424000000004</v>
      </c>
      <c r="AX3">
        <v>1.2096831539999999</v>
      </c>
      <c r="AZ3">
        <v>1.2096831539999999</v>
      </c>
      <c r="BA3">
        <v>1.1372481409999999</v>
      </c>
      <c r="BE3">
        <v>22.5166605</v>
      </c>
      <c r="BF3">
        <v>0.40163393800000002</v>
      </c>
      <c r="BH3">
        <v>3.4294910999999997E-2</v>
      </c>
      <c r="BL3">
        <v>0.171303912</v>
      </c>
      <c r="BN3">
        <v>1.6357283E-2</v>
      </c>
      <c r="BR3">
        <v>0.18747316999999999</v>
      </c>
      <c r="BS3">
        <v>9.5373146000000006E-2</v>
      </c>
      <c r="BT3">
        <v>4554.4144660000002</v>
      </c>
      <c r="BU3">
        <v>4554.4144660000002</v>
      </c>
      <c r="BV3">
        <v>15.39600718</v>
      </c>
      <c r="BW3">
        <v>1.922576396</v>
      </c>
    </row>
    <row r="4" spans="1:76" x14ac:dyDescent="0.55000000000000004">
      <c r="A4" t="s">
        <v>3</v>
      </c>
      <c r="B4" s="4">
        <v>42926</v>
      </c>
      <c r="C4" s="4"/>
      <c r="D4" s="4"/>
      <c r="E4" s="4"/>
      <c r="F4" s="4"/>
      <c r="G4">
        <v>32.333333330000002</v>
      </c>
      <c r="H4">
        <v>32.666666669999998</v>
      </c>
      <c r="I4">
        <v>10.33333333</v>
      </c>
      <c r="L4">
        <v>2.6299103330000002</v>
      </c>
      <c r="N4">
        <v>232284.38700000002</v>
      </c>
      <c r="O4">
        <f t="shared" si="0"/>
        <v>28900.113549450551</v>
      </c>
      <c r="P4">
        <v>91</v>
      </c>
      <c r="R4">
        <v>91</v>
      </c>
      <c r="S4">
        <v>89.85</v>
      </c>
      <c r="X4">
        <v>180.85</v>
      </c>
      <c r="Y4">
        <v>5.2969261810000001E-2</v>
      </c>
      <c r="AA4">
        <v>1.830695073E-2</v>
      </c>
      <c r="AE4">
        <v>4.8199299030000002</v>
      </c>
      <c r="AG4">
        <v>1.626351627</v>
      </c>
      <c r="AK4">
        <v>6.4462815300000003</v>
      </c>
      <c r="AL4">
        <v>1.862830607</v>
      </c>
      <c r="AM4">
        <v>29045.95592</v>
      </c>
      <c r="AN4">
        <v>29045.95592</v>
      </c>
      <c r="AO4">
        <v>1085</v>
      </c>
      <c r="AP4">
        <v>334.33333329999999</v>
      </c>
      <c r="AR4">
        <v>3.2145502540000002</v>
      </c>
      <c r="AS4">
        <v>4.9328828619999996</v>
      </c>
      <c r="AT4">
        <v>0.66500626600000001</v>
      </c>
      <c r="AV4">
        <v>0.46288053699999998</v>
      </c>
      <c r="AW4">
        <v>3.2982417559999999</v>
      </c>
      <c r="AX4">
        <v>9.4684159179999998</v>
      </c>
      <c r="AZ4">
        <v>9.4684159179999998</v>
      </c>
      <c r="BA4">
        <v>15.176860680000001</v>
      </c>
      <c r="BE4">
        <v>238.09991600000001</v>
      </c>
      <c r="BF4">
        <v>6.9166196999999999E-2</v>
      </c>
      <c r="BH4">
        <v>0.18654817900000001</v>
      </c>
      <c r="BL4">
        <v>0.499844024</v>
      </c>
      <c r="BN4">
        <v>0.128898914</v>
      </c>
      <c r="BR4">
        <v>0.62868809000000003</v>
      </c>
      <c r="BS4">
        <v>0.33258388300000002</v>
      </c>
      <c r="BT4">
        <v>5162.1325269999998</v>
      </c>
      <c r="BU4">
        <v>5162.1325269999998</v>
      </c>
      <c r="BV4">
        <v>63.83572667</v>
      </c>
      <c r="BW4">
        <v>25.026652460000001</v>
      </c>
    </row>
    <row r="5" spans="1:76" x14ac:dyDescent="0.55000000000000004">
      <c r="A5" t="s">
        <v>3</v>
      </c>
      <c r="B5" s="4">
        <v>42942</v>
      </c>
      <c r="C5" s="4"/>
      <c r="D5" s="4"/>
      <c r="E5" s="4"/>
      <c r="F5" s="4"/>
      <c r="G5">
        <v>31</v>
      </c>
      <c r="H5">
        <v>23.666666670000001</v>
      </c>
      <c r="I5">
        <v>16.11</v>
      </c>
      <c r="J5">
        <v>29.943333330000002</v>
      </c>
      <c r="K5">
        <f>J5*H5</f>
        <v>708.65888890981114</v>
      </c>
      <c r="L5">
        <v>3.5467477330000001</v>
      </c>
      <c r="N5">
        <v>258047.00629999998</v>
      </c>
      <c r="O5">
        <f t="shared" si="0"/>
        <v>24895.281227212148</v>
      </c>
      <c r="P5">
        <v>142.46666669999999</v>
      </c>
      <c r="Q5">
        <v>13.6</v>
      </c>
      <c r="R5">
        <v>156.06666670000001</v>
      </c>
      <c r="S5">
        <v>211.7</v>
      </c>
      <c r="T5">
        <v>7.0333333329999999</v>
      </c>
      <c r="X5">
        <v>374.8</v>
      </c>
      <c r="Y5">
        <v>5.2664065359999998E-2</v>
      </c>
      <c r="Z5">
        <v>2.4026684359999998E-2</v>
      </c>
      <c r="AA5">
        <v>1.5933583580000001E-2</v>
      </c>
      <c r="AB5">
        <v>3.4623949530000003E-2</v>
      </c>
      <c r="AE5">
        <v>7.4919406620000002</v>
      </c>
      <c r="AF5">
        <v>0.32024770200000002</v>
      </c>
      <c r="AG5">
        <v>3.3575160039999998</v>
      </c>
      <c r="AH5">
        <v>0.24408219</v>
      </c>
      <c r="AK5">
        <v>11.41378656</v>
      </c>
      <c r="AL5">
        <v>2.1940391859999999</v>
      </c>
      <c r="AM5">
        <v>24806.254580000001</v>
      </c>
      <c r="AN5">
        <v>22662.548620000001</v>
      </c>
      <c r="AO5">
        <v>1218.333333</v>
      </c>
      <c r="AP5">
        <v>588.33333330000005</v>
      </c>
      <c r="AR5">
        <v>5</v>
      </c>
      <c r="AS5">
        <v>6.1101009270000004</v>
      </c>
      <c r="AT5">
        <v>1.168888361</v>
      </c>
      <c r="AU5">
        <v>4.3617236650000004</v>
      </c>
      <c r="AV5">
        <v>0.85323291099999998</v>
      </c>
      <c r="AW5">
        <v>2.0822463170000001</v>
      </c>
      <c r="AX5">
        <v>8.8911941460000001</v>
      </c>
      <c r="AY5">
        <v>1.8248287590000001</v>
      </c>
      <c r="AZ5">
        <v>10.46151678</v>
      </c>
      <c r="BA5">
        <v>21.254411309999998</v>
      </c>
      <c r="BB5">
        <v>2.0502032419999998</v>
      </c>
      <c r="BE5">
        <v>291.83557009999998</v>
      </c>
      <c r="BF5">
        <v>0.18584066599999999</v>
      </c>
      <c r="BG5">
        <v>0.61849928700000001</v>
      </c>
      <c r="BH5">
        <v>0.13053358400000001</v>
      </c>
      <c r="BI5">
        <v>4.5969863999999999E-2</v>
      </c>
      <c r="BL5">
        <v>0.20450197000000001</v>
      </c>
      <c r="BM5">
        <v>5.2578893000000002E-2</v>
      </c>
      <c r="BN5">
        <v>0.168207088</v>
      </c>
      <c r="BO5">
        <v>7.3650926000000005E-2</v>
      </c>
      <c r="BR5">
        <v>0.26653564099999999</v>
      </c>
      <c r="BS5">
        <v>0.52397094600000005</v>
      </c>
      <c r="BT5">
        <v>5045.6976729999997</v>
      </c>
      <c r="BU5">
        <v>4682.6751670000003</v>
      </c>
      <c r="BV5">
        <v>127.1154331</v>
      </c>
      <c r="BW5">
        <v>38.837267330000003</v>
      </c>
    </row>
    <row r="6" spans="1:76" x14ac:dyDescent="0.55000000000000004">
      <c r="A6" t="s">
        <v>3</v>
      </c>
      <c r="B6" s="4">
        <v>42951</v>
      </c>
      <c r="C6" s="4"/>
      <c r="D6" s="4"/>
      <c r="E6" s="4"/>
      <c r="F6" s="4"/>
      <c r="G6">
        <v>31</v>
      </c>
      <c r="H6">
        <v>32.333333330000002</v>
      </c>
      <c r="I6">
        <v>18.11333333</v>
      </c>
      <c r="J6">
        <v>67.5</v>
      </c>
      <c r="K6">
        <f t="shared" ref="K6:K9" si="1">J6*H6</f>
        <v>2182.4999997750001</v>
      </c>
      <c r="L6">
        <v>4.4898179999999996</v>
      </c>
      <c r="N6">
        <v>239592.76200000002</v>
      </c>
      <c r="O6">
        <f t="shared" si="0"/>
        <v>26139.052973774684</v>
      </c>
      <c r="P6">
        <v>171.7666667</v>
      </c>
      <c r="Q6">
        <v>14.16666667</v>
      </c>
      <c r="R6">
        <v>185.93333329999999</v>
      </c>
      <c r="S6">
        <v>286.26666669999997</v>
      </c>
      <c r="T6">
        <v>51.5</v>
      </c>
      <c r="X6">
        <v>523.70000000000005</v>
      </c>
      <c r="Y6">
        <v>4.9020051960000005E-2</v>
      </c>
      <c r="Z6">
        <v>2.731203556E-2</v>
      </c>
      <c r="AA6">
        <v>1.4922018850000001E-2</v>
      </c>
      <c r="AB6">
        <v>3.4000000000000002E-2</v>
      </c>
      <c r="AE6">
        <v>8.395316459</v>
      </c>
      <c r="AF6">
        <v>0.369270916</v>
      </c>
      <c r="AG6">
        <v>4.2699831179999999</v>
      </c>
      <c r="AH6">
        <v>1.7509999999999999</v>
      </c>
      <c r="AK6">
        <v>14.78557049</v>
      </c>
      <c r="AL6">
        <v>1.8879088310000001</v>
      </c>
      <c r="AM6">
        <v>26076.93547</v>
      </c>
      <c r="AN6">
        <v>24126.09287</v>
      </c>
      <c r="AO6">
        <v>1466.666667</v>
      </c>
      <c r="AP6">
        <v>751.11</v>
      </c>
      <c r="AR6">
        <v>5</v>
      </c>
      <c r="AS6">
        <v>2.309401077</v>
      </c>
      <c r="AT6">
        <v>1.3891124260000001</v>
      </c>
      <c r="AU6">
        <v>5.4083269129999998</v>
      </c>
      <c r="AV6">
        <v>0.55618144700000005</v>
      </c>
      <c r="AW6">
        <v>1.034755525</v>
      </c>
      <c r="AX6">
        <v>11.72959221</v>
      </c>
      <c r="AY6">
        <v>9.4118719360000007</v>
      </c>
      <c r="AZ6">
        <v>20.71432677</v>
      </c>
      <c r="BA6">
        <v>23.508579990000001</v>
      </c>
      <c r="BB6">
        <v>12.73891675</v>
      </c>
      <c r="BE6">
        <v>559.41844800000001</v>
      </c>
      <c r="BF6">
        <v>0.31818848199999999</v>
      </c>
      <c r="BG6">
        <v>0.288776054</v>
      </c>
      <c r="BH6">
        <v>0.111296059</v>
      </c>
      <c r="BL6">
        <v>8.5131423999999997E-2</v>
      </c>
      <c r="BM6">
        <v>0.203212321</v>
      </c>
      <c r="BN6">
        <v>0.44190556399999997</v>
      </c>
      <c r="BO6">
        <v>0.43312317</v>
      </c>
      <c r="BR6">
        <v>0.92400618499999998</v>
      </c>
      <c r="BS6">
        <v>0.218956975</v>
      </c>
      <c r="BT6">
        <v>1456.8509300000001</v>
      </c>
      <c r="BU6">
        <v>291.09515390000001</v>
      </c>
      <c r="BV6">
        <v>35.472994419999999</v>
      </c>
      <c r="BW6">
        <v>46.227657309999998</v>
      </c>
    </row>
    <row r="7" spans="1:76" x14ac:dyDescent="0.55000000000000004">
      <c r="A7" t="s">
        <v>3</v>
      </c>
      <c r="B7" s="4">
        <v>42968</v>
      </c>
      <c r="C7" s="4"/>
      <c r="D7" s="4"/>
      <c r="E7" s="4"/>
      <c r="F7" s="4"/>
      <c r="G7">
        <v>31</v>
      </c>
      <c r="H7">
        <v>33.666666669999998</v>
      </c>
      <c r="I7">
        <v>20.88666667</v>
      </c>
      <c r="J7">
        <v>73.556666669999998</v>
      </c>
      <c r="K7">
        <f t="shared" si="1"/>
        <v>2476.4077781351889</v>
      </c>
      <c r="L7">
        <v>4.4933822670000003</v>
      </c>
      <c r="N7">
        <v>246404.07339999999</v>
      </c>
      <c r="O7">
        <f t="shared" si="0"/>
        <v>24667.679467369173</v>
      </c>
      <c r="P7">
        <v>182.15666669999999</v>
      </c>
      <c r="Q7">
        <v>5.1566666669999996</v>
      </c>
      <c r="R7">
        <v>187.31333330000001</v>
      </c>
      <c r="S7">
        <v>317.98333330000003</v>
      </c>
      <c r="T7">
        <v>217.55666669999999</v>
      </c>
      <c r="X7">
        <v>722.85333330000003</v>
      </c>
      <c r="Y7">
        <v>4.5780029300000004E-2</v>
      </c>
      <c r="Z7">
        <v>2.4344771309999999E-2</v>
      </c>
      <c r="AA7">
        <v>1.3600711770000001E-2</v>
      </c>
      <c r="AB7">
        <v>3.3245203500000001E-2</v>
      </c>
      <c r="AE7">
        <v>8.3967630989999993</v>
      </c>
      <c r="AF7">
        <v>0.12453468099999999</v>
      </c>
      <c r="AG7">
        <v>4.3441109280000001</v>
      </c>
      <c r="AH7">
        <v>7.2355102880000004</v>
      </c>
      <c r="AK7">
        <v>20.100919000000001</v>
      </c>
      <c r="AL7">
        <v>1.875228895</v>
      </c>
      <c r="AM7">
        <v>24555.750319999999</v>
      </c>
      <c r="AN7">
        <v>23879.62084</v>
      </c>
      <c r="AP7">
        <v>764.44666670000004</v>
      </c>
      <c r="AR7">
        <v>5</v>
      </c>
      <c r="AS7">
        <v>3.2145502540000002</v>
      </c>
      <c r="AT7">
        <v>1.3891124260000001</v>
      </c>
      <c r="AU7">
        <v>7.2353046470000004</v>
      </c>
      <c r="AV7">
        <v>0.86346009099999999</v>
      </c>
      <c r="AW7">
        <v>2.576694426</v>
      </c>
      <c r="AX7">
        <v>19.453620059999999</v>
      </c>
      <c r="AY7">
        <v>0.32145502500000001</v>
      </c>
      <c r="AZ7">
        <v>19.296718200000001</v>
      </c>
      <c r="BA7">
        <v>17.073468699999999</v>
      </c>
      <c r="BB7">
        <v>34.734037100000002</v>
      </c>
      <c r="BE7">
        <v>382.55239289999997</v>
      </c>
      <c r="BF7">
        <v>0.45637277100000001</v>
      </c>
      <c r="BG7">
        <v>0.498811324</v>
      </c>
      <c r="BH7">
        <v>0.230868765</v>
      </c>
      <c r="BI7">
        <v>0.19983250499999999</v>
      </c>
      <c r="BL7">
        <v>1.6763243489999999</v>
      </c>
      <c r="BM7">
        <v>1.8367544E-2</v>
      </c>
      <c r="BN7">
        <v>0.90041895800000005</v>
      </c>
      <c r="BO7">
        <v>1.2573499420000001</v>
      </c>
      <c r="BR7">
        <v>2.554901455</v>
      </c>
      <c r="BS7">
        <v>0.22672908</v>
      </c>
      <c r="BT7">
        <v>2864.8653640000002</v>
      </c>
      <c r="BU7">
        <v>2871.5604330000001</v>
      </c>
      <c r="BW7">
        <v>19.532783550000001</v>
      </c>
    </row>
    <row r="8" spans="1:76" x14ac:dyDescent="0.55000000000000004">
      <c r="A8" t="s">
        <v>3</v>
      </c>
      <c r="B8" s="4">
        <v>42983</v>
      </c>
      <c r="C8" s="4"/>
      <c r="D8" s="4"/>
      <c r="E8" s="4"/>
      <c r="F8" s="4"/>
      <c r="G8">
        <v>31</v>
      </c>
      <c r="H8">
        <v>33.666666669999998</v>
      </c>
      <c r="I8">
        <v>20.88666667</v>
      </c>
      <c r="J8">
        <v>61.39</v>
      </c>
      <c r="K8">
        <f t="shared" si="1"/>
        <v>2066.7966668712997</v>
      </c>
      <c r="L8">
        <v>3.3484526670000001</v>
      </c>
      <c r="N8">
        <v>211949.37469999999</v>
      </c>
      <c r="O8">
        <f t="shared" si="0"/>
        <v>20837.10095400504</v>
      </c>
      <c r="P8">
        <v>160.69666670000001</v>
      </c>
      <c r="Q8">
        <v>25.616666670000001</v>
      </c>
      <c r="R8">
        <v>186.31333330000001</v>
      </c>
      <c r="S8">
        <v>302.48333330000003</v>
      </c>
      <c r="T8">
        <v>409.21666670000002</v>
      </c>
      <c r="X8">
        <v>898.0133333</v>
      </c>
      <c r="Y8">
        <v>2.746492545E-2</v>
      </c>
      <c r="Z8">
        <v>1.8975636559999998E-2</v>
      </c>
      <c r="AA8">
        <v>8.1153414599999998E-3</v>
      </c>
      <c r="AB8">
        <v>3.8795077800000001E-2</v>
      </c>
      <c r="AE8">
        <v>4.4259175710000003</v>
      </c>
      <c r="AF8">
        <v>0.40085383000000002</v>
      </c>
      <c r="AG8">
        <v>2.4556705980000002</v>
      </c>
      <c r="AH8">
        <v>15.840236429999999</v>
      </c>
      <c r="AK8">
        <v>23.122678430000001</v>
      </c>
      <c r="AL8">
        <v>1.326094729</v>
      </c>
      <c r="AM8">
        <v>20822.952379999999</v>
      </c>
      <c r="AN8">
        <v>18258.099859999998</v>
      </c>
      <c r="AP8">
        <v>764.44666670000004</v>
      </c>
      <c r="AR8">
        <v>5</v>
      </c>
      <c r="AS8">
        <v>6.1101009270000004</v>
      </c>
      <c r="AT8">
        <v>1.3891124260000001</v>
      </c>
      <c r="AU8">
        <v>6.4250525290000002</v>
      </c>
      <c r="AV8">
        <v>0.45081993999999997</v>
      </c>
      <c r="AW8">
        <v>1.0506225199999999</v>
      </c>
      <c r="AX8">
        <v>14.28787365</v>
      </c>
      <c r="AY8">
        <v>25.268004139999999</v>
      </c>
      <c r="AZ8">
        <v>24.959227420000001</v>
      </c>
      <c r="BA8">
        <v>8.0512938920000003</v>
      </c>
      <c r="BB8">
        <v>16.405305039999998</v>
      </c>
      <c r="BE8">
        <v>486.49708459999999</v>
      </c>
      <c r="BF8">
        <v>0.131513876</v>
      </c>
      <c r="BG8">
        <v>0.51635507199999997</v>
      </c>
      <c r="BH8">
        <v>0.156608992</v>
      </c>
      <c r="BI8">
        <v>0.442822455</v>
      </c>
      <c r="BL8">
        <v>0.60551635000000004</v>
      </c>
      <c r="BM8">
        <v>0.28019391900000001</v>
      </c>
      <c r="BN8">
        <v>0.48310399900000001</v>
      </c>
      <c r="BO8">
        <v>1.4177898360000001</v>
      </c>
      <c r="BR8">
        <v>2.2663543150000001</v>
      </c>
      <c r="BS8">
        <v>0.13615085800000001</v>
      </c>
      <c r="BT8">
        <v>1816.972784</v>
      </c>
      <c r="BU8">
        <v>3785.7399789999999</v>
      </c>
      <c r="BW8">
        <v>19.532783550000001</v>
      </c>
    </row>
    <row r="9" spans="1:76" x14ac:dyDescent="0.55000000000000004">
      <c r="A9" t="s">
        <v>3</v>
      </c>
      <c r="B9" s="4">
        <v>42997</v>
      </c>
      <c r="C9" s="4"/>
      <c r="D9" s="4"/>
      <c r="E9" s="4"/>
      <c r="F9" s="4"/>
      <c r="G9">
        <v>31</v>
      </c>
      <c r="H9">
        <v>32.333333330000002</v>
      </c>
      <c r="I9">
        <v>20.88666667</v>
      </c>
      <c r="J9">
        <v>62.666666669999998</v>
      </c>
      <c r="K9">
        <f t="shared" si="1"/>
        <v>2026.2222221211111</v>
      </c>
      <c r="P9">
        <v>15.393333330000001</v>
      </c>
      <c r="Q9">
        <v>14.86</v>
      </c>
      <c r="R9">
        <v>30.25333333</v>
      </c>
      <c r="S9">
        <v>213.95</v>
      </c>
      <c r="T9">
        <v>444.09</v>
      </c>
      <c r="U9">
        <v>125.55666669999999</v>
      </c>
      <c r="V9">
        <f>U9/K9</f>
        <v>6.1965891662447294E-2</v>
      </c>
      <c r="W9">
        <v>318.53333329999998</v>
      </c>
      <c r="X9">
        <v>688.29333329999997</v>
      </c>
      <c r="Y9">
        <v>2.2859224079999997E-2</v>
      </c>
      <c r="Z9">
        <v>1.739394188E-2</v>
      </c>
      <c r="AA9">
        <v>4.9081889800000004E-3</v>
      </c>
      <c r="AB9">
        <v>4.4114886699999994E-2</v>
      </c>
      <c r="AC9">
        <v>7.9016911999999998E-3</v>
      </c>
      <c r="AD9">
        <v>5.3927535999999998E-2</v>
      </c>
      <c r="AE9">
        <v>0.36035655300000002</v>
      </c>
      <c r="AF9">
        <v>0.24390679800000001</v>
      </c>
      <c r="AG9">
        <v>1.0493157440000001</v>
      </c>
      <c r="AH9">
        <v>19.553729329999999</v>
      </c>
      <c r="AI9">
        <v>0.99398109099999998</v>
      </c>
      <c r="AJ9">
        <v>18.559748240000001</v>
      </c>
      <c r="AK9">
        <v>21.20730842</v>
      </c>
      <c r="AP9">
        <v>764.44666670000004</v>
      </c>
      <c r="AQ9">
        <v>54.553409960000003</v>
      </c>
      <c r="AR9">
        <v>5</v>
      </c>
      <c r="AS9">
        <v>3.0550504630000002</v>
      </c>
      <c r="AT9">
        <v>1.3891124260000001</v>
      </c>
      <c r="AU9">
        <v>4.6671440229999996</v>
      </c>
      <c r="AX9">
        <v>19.191926250000002</v>
      </c>
      <c r="AY9">
        <v>17.12383427</v>
      </c>
      <c r="AZ9">
        <v>36.310441109999999</v>
      </c>
      <c r="BA9">
        <v>62.57163894</v>
      </c>
      <c r="BB9">
        <v>71.288638649999996</v>
      </c>
      <c r="BC9">
        <v>19.623540290000001</v>
      </c>
      <c r="BD9">
        <v>51.892228060000001</v>
      </c>
      <c r="BE9">
        <v>1351.075206</v>
      </c>
      <c r="BF9">
        <v>0.28147503000000001</v>
      </c>
      <c r="BG9">
        <v>0.12760889</v>
      </c>
      <c r="BH9">
        <v>6.7670759999999996E-2</v>
      </c>
      <c r="BI9">
        <v>0.37165287400000002</v>
      </c>
      <c r="BJ9">
        <v>0.143930472</v>
      </c>
      <c r="BK9">
        <v>0.42906704699999998</v>
      </c>
      <c r="BL9">
        <v>0.49645715800000001</v>
      </c>
      <c r="BM9">
        <v>0.26708691099999998</v>
      </c>
      <c r="BN9">
        <v>0.358529082</v>
      </c>
      <c r="BO9">
        <v>3.0864769270000001</v>
      </c>
      <c r="BP9">
        <v>0.233257305</v>
      </c>
      <c r="BQ9">
        <v>2.85535483</v>
      </c>
      <c r="BR9">
        <v>3.8043212409999998</v>
      </c>
      <c r="BW9">
        <v>19.532783550000001</v>
      </c>
      <c r="BX9">
        <v>8.887289634</v>
      </c>
    </row>
    <row r="10" spans="1:76" x14ac:dyDescent="0.55000000000000004">
      <c r="A10" t="s">
        <v>3</v>
      </c>
      <c r="B10" s="4">
        <v>43026</v>
      </c>
      <c r="C10" s="4" t="s">
        <v>60</v>
      </c>
      <c r="D10" s="4"/>
      <c r="E10" s="4"/>
      <c r="F10" s="4"/>
      <c r="W10">
        <v>310.3</v>
      </c>
      <c r="AQ10">
        <v>53.143333329999997</v>
      </c>
      <c r="BD10">
        <v>36.299450839999999</v>
      </c>
      <c r="BX10">
        <v>6.2168025010000001</v>
      </c>
    </row>
    <row r="11" spans="1:76" x14ac:dyDescent="0.55000000000000004">
      <c r="A11" t="s">
        <v>3</v>
      </c>
      <c r="B11" s="4">
        <v>42916</v>
      </c>
      <c r="C11" s="4"/>
      <c r="D11" s="4"/>
      <c r="E11" s="4"/>
      <c r="F11" s="4"/>
      <c r="AO11">
        <v>877.77777779999997</v>
      </c>
      <c r="BV11">
        <v>42.860670050000003</v>
      </c>
    </row>
    <row r="12" spans="1:76" x14ac:dyDescent="0.55000000000000004">
      <c r="A12" t="s">
        <v>3</v>
      </c>
      <c r="B12" s="4">
        <v>42934</v>
      </c>
      <c r="C12" s="4"/>
      <c r="D12" s="4"/>
      <c r="E12" s="4"/>
      <c r="F12" s="4"/>
      <c r="AO12">
        <v>1111.666667</v>
      </c>
      <c r="BV12">
        <v>104.08329999999999</v>
      </c>
    </row>
    <row r="13" spans="1:76" x14ac:dyDescent="0.55000000000000004">
      <c r="A13" t="s">
        <v>4</v>
      </c>
      <c r="B13" s="4">
        <v>42909</v>
      </c>
      <c r="C13" s="4"/>
      <c r="D13" s="4"/>
      <c r="E13" s="4"/>
      <c r="F13" s="4"/>
      <c r="G13">
        <v>41</v>
      </c>
      <c r="H13">
        <v>41</v>
      </c>
      <c r="I13">
        <v>3.6666666669999999</v>
      </c>
      <c r="L13">
        <v>0.56501726699999999</v>
      </c>
      <c r="N13">
        <v>286692.8419</v>
      </c>
      <c r="O13">
        <f>L13*1000000/P13</f>
        <v>32534.583506231364</v>
      </c>
      <c r="P13">
        <v>17.366666670000001</v>
      </c>
      <c r="R13">
        <v>17.366666670000001</v>
      </c>
      <c r="S13">
        <v>12.16666667</v>
      </c>
      <c r="X13">
        <v>29.533333329999998</v>
      </c>
      <c r="Y13">
        <v>5.3513595260000005E-2</v>
      </c>
      <c r="AA13">
        <v>2.5577801859999999E-2</v>
      </c>
      <c r="AE13">
        <v>0.92831271999999998</v>
      </c>
      <c r="AG13">
        <v>0.31247847400000001</v>
      </c>
      <c r="AK13">
        <v>1.240791193</v>
      </c>
      <c r="AL13">
        <v>1.660832965</v>
      </c>
      <c r="AM13">
        <v>32509.90871</v>
      </c>
      <c r="AN13">
        <v>32509.90871</v>
      </c>
      <c r="AO13">
        <v>600</v>
      </c>
      <c r="AP13">
        <v>118.33333330000001</v>
      </c>
      <c r="AR13">
        <v>2.6457513110000002</v>
      </c>
      <c r="AS13">
        <v>2.6457513110000002</v>
      </c>
      <c r="AT13">
        <v>0.57735026899999997</v>
      </c>
      <c r="AV13">
        <v>7.2568472999999994E-2</v>
      </c>
      <c r="AW13">
        <v>0.63868976399999999</v>
      </c>
      <c r="AX13">
        <v>0.75718777900000001</v>
      </c>
      <c r="AZ13">
        <v>0.75718777900000001</v>
      </c>
      <c r="BA13">
        <v>1.908751774</v>
      </c>
      <c r="BE13">
        <v>26.65207934</v>
      </c>
      <c r="BF13">
        <v>0.213327875</v>
      </c>
      <c r="BH13">
        <v>0.10142232299999999</v>
      </c>
      <c r="BL13">
        <v>1.1554798999999999E-2</v>
      </c>
      <c r="BN13">
        <v>6.0073020999999997E-2</v>
      </c>
      <c r="BR13">
        <v>6.5997679000000004E-2</v>
      </c>
      <c r="BS13">
        <v>0.20978332699999999</v>
      </c>
      <c r="BT13">
        <v>3518.26377</v>
      </c>
      <c r="BU13">
        <v>3518.26377</v>
      </c>
      <c r="BV13">
        <v>17.63834207</v>
      </c>
      <c r="BW13">
        <v>4.407066296</v>
      </c>
    </row>
    <row r="14" spans="1:76" x14ac:dyDescent="0.55000000000000004">
      <c r="A14" t="s">
        <v>4</v>
      </c>
      <c r="B14" s="4">
        <v>42926</v>
      </c>
      <c r="C14" s="4"/>
      <c r="D14" s="4"/>
      <c r="E14" s="4"/>
      <c r="F14" s="4"/>
      <c r="G14">
        <v>36.333333330000002</v>
      </c>
      <c r="H14">
        <v>32.666666669999998</v>
      </c>
      <c r="I14">
        <v>7.1133333329999999</v>
      </c>
      <c r="L14">
        <v>1.333144933</v>
      </c>
      <c r="N14">
        <v>246581.85629999998</v>
      </c>
      <c r="O14">
        <f t="shared" ref="O14:O18" si="2">L14*1000000/P14</f>
        <v>22053.679619520262</v>
      </c>
      <c r="P14">
        <v>60.45</v>
      </c>
      <c r="R14">
        <v>60.45</v>
      </c>
      <c r="S14">
        <v>47.576666670000002</v>
      </c>
      <c r="X14">
        <v>108.02666670000001</v>
      </c>
      <c r="Y14">
        <v>5.5619044300000003E-2</v>
      </c>
      <c r="AA14">
        <v>2.2197982469999999E-2</v>
      </c>
      <c r="AE14">
        <v>3.3607650140000001</v>
      </c>
      <c r="AG14">
        <v>1.050690216</v>
      </c>
      <c r="AK14">
        <v>4.4114552299999996</v>
      </c>
      <c r="AL14">
        <v>2.591035186</v>
      </c>
      <c r="AM14">
        <v>21961.912329999999</v>
      </c>
      <c r="AN14">
        <v>21961.912329999999</v>
      </c>
      <c r="AO14">
        <v>858.33333330000005</v>
      </c>
      <c r="AP14">
        <v>237.78</v>
      </c>
      <c r="AR14">
        <v>2.5166114780000002</v>
      </c>
      <c r="AS14">
        <v>7.0945988849999999</v>
      </c>
      <c r="AT14">
        <v>0.96417494999999998</v>
      </c>
      <c r="AV14">
        <v>0.27197959799999999</v>
      </c>
      <c r="AW14">
        <v>3.0724990559999998</v>
      </c>
      <c r="AX14">
        <v>2.3404059479999999</v>
      </c>
      <c r="AZ14">
        <v>2.3404059479999999</v>
      </c>
      <c r="BA14">
        <v>3.6065126279999999</v>
      </c>
      <c r="BE14">
        <v>14.75273986</v>
      </c>
      <c r="BF14">
        <v>0.10581093699999999</v>
      </c>
      <c r="BH14">
        <v>0.225253958</v>
      </c>
      <c r="BL14">
        <v>8.4158015000000003E-2</v>
      </c>
      <c r="BN14">
        <v>3.0301444E-2</v>
      </c>
      <c r="BR14">
        <v>0.111229473</v>
      </c>
      <c r="BS14">
        <v>0.51737233100000002</v>
      </c>
      <c r="BT14">
        <v>3761.7168099999999</v>
      </c>
      <c r="BU14">
        <v>3761.7168099999999</v>
      </c>
      <c r="BV14">
        <v>59.231185480000001</v>
      </c>
      <c r="BW14">
        <v>42.861361389999999</v>
      </c>
    </row>
    <row r="15" spans="1:76" x14ac:dyDescent="0.55000000000000004">
      <c r="A15" t="s">
        <v>4</v>
      </c>
      <c r="B15" s="4">
        <v>42942</v>
      </c>
      <c r="C15" s="4"/>
      <c r="D15" s="4"/>
      <c r="E15" s="4"/>
      <c r="F15" s="4"/>
      <c r="G15">
        <v>36.333333330000002</v>
      </c>
      <c r="H15">
        <v>34</v>
      </c>
      <c r="I15">
        <v>13.78</v>
      </c>
      <c r="L15">
        <v>2.870000133</v>
      </c>
      <c r="N15">
        <v>294986.7401</v>
      </c>
      <c r="O15">
        <f t="shared" si="2"/>
        <v>26956.795229506322</v>
      </c>
      <c r="P15">
        <v>106.4666667</v>
      </c>
      <c r="Q15">
        <v>3.95</v>
      </c>
      <c r="R15">
        <v>110.41666669999999</v>
      </c>
      <c r="S15">
        <v>136.7333333</v>
      </c>
      <c r="T15">
        <v>0.81666666700000001</v>
      </c>
      <c r="X15">
        <v>247.96666669999999</v>
      </c>
      <c r="Y15">
        <v>5.6759546600000002E-2</v>
      </c>
      <c r="Z15">
        <v>2.2230339849999999E-2</v>
      </c>
      <c r="AA15">
        <v>1.49628977E-2</v>
      </c>
      <c r="AB15">
        <v>3.4290581539999997E-2</v>
      </c>
      <c r="AE15">
        <v>6.0370028959999997</v>
      </c>
      <c r="AF15">
        <v>9.2586599000000006E-2</v>
      </c>
      <c r="AG15">
        <v>2.0423830540000001</v>
      </c>
      <c r="AH15">
        <v>2.5147903999999999E-2</v>
      </c>
      <c r="AK15">
        <v>8.1971204530000001</v>
      </c>
      <c r="AL15">
        <v>2.1404846100000001</v>
      </c>
      <c r="AM15">
        <v>26939.467619999999</v>
      </c>
      <c r="AN15">
        <v>26034.953669999999</v>
      </c>
      <c r="AO15">
        <v>1153.333333</v>
      </c>
      <c r="AP15">
        <v>510</v>
      </c>
      <c r="AR15">
        <v>2.5166114780000002</v>
      </c>
      <c r="AS15">
        <v>5.2915026220000003</v>
      </c>
      <c r="AT15">
        <v>1.168888361</v>
      </c>
      <c r="AV15">
        <v>0.43784565800000003</v>
      </c>
      <c r="AW15">
        <v>0.89697609499999997</v>
      </c>
      <c r="AX15">
        <v>6.709942871</v>
      </c>
      <c r="AY15">
        <v>2.4864633519999999</v>
      </c>
      <c r="AZ15">
        <v>7.3607630940000002</v>
      </c>
      <c r="BA15">
        <v>11.00378723</v>
      </c>
      <c r="BB15">
        <v>0.59651767200000005</v>
      </c>
      <c r="BE15">
        <v>147.6010953</v>
      </c>
      <c r="BF15">
        <v>0.34234834800000002</v>
      </c>
      <c r="BG15">
        <v>0.388470392</v>
      </c>
      <c r="BH15">
        <v>4.9557148000000002E-2</v>
      </c>
      <c r="BI15">
        <v>0.71820184499999995</v>
      </c>
      <c r="BL15">
        <v>0.41912551599999998</v>
      </c>
      <c r="BM15">
        <v>6.2015540000000001E-2</v>
      </c>
      <c r="BN15">
        <v>9.9778357999999998E-2</v>
      </c>
      <c r="BO15">
        <v>1.6461156000000001E-2</v>
      </c>
      <c r="BR15">
        <v>0.41153527699999998</v>
      </c>
      <c r="BS15">
        <v>0.37967192900000002</v>
      </c>
      <c r="BT15">
        <v>3588.6822590000002</v>
      </c>
      <c r="BU15">
        <v>4087.9392079999998</v>
      </c>
      <c r="BV15">
        <v>93.852721500000001</v>
      </c>
      <c r="BW15">
        <v>83.735230939999994</v>
      </c>
    </row>
    <row r="16" spans="1:76" x14ac:dyDescent="0.55000000000000004">
      <c r="A16" t="s">
        <v>4</v>
      </c>
      <c r="B16" s="4">
        <v>42951</v>
      </c>
      <c r="C16" s="4"/>
      <c r="D16" s="4"/>
      <c r="E16" s="4"/>
      <c r="F16" s="4"/>
      <c r="G16">
        <v>36.333333330000002</v>
      </c>
      <c r="H16">
        <v>38.333333330000002</v>
      </c>
      <c r="I16">
        <v>15.61</v>
      </c>
      <c r="J16">
        <v>36.776666669999997</v>
      </c>
      <c r="K16">
        <f>J16*H16</f>
        <v>1409.772222227411</v>
      </c>
      <c r="L16">
        <v>4.6754084669999996</v>
      </c>
      <c r="N16">
        <v>232888.84029999998</v>
      </c>
      <c r="O16">
        <f t="shared" si="2"/>
        <v>28080.531333333329</v>
      </c>
      <c r="P16">
        <v>166.5</v>
      </c>
      <c r="Q16">
        <v>3.766666667</v>
      </c>
      <c r="R16">
        <v>170.2666667</v>
      </c>
      <c r="S16">
        <v>256.60000000000002</v>
      </c>
      <c r="T16">
        <v>19.666666670000001</v>
      </c>
      <c r="X16">
        <v>446.53333329999998</v>
      </c>
      <c r="Y16">
        <v>4.7166145640000004E-2</v>
      </c>
      <c r="Z16">
        <v>2.4504482350000002E-2</v>
      </c>
      <c r="AA16">
        <v>1.330648343E-2</v>
      </c>
      <c r="AB16">
        <v>3.5000000000000003E-2</v>
      </c>
      <c r="AE16">
        <v>7.7601181229999998</v>
      </c>
      <c r="AF16">
        <v>9.6129725999999999E-2</v>
      </c>
      <c r="AG16">
        <v>3.3425547560000002</v>
      </c>
      <c r="AH16">
        <v>0.68833333299999999</v>
      </c>
      <c r="AK16">
        <v>11.88713594</v>
      </c>
      <c r="AL16">
        <v>1.6701437029999999</v>
      </c>
      <c r="AM16">
        <v>28207.598379999999</v>
      </c>
      <c r="AN16">
        <v>27540.923060000001</v>
      </c>
      <c r="AO16">
        <v>1235</v>
      </c>
      <c r="AP16">
        <v>665.55333329999996</v>
      </c>
      <c r="AR16">
        <v>2.5166114780000002</v>
      </c>
      <c r="AS16">
        <v>2.0816659990000002</v>
      </c>
      <c r="AT16">
        <v>0.67178865700000001</v>
      </c>
      <c r="AU16">
        <v>2.1444191130000001</v>
      </c>
      <c r="AV16">
        <v>0.75047234600000001</v>
      </c>
      <c r="AW16">
        <v>0.71532856499999997</v>
      </c>
      <c r="AX16">
        <v>32.922332849999997</v>
      </c>
      <c r="AY16">
        <v>1.4047538340000001</v>
      </c>
      <c r="AZ16">
        <v>31.731582580000001</v>
      </c>
      <c r="BA16">
        <v>62.276881750000001</v>
      </c>
      <c r="BB16">
        <v>8.0002083309999996</v>
      </c>
      <c r="BE16">
        <v>1015.488716</v>
      </c>
      <c r="BF16">
        <v>0.42883606299999999</v>
      </c>
      <c r="BG16">
        <v>0.48703883199999998</v>
      </c>
      <c r="BH16">
        <v>0.20050975200000001</v>
      </c>
      <c r="BL16">
        <v>0.77755899100000003</v>
      </c>
      <c r="BM16">
        <v>4.7494438999999999E-2</v>
      </c>
      <c r="BN16">
        <v>0.404080877</v>
      </c>
      <c r="BO16">
        <v>0.28000729200000002</v>
      </c>
      <c r="BR16">
        <v>1.401819975</v>
      </c>
      <c r="BS16">
        <v>0.101699416</v>
      </c>
      <c r="BT16">
        <v>992.64098639999997</v>
      </c>
      <c r="BU16">
        <v>668.4282283</v>
      </c>
      <c r="BV16">
        <v>86.746757860000002</v>
      </c>
      <c r="BW16">
        <v>110.67036469999999</v>
      </c>
    </row>
    <row r="17" spans="1:76" x14ac:dyDescent="0.55000000000000004">
      <c r="A17" t="s">
        <v>4</v>
      </c>
      <c r="B17" s="4">
        <v>42968</v>
      </c>
      <c r="C17" s="4"/>
      <c r="D17" s="4"/>
      <c r="E17" s="4"/>
      <c r="F17" s="4"/>
      <c r="G17">
        <v>36.333333330000002</v>
      </c>
      <c r="H17">
        <v>35</v>
      </c>
      <c r="I17">
        <v>16.39</v>
      </c>
      <c r="J17">
        <v>50</v>
      </c>
      <c r="K17">
        <f t="shared" ref="K17:K19" si="3">J17*H17</f>
        <v>1750</v>
      </c>
      <c r="L17">
        <v>5.2218760670000002</v>
      </c>
      <c r="N17">
        <v>260345.29389999999</v>
      </c>
      <c r="O17">
        <f t="shared" si="2"/>
        <v>29404.110969086094</v>
      </c>
      <c r="P17">
        <v>177.59</v>
      </c>
      <c r="Q17">
        <v>4.8566666669999998</v>
      </c>
      <c r="R17">
        <v>182.44666670000001</v>
      </c>
      <c r="S17">
        <v>306.48333330000003</v>
      </c>
      <c r="T17">
        <v>137.35666670000001</v>
      </c>
      <c r="X17">
        <v>626.28666670000007</v>
      </c>
      <c r="Y17">
        <v>4.792724768E-2</v>
      </c>
      <c r="Z17">
        <v>2.440630714E-2</v>
      </c>
      <c r="AA17">
        <v>1.375053326E-2</v>
      </c>
      <c r="AB17">
        <v>3.5871027309999998E-2</v>
      </c>
      <c r="AE17">
        <v>8.4749179560000005</v>
      </c>
      <c r="AF17">
        <v>0.112247159</v>
      </c>
      <c r="AG17">
        <v>4.1794316409999999</v>
      </c>
      <c r="AH17">
        <v>4.9122820190000001</v>
      </c>
      <c r="AK17">
        <v>17.678878780000002</v>
      </c>
      <c r="AL17">
        <v>1.622554703</v>
      </c>
      <c r="AM17">
        <v>29646.15581</v>
      </c>
      <c r="AN17">
        <v>28857.855530000001</v>
      </c>
      <c r="AP17">
        <v>733.33333330000005</v>
      </c>
      <c r="AR17">
        <v>2.5166114780000002</v>
      </c>
      <c r="AS17">
        <v>1.7320508080000001</v>
      </c>
      <c r="AT17">
        <v>0.348281495</v>
      </c>
      <c r="AU17">
        <v>10.440306509999999</v>
      </c>
      <c r="AV17">
        <v>8.9865407999999994E-2</v>
      </c>
      <c r="AW17">
        <v>1.8305064879999999</v>
      </c>
      <c r="AX17">
        <v>19.2779667</v>
      </c>
      <c r="AY17">
        <v>2.2501851780000002</v>
      </c>
      <c r="AZ17">
        <v>19.828346710000002</v>
      </c>
      <c r="BA17">
        <v>37.884209550000001</v>
      </c>
      <c r="BB17">
        <v>20.123949249999999</v>
      </c>
      <c r="BE17">
        <v>741.52028519999999</v>
      </c>
      <c r="BF17">
        <v>0.32390440599999998</v>
      </c>
      <c r="BG17">
        <v>0.44870957700000003</v>
      </c>
      <c r="BH17">
        <v>0.30498844600000002</v>
      </c>
      <c r="BI17">
        <v>0.113142141</v>
      </c>
      <c r="BL17">
        <v>0.53440854000000004</v>
      </c>
      <c r="BM17">
        <v>3.5300312E-2</v>
      </c>
      <c r="BN17">
        <v>0.90320213199999999</v>
      </c>
      <c r="BO17">
        <v>0.55779815600000004</v>
      </c>
      <c r="BR17">
        <v>1.258361353</v>
      </c>
      <c r="BS17">
        <v>8.7457088000000002E-2</v>
      </c>
      <c r="BT17">
        <v>3364.5618420000001</v>
      </c>
      <c r="BU17">
        <v>3278.8751830000001</v>
      </c>
      <c r="BW17">
        <v>106.5078506</v>
      </c>
    </row>
    <row r="18" spans="1:76" x14ac:dyDescent="0.55000000000000004">
      <c r="A18" t="s">
        <v>4</v>
      </c>
      <c r="B18" s="4">
        <v>42983</v>
      </c>
      <c r="C18" s="4"/>
      <c r="D18" s="4"/>
      <c r="E18" s="4"/>
      <c r="F18" s="4"/>
      <c r="G18">
        <v>36.333333330000002</v>
      </c>
      <c r="H18">
        <v>37.666666669999998</v>
      </c>
      <c r="I18">
        <v>16.39</v>
      </c>
      <c r="J18">
        <v>37.166666669999998</v>
      </c>
      <c r="K18">
        <f t="shared" si="3"/>
        <v>1399.9444446938887</v>
      </c>
      <c r="L18">
        <v>4.4241513330000002</v>
      </c>
      <c r="N18">
        <v>222683.2157</v>
      </c>
      <c r="O18">
        <f t="shared" si="2"/>
        <v>25290.981152460987</v>
      </c>
      <c r="P18">
        <v>174.93</v>
      </c>
      <c r="Q18">
        <v>14.956666670000001</v>
      </c>
      <c r="R18">
        <v>189.88666670000001</v>
      </c>
      <c r="S18">
        <v>315.51666669999997</v>
      </c>
      <c r="T18">
        <v>298.65333329999999</v>
      </c>
      <c r="X18">
        <v>804.05666670000005</v>
      </c>
      <c r="Y18">
        <v>3.4432400859999997E-2</v>
      </c>
      <c r="Z18">
        <v>1.938536008E-2</v>
      </c>
      <c r="AA18">
        <v>9.3853016700000003E-3</v>
      </c>
      <c r="AB18">
        <v>3.5966654619999996E-2</v>
      </c>
      <c r="AE18">
        <v>5.9953915029999996</v>
      </c>
      <c r="AF18">
        <v>0.29116908899999999</v>
      </c>
      <c r="AG18">
        <v>2.9563275170000001</v>
      </c>
      <c r="AH18">
        <v>10.73565777</v>
      </c>
      <c r="AK18">
        <v>19.978545879999999</v>
      </c>
      <c r="AL18">
        <v>1.362412132</v>
      </c>
      <c r="AM18">
        <v>25470.01368</v>
      </c>
      <c r="AN18">
        <v>23475.8786</v>
      </c>
      <c r="AP18">
        <v>733.33333330000005</v>
      </c>
      <c r="AR18">
        <v>2.5166114780000002</v>
      </c>
      <c r="AS18">
        <v>1.1547005379999999</v>
      </c>
      <c r="AT18">
        <v>0.348281495</v>
      </c>
      <c r="AU18">
        <v>5.7518113089999998</v>
      </c>
      <c r="AV18">
        <v>0.28243780600000001</v>
      </c>
      <c r="AW18">
        <v>1.309851638</v>
      </c>
      <c r="AX18">
        <v>14.148851540000001</v>
      </c>
      <c r="AY18">
        <v>10.21833809</v>
      </c>
      <c r="AZ18">
        <v>18.289954439999999</v>
      </c>
      <c r="BA18">
        <v>12.678459419999999</v>
      </c>
      <c r="BB18">
        <v>15.767594409999999</v>
      </c>
      <c r="BE18">
        <v>415.57733739999998</v>
      </c>
      <c r="BF18">
        <v>0.40941188499999998</v>
      </c>
      <c r="BG18">
        <v>0.40461825099999998</v>
      </c>
      <c r="BH18">
        <v>0.17834109300000001</v>
      </c>
      <c r="BI18">
        <v>0.17916147299999999</v>
      </c>
      <c r="BL18">
        <v>0.49556551900000001</v>
      </c>
      <c r="BM18">
        <v>0.21661079899999999</v>
      </c>
      <c r="BN18">
        <v>0.53461416900000003</v>
      </c>
      <c r="BO18">
        <v>0.66098231100000004</v>
      </c>
      <c r="BR18">
        <v>0.43763847</v>
      </c>
      <c r="BS18">
        <v>0.18807691900000001</v>
      </c>
      <c r="BT18">
        <v>3456.5980880000002</v>
      </c>
      <c r="BU18">
        <v>3152.3957850000002</v>
      </c>
      <c r="BW18">
        <v>106.5078506</v>
      </c>
    </row>
    <row r="19" spans="1:76" x14ac:dyDescent="0.55000000000000004">
      <c r="A19" t="s">
        <v>4</v>
      </c>
      <c r="B19" s="4">
        <v>42997</v>
      </c>
      <c r="C19" s="4"/>
      <c r="D19" s="4"/>
      <c r="E19" s="4"/>
      <c r="F19" s="4"/>
      <c r="G19">
        <v>36.333333330000002</v>
      </c>
      <c r="H19">
        <v>31</v>
      </c>
      <c r="I19">
        <v>16.39</v>
      </c>
      <c r="J19">
        <v>40</v>
      </c>
      <c r="K19">
        <f t="shared" si="3"/>
        <v>1240</v>
      </c>
      <c r="P19">
        <v>19.223333329999999</v>
      </c>
      <c r="Q19">
        <v>21.49</v>
      </c>
      <c r="R19">
        <v>40.713333329999998</v>
      </c>
      <c r="S19">
        <v>219.25</v>
      </c>
      <c r="T19">
        <v>387.29</v>
      </c>
      <c r="U19">
        <v>108.9866667</v>
      </c>
      <c r="V19">
        <f>U19/K19</f>
        <v>8.7892473145161285E-2</v>
      </c>
      <c r="W19">
        <v>278.30333330000002</v>
      </c>
      <c r="X19">
        <v>647.25333330000001</v>
      </c>
      <c r="Y19">
        <v>2.3521679240000003E-2</v>
      </c>
      <c r="Z19">
        <v>1.6860892380000003E-2</v>
      </c>
      <c r="AA19">
        <v>5.2212872099999998E-3</v>
      </c>
      <c r="AB19">
        <v>4.5911583289999995E-2</v>
      </c>
      <c r="AC19">
        <v>9.3376227199999991E-3</v>
      </c>
      <c r="AD19">
        <v>6.0332436560000001E-2</v>
      </c>
      <c r="AE19">
        <v>0.43640024599999999</v>
      </c>
      <c r="AF19">
        <v>0.35975561299999997</v>
      </c>
      <c r="AG19">
        <v>1.14375928</v>
      </c>
      <c r="AH19">
        <v>17.7300304</v>
      </c>
      <c r="AI19">
        <v>1.0196174790000001</v>
      </c>
      <c r="AJ19">
        <v>16.71041292</v>
      </c>
      <c r="AK19">
        <v>19.669945540000001</v>
      </c>
      <c r="AP19">
        <v>733.33333330000005</v>
      </c>
      <c r="AQ19">
        <v>47.663444439999999</v>
      </c>
      <c r="AR19">
        <v>2.5166114780000002</v>
      </c>
      <c r="AS19">
        <v>3.4641016150000001</v>
      </c>
      <c r="AT19">
        <v>0.348281495</v>
      </c>
      <c r="AU19">
        <v>4.67</v>
      </c>
      <c r="AX19">
        <v>15.94061898</v>
      </c>
      <c r="AY19">
        <v>10.5</v>
      </c>
      <c r="AZ19">
        <v>25.78087146</v>
      </c>
      <c r="BA19">
        <v>11.883181390000001</v>
      </c>
      <c r="BB19">
        <v>53.30703518</v>
      </c>
      <c r="BC19">
        <v>11.006317879999999</v>
      </c>
      <c r="BD19">
        <v>42.300721430000003</v>
      </c>
      <c r="BE19">
        <v>750.10421499999995</v>
      </c>
      <c r="BF19">
        <v>0.205624793</v>
      </c>
      <c r="BG19">
        <v>8.6981791000000003E-2</v>
      </c>
      <c r="BH19">
        <v>6.4591645000000003E-2</v>
      </c>
      <c r="BI19">
        <v>0.247615847</v>
      </c>
      <c r="BJ19">
        <v>0.16779386900000001</v>
      </c>
      <c r="BK19">
        <v>0.35224639200000002</v>
      </c>
      <c r="BL19">
        <v>0.33582984900000001</v>
      </c>
      <c r="BM19">
        <v>0.17449678199999999</v>
      </c>
      <c r="BN19">
        <v>0.14542123200000001</v>
      </c>
      <c r="BO19">
        <v>2.0032270049999998</v>
      </c>
      <c r="BP19">
        <v>0.215670792</v>
      </c>
      <c r="BQ19">
        <v>1.8231119410000001</v>
      </c>
      <c r="BR19">
        <v>2.316815096</v>
      </c>
      <c r="BW19">
        <v>106.5078506</v>
      </c>
      <c r="BX19">
        <v>7.2446063140000003</v>
      </c>
    </row>
    <row r="20" spans="1:76" x14ac:dyDescent="0.55000000000000004">
      <c r="A20" t="s">
        <v>4</v>
      </c>
      <c r="B20" s="4">
        <v>43026</v>
      </c>
      <c r="C20" s="4" t="s">
        <v>60</v>
      </c>
      <c r="D20" s="4"/>
      <c r="E20" s="4"/>
      <c r="F20" s="4"/>
      <c r="W20">
        <v>308.80134229999999</v>
      </c>
      <c r="AQ20">
        <v>52.886666669999997</v>
      </c>
      <c r="BD20">
        <v>14.451823940000001</v>
      </c>
      <c r="BX20">
        <v>2.4750824900000001</v>
      </c>
    </row>
    <row r="21" spans="1:76" x14ac:dyDescent="0.55000000000000004">
      <c r="A21" t="s">
        <v>4</v>
      </c>
      <c r="B21" s="4">
        <v>42916</v>
      </c>
      <c r="C21" s="4"/>
      <c r="D21" s="4"/>
      <c r="E21" s="4"/>
      <c r="F21" s="4"/>
      <c r="AO21">
        <v>818.88888889999998</v>
      </c>
      <c r="BV21">
        <v>10.18350154</v>
      </c>
    </row>
    <row r="22" spans="1:76" x14ac:dyDescent="0.55000000000000004">
      <c r="A22" t="s">
        <v>4</v>
      </c>
      <c r="B22" s="4">
        <v>42934</v>
      </c>
      <c r="C22" s="4"/>
      <c r="D22" s="4"/>
      <c r="E22" s="4"/>
      <c r="F22" s="4"/>
      <c r="AO22">
        <v>971.66666669999995</v>
      </c>
      <c r="BV22">
        <v>99.068578939999995</v>
      </c>
    </row>
    <row r="23" spans="1:76" x14ac:dyDescent="0.55000000000000004">
      <c r="A23" t="s">
        <v>93</v>
      </c>
      <c r="B23" s="4">
        <v>42898</v>
      </c>
      <c r="C23" s="4"/>
      <c r="D23" s="4"/>
      <c r="E23" s="4"/>
      <c r="G23">
        <v>31.666666670000001</v>
      </c>
      <c r="H23">
        <v>31.666666670000001</v>
      </c>
      <c r="I23">
        <v>2</v>
      </c>
      <c r="L23">
        <v>0.35698686699999999</v>
      </c>
      <c r="N23">
        <v>27.28805358</v>
      </c>
      <c r="O23">
        <f t="shared" ref="O23:O36" si="4">L23*1000000/P23</f>
        <v>38626.581584072701</v>
      </c>
      <c r="P23">
        <v>9.2420000000000009</v>
      </c>
      <c r="R23">
        <v>9.2420000000000009</v>
      </c>
      <c r="S23">
        <v>5.6133333329999999</v>
      </c>
      <c r="X23">
        <v>14.855333330000001</v>
      </c>
      <c r="AM23">
        <v>38030.98921</v>
      </c>
      <c r="AN23">
        <v>38030.98921</v>
      </c>
      <c r="AO23">
        <v>451.4</v>
      </c>
      <c r="AP23">
        <v>93.133333320000006</v>
      </c>
      <c r="AR23">
        <v>2.8867513460000001</v>
      </c>
      <c r="AS23">
        <v>2.8867513460000001</v>
      </c>
      <c r="AV23">
        <v>0.11183031</v>
      </c>
      <c r="AW23">
        <v>0.78156889399999996</v>
      </c>
      <c r="AX23">
        <v>0.97552652399999995</v>
      </c>
      <c r="AZ23">
        <v>0.97552652399999995</v>
      </c>
      <c r="BA23">
        <v>1.4355602860000001</v>
      </c>
      <c r="BE23">
        <v>23.4136399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8666.6369159999995</v>
      </c>
      <c r="BU23">
        <v>8666.6369159999995</v>
      </c>
      <c r="BV23">
        <v>160.43590620000001</v>
      </c>
      <c r="BW23">
        <v>15.263500390000001</v>
      </c>
      <c r="BX23">
        <v>0</v>
      </c>
    </row>
    <row r="24" spans="1:76" x14ac:dyDescent="0.55000000000000004">
      <c r="A24" t="s">
        <v>93</v>
      </c>
      <c r="B24" s="4">
        <v>42915</v>
      </c>
      <c r="C24" s="4"/>
      <c r="D24" s="4"/>
      <c r="E24" s="4"/>
      <c r="G24">
        <v>31</v>
      </c>
      <c r="H24">
        <v>31</v>
      </c>
      <c r="I24">
        <v>5</v>
      </c>
      <c r="L24">
        <v>0.95810446699999996</v>
      </c>
      <c r="N24">
        <v>18.167231220000001</v>
      </c>
      <c r="O24">
        <f t="shared" si="4"/>
        <v>22093.108384158866</v>
      </c>
      <c r="P24">
        <v>43.366666670000001</v>
      </c>
      <c r="R24">
        <v>43.366666670000001</v>
      </c>
      <c r="S24">
        <v>30.266666669999999</v>
      </c>
      <c r="X24">
        <v>73.633333329999999</v>
      </c>
      <c r="AM24">
        <v>22159.869739999998</v>
      </c>
      <c r="AN24">
        <v>22159.869739999998</v>
      </c>
      <c r="AO24">
        <v>575.73333330000003</v>
      </c>
      <c r="AP24">
        <v>166.51111109999999</v>
      </c>
      <c r="AR24">
        <v>4</v>
      </c>
      <c r="AS24">
        <v>4</v>
      </c>
      <c r="AV24">
        <v>4.8540541999999999E-2</v>
      </c>
      <c r="AW24">
        <v>0.84185101200000001</v>
      </c>
      <c r="AX24">
        <v>3.8004385709999999</v>
      </c>
      <c r="AZ24">
        <v>3.8004385709999999</v>
      </c>
      <c r="BA24">
        <v>3.302019584</v>
      </c>
      <c r="BE24">
        <v>71.002347380000003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1396.3801390000001</v>
      </c>
      <c r="BU24">
        <v>1396.3801390000001</v>
      </c>
      <c r="BV24">
        <v>176.12905309999999</v>
      </c>
      <c r="BW24">
        <v>21.412187159999998</v>
      </c>
      <c r="BX24">
        <v>0</v>
      </c>
    </row>
    <row r="25" spans="1:76" x14ac:dyDescent="0.55000000000000004">
      <c r="A25" t="s">
        <v>93</v>
      </c>
      <c r="B25" s="4">
        <v>42929</v>
      </c>
      <c r="C25" s="4"/>
      <c r="D25" s="4"/>
      <c r="E25" s="4"/>
      <c r="G25">
        <v>27.666666670000001</v>
      </c>
      <c r="H25">
        <v>27.666666670000001</v>
      </c>
      <c r="I25">
        <v>7.3333333329999997</v>
      </c>
      <c r="L25">
        <v>1.6910712000000001</v>
      </c>
      <c r="N25">
        <v>22.867427970000001</v>
      </c>
      <c r="O25">
        <f t="shared" si="4"/>
        <v>23411.230273346162</v>
      </c>
      <c r="P25">
        <v>72.233333329999994</v>
      </c>
      <c r="R25">
        <v>72.233333329999994</v>
      </c>
      <c r="S25">
        <v>76.7</v>
      </c>
      <c r="X25">
        <v>148.93333329999999</v>
      </c>
      <c r="AM25">
        <v>23266.329870000001</v>
      </c>
      <c r="AN25">
        <v>23266.329870000001</v>
      </c>
      <c r="AO25">
        <v>814.91666669999995</v>
      </c>
      <c r="AP25">
        <v>320</v>
      </c>
      <c r="AR25">
        <v>3.2145502540000002</v>
      </c>
      <c r="AS25">
        <v>3.2145502540000002</v>
      </c>
      <c r="AT25">
        <v>1.1547005379999999</v>
      </c>
      <c r="AV25">
        <v>0.40453931700000001</v>
      </c>
      <c r="AW25">
        <v>0.82016217199999997</v>
      </c>
      <c r="AX25">
        <v>14.131642980000001</v>
      </c>
      <c r="AZ25">
        <v>14.131642980000001</v>
      </c>
      <c r="BA25">
        <v>15.36587127</v>
      </c>
      <c r="BE25">
        <v>294.9751402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1604.8837599999999</v>
      </c>
      <c r="BU25">
        <v>1604.8837599999999</v>
      </c>
      <c r="BV25">
        <v>78.886664479999993</v>
      </c>
      <c r="BW25">
        <v>32.145502540000003</v>
      </c>
      <c r="BX25">
        <v>0</v>
      </c>
    </row>
    <row r="26" spans="1:76" x14ac:dyDescent="0.55000000000000004">
      <c r="A26" t="s">
        <v>93</v>
      </c>
      <c r="B26" s="4">
        <v>42943</v>
      </c>
      <c r="C26" s="4"/>
      <c r="D26" s="4"/>
      <c r="E26" s="4"/>
      <c r="G26">
        <v>32</v>
      </c>
      <c r="H26">
        <v>30.333333329999999</v>
      </c>
      <c r="I26">
        <v>11</v>
      </c>
      <c r="L26">
        <v>3.3258197329999999</v>
      </c>
      <c r="N26">
        <v>26.942610219999999</v>
      </c>
      <c r="O26">
        <f t="shared" si="4"/>
        <v>27807.857299331106</v>
      </c>
      <c r="P26">
        <v>119.6</v>
      </c>
      <c r="Q26">
        <v>1.6666666670000001</v>
      </c>
      <c r="R26">
        <v>121.2666667</v>
      </c>
      <c r="S26">
        <v>180.96666669999999</v>
      </c>
      <c r="T26">
        <v>5.8333333329999997</v>
      </c>
      <c r="X26">
        <v>308.06666669999998</v>
      </c>
      <c r="AM26">
        <v>28154.005659999999</v>
      </c>
      <c r="AN26">
        <v>27795.177309999999</v>
      </c>
      <c r="AO26">
        <v>1071.0333330000001</v>
      </c>
      <c r="AP26">
        <v>563.03333329999998</v>
      </c>
      <c r="AR26">
        <v>2.6457513110000002</v>
      </c>
      <c r="AS26">
        <v>2.0816659990000002</v>
      </c>
      <c r="AT26">
        <v>1.6666666670000001</v>
      </c>
      <c r="AV26">
        <v>0.53216453799999996</v>
      </c>
      <c r="AW26">
        <v>0.92946081400000002</v>
      </c>
      <c r="AX26">
        <v>10.3058236</v>
      </c>
      <c r="AY26">
        <v>0.68068592900000002</v>
      </c>
      <c r="AZ26">
        <v>10.950951249999999</v>
      </c>
      <c r="BA26">
        <v>15.02176199</v>
      </c>
      <c r="BB26">
        <v>2.1962088550000001</v>
      </c>
      <c r="BE26">
        <v>279.501938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6771.9136680000001</v>
      </c>
      <c r="BU26">
        <v>6828.8799129999998</v>
      </c>
      <c r="BV26">
        <v>150.4472111</v>
      </c>
      <c r="BW26">
        <v>71.966666669999995</v>
      </c>
      <c r="BX26">
        <v>0</v>
      </c>
    </row>
    <row r="27" spans="1:76" x14ac:dyDescent="0.55000000000000004">
      <c r="A27" t="s">
        <v>93</v>
      </c>
      <c r="B27" s="4">
        <v>42957</v>
      </c>
      <c r="C27" s="4"/>
      <c r="D27" s="4"/>
      <c r="E27" s="4"/>
      <c r="G27">
        <v>27.333333329999999</v>
      </c>
      <c r="H27">
        <v>32.333333330000002</v>
      </c>
      <c r="I27">
        <v>13.88888889</v>
      </c>
      <c r="J27">
        <v>33.666666669999998</v>
      </c>
      <c r="L27">
        <v>4.2919714000000004</v>
      </c>
      <c r="N27">
        <v>23.227933629999999</v>
      </c>
      <c r="O27">
        <f t="shared" si="4"/>
        <v>27164.949043826888</v>
      </c>
      <c r="P27">
        <v>157.99666669999999</v>
      </c>
      <c r="Q27">
        <v>7.5033333329999996</v>
      </c>
      <c r="R27">
        <v>165.5</v>
      </c>
      <c r="S27">
        <v>266.09333329999998</v>
      </c>
      <c r="T27">
        <v>77.186666669999994</v>
      </c>
      <c r="X27">
        <v>508.78</v>
      </c>
      <c r="AM27">
        <v>27123.857769999999</v>
      </c>
      <c r="AN27">
        <v>25951.857830000001</v>
      </c>
      <c r="AO27">
        <v>1001.666667</v>
      </c>
      <c r="AP27">
        <v>780</v>
      </c>
      <c r="AR27">
        <v>0.57735026899999997</v>
      </c>
      <c r="AS27">
        <v>1.5275252319999999</v>
      </c>
      <c r="AT27">
        <v>0.96225044900000001</v>
      </c>
      <c r="AU27">
        <v>15.02590356</v>
      </c>
      <c r="AV27">
        <v>0.43214999900000001</v>
      </c>
      <c r="AW27">
        <v>0.82932640199999996</v>
      </c>
      <c r="AX27">
        <v>5.5310246190000001</v>
      </c>
      <c r="AY27">
        <v>6.8881516630000004</v>
      </c>
      <c r="AZ27">
        <v>2.156548168</v>
      </c>
      <c r="BA27">
        <v>3.2625807779999998</v>
      </c>
      <c r="BB27">
        <v>4.9751616390000004</v>
      </c>
      <c r="BE27">
        <v>57.712650259999997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1847.757425</v>
      </c>
      <c r="BU27">
        <v>2853.526425</v>
      </c>
      <c r="BV27">
        <v>178.48902860000001</v>
      </c>
      <c r="BW27">
        <v>73.711147960000005</v>
      </c>
      <c r="BX27">
        <v>0</v>
      </c>
    </row>
    <row r="28" spans="1:76" x14ac:dyDescent="0.55000000000000004">
      <c r="A28" t="s">
        <v>93</v>
      </c>
      <c r="B28" s="4">
        <v>42975</v>
      </c>
      <c r="C28" s="4"/>
      <c r="D28" s="4"/>
      <c r="E28" s="4"/>
      <c r="G28">
        <v>30</v>
      </c>
      <c r="H28">
        <v>29</v>
      </c>
      <c r="I28">
        <v>13.88888889</v>
      </c>
      <c r="J28">
        <v>24.777777780000001</v>
      </c>
      <c r="L28">
        <v>3.6318666670000002</v>
      </c>
      <c r="N28">
        <v>27.488044500000001</v>
      </c>
      <c r="O28">
        <f t="shared" si="4"/>
        <v>24385.309188606949</v>
      </c>
      <c r="P28">
        <v>148.93666669999999</v>
      </c>
      <c r="Q28">
        <v>1.923333333</v>
      </c>
      <c r="R28">
        <v>150.86000000000001</v>
      </c>
      <c r="S28">
        <v>267.85000000000002</v>
      </c>
      <c r="T28">
        <v>277.61333330000002</v>
      </c>
      <c r="X28">
        <v>696.32333329999994</v>
      </c>
      <c r="AM28">
        <v>24539.78052</v>
      </c>
      <c r="AN28">
        <v>24206.267650000002</v>
      </c>
      <c r="AP28">
        <v>770</v>
      </c>
      <c r="AR28">
        <v>3.4641016150000001</v>
      </c>
      <c r="AS28">
        <v>2</v>
      </c>
      <c r="AT28">
        <v>0.96225044900000001</v>
      </c>
      <c r="AU28">
        <v>6.2033443789999998</v>
      </c>
      <c r="AV28">
        <v>0.55717238000000002</v>
      </c>
      <c r="AW28">
        <v>6.3442088959999996</v>
      </c>
      <c r="AX28">
        <v>22.077502880000001</v>
      </c>
      <c r="AY28">
        <v>0.701165696</v>
      </c>
      <c r="AZ28">
        <v>21.81927817</v>
      </c>
      <c r="BA28">
        <v>41.834435579999997</v>
      </c>
      <c r="BB28">
        <v>46.641728460000003</v>
      </c>
      <c r="BE28">
        <v>1101.3832769999999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3776.5368739999999</v>
      </c>
      <c r="BU28">
        <v>3587.4394499999999</v>
      </c>
      <c r="BW28">
        <v>61.734197260000002</v>
      </c>
      <c r="BX28">
        <v>0</v>
      </c>
    </row>
    <row r="29" spans="1:76" x14ac:dyDescent="0.55000000000000004">
      <c r="A29" t="s">
        <v>93</v>
      </c>
      <c r="B29" s="4">
        <v>42993</v>
      </c>
      <c r="C29" s="4"/>
      <c r="D29" s="4"/>
      <c r="E29" s="4"/>
      <c r="G29">
        <v>23.666666670000001</v>
      </c>
      <c r="H29">
        <v>25.666666670000001</v>
      </c>
      <c r="I29">
        <v>13.88888889</v>
      </c>
      <c r="J29">
        <v>33</v>
      </c>
      <c r="P29">
        <v>26.616666670000001</v>
      </c>
      <c r="Q29">
        <v>50.983333330000001</v>
      </c>
      <c r="R29">
        <v>77.599999999999994</v>
      </c>
      <c r="S29">
        <v>210.6166667</v>
      </c>
      <c r="T29">
        <v>463.8833333</v>
      </c>
      <c r="U29">
        <v>125.7166667</v>
      </c>
      <c r="W29">
        <v>338.16666670000001</v>
      </c>
      <c r="X29">
        <v>752.1</v>
      </c>
      <c r="AQ29">
        <v>57.915900379999997</v>
      </c>
      <c r="AR29">
        <v>3.0550504630000002</v>
      </c>
      <c r="AS29">
        <v>3.0550504630000002</v>
      </c>
      <c r="AT29">
        <v>0.96225044900000001</v>
      </c>
      <c r="AU29">
        <v>10.440306509999999</v>
      </c>
      <c r="AX29">
        <v>29.162287859999999</v>
      </c>
      <c r="AY29">
        <v>9.3655236550000005</v>
      </c>
      <c r="AZ29">
        <v>29.908206230000001</v>
      </c>
      <c r="BA29">
        <v>10.687531679999999</v>
      </c>
      <c r="BB29">
        <v>48.030272050000001</v>
      </c>
      <c r="BC29">
        <v>9.1081849639999994</v>
      </c>
      <c r="BD29">
        <v>38.941152180000003</v>
      </c>
      <c r="BE29">
        <v>499.62268760000001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X29">
        <v>6.6692318110000004</v>
      </c>
    </row>
    <row r="30" spans="1:76" x14ac:dyDescent="0.55000000000000004">
      <c r="A30" t="s">
        <v>93</v>
      </c>
      <c r="B30" s="4">
        <v>43028</v>
      </c>
      <c r="C30" s="4"/>
      <c r="D30" s="4"/>
      <c r="E30" s="4"/>
      <c r="W30">
        <v>378.40134230000001</v>
      </c>
      <c r="AQ30">
        <v>64.806666669999998</v>
      </c>
      <c r="BD30">
        <v>10.928363170000001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X30">
        <v>1.8716392100000001</v>
      </c>
    </row>
    <row r="31" spans="1:76" x14ac:dyDescent="0.55000000000000004">
      <c r="A31" t="s">
        <v>94</v>
      </c>
      <c r="B31" s="4">
        <v>42898</v>
      </c>
      <c r="C31" s="4"/>
      <c r="D31" s="4"/>
      <c r="E31" s="4"/>
      <c r="G31">
        <v>25.666666670000001</v>
      </c>
      <c r="H31">
        <v>25.666666670000001</v>
      </c>
      <c r="AO31">
        <v>220.1333333</v>
      </c>
      <c r="AR31">
        <v>5.0332229570000004</v>
      </c>
      <c r="AS31">
        <v>5.0332229570000004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V31">
        <v>51.326438930000002</v>
      </c>
      <c r="BX31">
        <v>0</v>
      </c>
    </row>
    <row r="32" spans="1:76" x14ac:dyDescent="0.55000000000000004">
      <c r="A32" t="s">
        <v>94</v>
      </c>
      <c r="B32" s="4">
        <v>42915</v>
      </c>
      <c r="C32" s="4"/>
      <c r="D32" s="4"/>
      <c r="E32" s="4"/>
      <c r="G32">
        <v>32.666666669999998</v>
      </c>
      <c r="H32">
        <v>32.666666669999998</v>
      </c>
      <c r="I32">
        <v>4</v>
      </c>
      <c r="L32">
        <v>0.31231700000000001</v>
      </c>
      <c r="N32">
        <v>16.782692310000002</v>
      </c>
      <c r="O32">
        <f t="shared" si="4"/>
        <v>17914.933081819298</v>
      </c>
      <c r="P32">
        <v>17.43333333</v>
      </c>
      <c r="R32">
        <v>17.43333333</v>
      </c>
      <c r="S32">
        <v>10.93333333</v>
      </c>
      <c r="X32">
        <v>28.366666670000001</v>
      </c>
      <c r="AM32">
        <v>18761.898669999999</v>
      </c>
      <c r="AN32">
        <v>18761.898669999999</v>
      </c>
      <c r="AO32">
        <v>480.48333330000003</v>
      </c>
      <c r="AP32">
        <v>134.05555559999999</v>
      </c>
      <c r="AR32">
        <v>4.0414518839999998</v>
      </c>
      <c r="AS32">
        <v>4.0414518839999998</v>
      </c>
      <c r="AV32">
        <v>0.18790468299999999</v>
      </c>
      <c r="AW32">
        <v>1.5436535199999999</v>
      </c>
      <c r="AX32">
        <v>9.6292955780000007</v>
      </c>
      <c r="AZ32">
        <v>9.6292955780000007</v>
      </c>
      <c r="BA32">
        <v>5.3500778809999998</v>
      </c>
      <c r="BE32">
        <v>149.67409040000001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5433.451892</v>
      </c>
      <c r="BU32">
        <v>5433.451892</v>
      </c>
      <c r="BV32">
        <v>156.61903090000001</v>
      </c>
      <c r="BW32">
        <v>10.65365523</v>
      </c>
      <c r="BX32">
        <v>0</v>
      </c>
    </row>
    <row r="33" spans="1:76" x14ac:dyDescent="0.55000000000000004">
      <c r="A33" t="s">
        <v>94</v>
      </c>
      <c r="B33" s="4">
        <v>42929</v>
      </c>
      <c r="C33" s="4"/>
      <c r="D33" s="4"/>
      <c r="E33" s="4"/>
      <c r="G33">
        <v>25.666666670000001</v>
      </c>
      <c r="H33">
        <v>25.666666670000001</v>
      </c>
      <c r="I33">
        <v>6.6666666670000003</v>
      </c>
      <c r="L33">
        <v>0.89610920000000005</v>
      </c>
      <c r="N33">
        <v>21.260191280000001</v>
      </c>
      <c r="O33">
        <f t="shared" si="4"/>
        <v>23205.244710987896</v>
      </c>
      <c r="P33">
        <v>38.616666670000001</v>
      </c>
      <c r="R33">
        <v>38.616666670000001</v>
      </c>
      <c r="S33">
        <v>36.866666670000001</v>
      </c>
      <c r="X33">
        <v>75.483333329999994</v>
      </c>
      <c r="AM33">
        <v>22983.122050000002</v>
      </c>
      <c r="AN33">
        <v>22983.122050000002</v>
      </c>
      <c r="AO33">
        <v>802.21666670000002</v>
      </c>
      <c r="AP33">
        <v>271.11111110000002</v>
      </c>
      <c r="AR33">
        <v>7.5718777939999997</v>
      </c>
      <c r="AS33">
        <v>7.5718777939999997</v>
      </c>
      <c r="AT33">
        <v>0.57735026899999997</v>
      </c>
      <c r="AV33">
        <v>0.38708472599999999</v>
      </c>
      <c r="AW33">
        <v>0.73891036700000001</v>
      </c>
      <c r="AX33">
        <v>15.979074860000001</v>
      </c>
      <c r="AZ33">
        <v>15.979074860000001</v>
      </c>
      <c r="BA33">
        <v>17.53776877</v>
      </c>
      <c r="BE33">
        <v>334.25302290000002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1979.579426</v>
      </c>
      <c r="BU33">
        <v>1979.579426</v>
      </c>
      <c r="BV33">
        <v>9.6997852210000008</v>
      </c>
      <c r="BW33">
        <v>23.648662949999999</v>
      </c>
      <c r="BX33">
        <v>0</v>
      </c>
    </row>
    <row r="34" spans="1:76" x14ac:dyDescent="0.55000000000000004">
      <c r="A34" t="s">
        <v>94</v>
      </c>
      <c r="B34" s="4">
        <v>42943</v>
      </c>
      <c r="C34" s="4"/>
      <c r="D34" s="4"/>
      <c r="E34" s="4"/>
      <c r="G34">
        <v>32</v>
      </c>
      <c r="H34">
        <v>30</v>
      </c>
      <c r="I34">
        <v>10.222222220000001</v>
      </c>
      <c r="L34">
        <v>3.1892269999999998</v>
      </c>
      <c r="N34">
        <v>27.96783791</v>
      </c>
      <c r="O34">
        <f t="shared" si="4"/>
        <v>32992.00344713821</v>
      </c>
      <c r="P34">
        <v>96.666666669999998</v>
      </c>
      <c r="Q34">
        <v>0.86666666699999995</v>
      </c>
      <c r="R34">
        <v>97.533333330000005</v>
      </c>
      <c r="S34">
        <v>137</v>
      </c>
      <c r="T34">
        <v>1.266666667</v>
      </c>
      <c r="X34">
        <v>235.8</v>
      </c>
      <c r="AM34">
        <v>33565.220029999997</v>
      </c>
      <c r="AN34">
        <v>33255.746919999998</v>
      </c>
      <c r="AO34">
        <v>1060.45</v>
      </c>
      <c r="AP34">
        <v>406.62777779999999</v>
      </c>
      <c r="AR34">
        <v>1</v>
      </c>
      <c r="AS34">
        <v>2.6457513110000002</v>
      </c>
      <c r="AT34">
        <v>0.69388866599999999</v>
      </c>
      <c r="AV34">
        <v>0.19582142699999999</v>
      </c>
      <c r="AW34">
        <v>0.200369307</v>
      </c>
      <c r="AX34">
        <v>18.410956880000001</v>
      </c>
      <c r="AY34">
        <v>0.152752523</v>
      </c>
      <c r="AZ34">
        <v>18.456525490000001</v>
      </c>
      <c r="BA34">
        <v>38.206151339999998</v>
      </c>
      <c r="BB34">
        <v>1.0692676619999999</v>
      </c>
      <c r="BE34">
        <v>576.00260419999995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4574.195917</v>
      </c>
      <c r="BU34">
        <v>4470.8173859999997</v>
      </c>
      <c r="BV34">
        <v>103.9539802</v>
      </c>
      <c r="BW34">
        <v>181.9727043</v>
      </c>
      <c r="BX34">
        <v>0</v>
      </c>
    </row>
    <row r="35" spans="1:76" x14ac:dyDescent="0.55000000000000004">
      <c r="A35" t="s">
        <v>94</v>
      </c>
      <c r="B35" s="4">
        <v>42957</v>
      </c>
      <c r="C35" s="4"/>
      <c r="D35" s="4"/>
      <c r="E35" s="4"/>
      <c r="G35">
        <v>27.333333329999999</v>
      </c>
      <c r="H35">
        <v>31.333333329999999</v>
      </c>
      <c r="I35">
        <v>12.66666667</v>
      </c>
      <c r="J35">
        <v>21.444444440000002</v>
      </c>
      <c r="L35">
        <v>3.7738070669999999</v>
      </c>
      <c r="N35">
        <v>25.512012510000002</v>
      </c>
      <c r="O35">
        <f t="shared" si="4"/>
        <v>27495.194297040794</v>
      </c>
      <c r="P35">
        <v>137.25333330000001</v>
      </c>
      <c r="Q35">
        <v>5.3433333330000004</v>
      </c>
      <c r="R35">
        <v>142.59666669999999</v>
      </c>
      <c r="S35">
        <v>217.4566667</v>
      </c>
      <c r="T35">
        <v>31.143333330000001</v>
      </c>
      <c r="X35">
        <v>391.19666669999998</v>
      </c>
      <c r="AM35">
        <v>27930.12355</v>
      </c>
      <c r="AN35">
        <v>26923.295340000001</v>
      </c>
      <c r="AO35">
        <v>1066.666667</v>
      </c>
      <c r="AP35">
        <v>717.77777779999997</v>
      </c>
      <c r="AR35">
        <v>4.1633319990000004</v>
      </c>
      <c r="AS35">
        <v>2.0816659990000002</v>
      </c>
      <c r="AT35">
        <v>1</v>
      </c>
      <c r="AU35">
        <v>7.6327753310000004</v>
      </c>
      <c r="AV35">
        <v>0.67426402500000004</v>
      </c>
      <c r="AW35">
        <v>0.58622074599999996</v>
      </c>
      <c r="AX35">
        <v>35.01386059</v>
      </c>
      <c r="AY35">
        <v>2.7343067369999998</v>
      </c>
      <c r="AZ35">
        <v>37.17850499</v>
      </c>
      <c r="BA35">
        <v>74.457003920000005</v>
      </c>
      <c r="BB35">
        <v>18.625585449999999</v>
      </c>
      <c r="BE35">
        <v>1300.3374650000001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2670.6630540000001</v>
      </c>
      <c r="BU35">
        <v>2781.7262900000001</v>
      </c>
      <c r="BV35">
        <v>70.769579149999998</v>
      </c>
      <c r="BW35">
        <v>35.013225009999999</v>
      </c>
      <c r="BX35">
        <v>0</v>
      </c>
    </row>
    <row r="36" spans="1:76" x14ac:dyDescent="0.55000000000000004">
      <c r="A36" t="s">
        <v>94</v>
      </c>
      <c r="B36" s="4">
        <v>42975</v>
      </c>
      <c r="C36" s="4"/>
      <c r="D36" s="4"/>
      <c r="E36" s="4"/>
      <c r="G36">
        <v>29</v>
      </c>
      <c r="H36">
        <v>33.333333330000002</v>
      </c>
      <c r="I36">
        <v>12.66666667</v>
      </c>
      <c r="J36">
        <v>28.555555559999998</v>
      </c>
      <c r="L36">
        <v>4.0960799999999997</v>
      </c>
      <c r="N36">
        <v>23.352490880000001</v>
      </c>
      <c r="O36">
        <f t="shared" si="4"/>
        <v>26138.517819676141</v>
      </c>
      <c r="P36">
        <v>156.7066667</v>
      </c>
      <c r="Q36">
        <v>2.4900000000000002</v>
      </c>
      <c r="R36">
        <v>158.3666667</v>
      </c>
      <c r="S36">
        <v>259.25</v>
      </c>
      <c r="T36">
        <v>224.38666670000001</v>
      </c>
      <c r="X36">
        <v>642.03333299999997</v>
      </c>
      <c r="AM36">
        <v>26258.566169999998</v>
      </c>
      <c r="AN36">
        <v>25983.80557</v>
      </c>
      <c r="AP36">
        <v>816.66666669999995</v>
      </c>
      <c r="AR36">
        <v>2</v>
      </c>
      <c r="AS36">
        <v>3.0550504630000002</v>
      </c>
      <c r="AT36">
        <v>1</v>
      </c>
      <c r="AU36">
        <v>1.6442942869999999</v>
      </c>
      <c r="AV36">
        <v>0.37668785599999999</v>
      </c>
      <c r="AW36">
        <v>1.1626535099999999</v>
      </c>
      <c r="AX36">
        <v>19.614087619999999</v>
      </c>
      <c r="AZ36">
        <v>19.486511570000001</v>
      </c>
      <c r="BA36">
        <v>41.505059930000002</v>
      </c>
      <c r="BB36">
        <v>24.596321540000002</v>
      </c>
      <c r="BE36">
        <v>854.47740950000002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2058.0745910000001</v>
      </c>
      <c r="BU36">
        <v>2159.057045</v>
      </c>
      <c r="BW36">
        <v>48.419463489999998</v>
      </c>
      <c r="BX36">
        <v>0</v>
      </c>
    </row>
    <row r="37" spans="1:76" x14ac:dyDescent="0.55000000000000004">
      <c r="A37" t="s">
        <v>94</v>
      </c>
      <c r="B37" s="4">
        <v>42993</v>
      </c>
      <c r="C37" s="4"/>
      <c r="D37" s="4"/>
      <c r="E37" s="4"/>
      <c r="G37">
        <v>23.333333329999999</v>
      </c>
      <c r="H37">
        <v>26</v>
      </c>
      <c r="I37">
        <v>12.66666667</v>
      </c>
      <c r="J37">
        <v>39</v>
      </c>
      <c r="P37">
        <v>72.08</v>
      </c>
      <c r="Q37">
        <v>42.41333333</v>
      </c>
      <c r="R37">
        <v>114.4933333</v>
      </c>
      <c r="S37">
        <v>225.18333329999999</v>
      </c>
      <c r="T37">
        <v>400.81333330000001</v>
      </c>
      <c r="U37">
        <v>118.78</v>
      </c>
      <c r="W37">
        <v>282.03333329999998</v>
      </c>
      <c r="X37">
        <v>740.49</v>
      </c>
      <c r="AQ37">
        <v>48.302260539999999</v>
      </c>
      <c r="AR37">
        <v>1.5275252319999999</v>
      </c>
      <c r="AS37">
        <v>8.1853527719999999</v>
      </c>
      <c r="AT37">
        <v>1</v>
      </c>
      <c r="AU37">
        <v>5.2068331170000004</v>
      </c>
      <c r="AX37">
        <v>20.726070539999998</v>
      </c>
      <c r="AY37">
        <v>27.701323670000001</v>
      </c>
      <c r="AZ37">
        <v>11.17914725</v>
      </c>
      <c r="BA37">
        <v>51.676525939999998</v>
      </c>
      <c r="BB37">
        <v>78.323197930000006</v>
      </c>
      <c r="BC37">
        <v>12.03785695</v>
      </c>
      <c r="BD37">
        <v>66.305077729999994</v>
      </c>
      <c r="BE37">
        <v>1386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X37">
        <v>11.35569722</v>
      </c>
    </row>
    <row r="38" spans="1:76" x14ac:dyDescent="0.55000000000000004">
      <c r="A38" t="s">
        <v>94</v>
      </c>
      <c r="B38" s="4">
        <v>43028</v>
      </c>
      <c r="C38" s="4"/>
      <c r="D38" s="4"/>
      <c r="E38" s="4"/>
      <c r="W38">
        <v>337.5872483</v>
      </c>
      <c r="AQ38">
        <v>57.816666669999996</v>
      </c>
      <c r="BD38">
        <v>44.533261920000001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X38">
        <v>7.62696095</v>
      </c>
    </row>
    <row r="39" spans="1:76" x14ac:dyDescent="0.55000000000000004">
      <c r="A39" t="s">
        <v>65</v>
      </c>
      <c r="C39" s="4" t="s">
        <v>60</v>
      </c>
      <c r="D39" s="5">
        <v>6</v>
      </c>
      <c r="E39" s="5">
        <v>21</v>
      </c>
      <c r="F39" s="5">
        <v>74</v>
      </c>
    </row>
    <row r="40" spans="1:76" x14ac:dyDescent="0.55000000000000004">
      <c r="A40" t="s">
        <v>66</v>
      </c>
      <c r="C40" s="4" t="s">
        <v>60</v>
      </c>
      <c r="D40" s="5">
        <v>6</v>
      </c>
      <c r="E40" s="5">
        <v>26</v>
      </c>
      <c r="F40" s="5">
        <v>79</v>
      </c>
    </row>
    <row r="41" spans="1:76" x14ac:dyDescent="0.55000000000000004">
      <c r="A41" t="s">
        <v>71</v>
      </c>
      <c r="C41" s="4" t="s">
        <v>60</v>
      </c>
      <c r="D41" s="5">
        <v>6</v>
      </c>
      <c r="E41" s="5">
        <v>30</v>
      </c>
      <c r="F41" s="5">
        <v>90</v>
      </c>
    </row>
    <row r="42" spans="1:76" x14ac:dyDescent="0.55000000000000004">
      <c r="A42" t="s">
        <v>72</v>
      </c>
      <c r="C42" s="4" t="s">
        <v>60</v>
      </c>
      <c r="D42" s="5">
        <v>6</v>
      </c>
      <c r="E42" s="5">
        <v>33</v>
      </c>
      <c r="F42" s="5">
        <v>100</v>
      </c>
    </row>
    <row r="43" spans="1:76" x14ac:dyDescent="0.55000000000000004">
      <c r="A43" t="s">
        <v>73</v>
      </c>
      <c r="C43" s="4" t="s">
        <v>60</v>
      </c>
      <c r="D43" s="5">
        <v>6</v>
      </c>
      <c r="E43" s="5">
        <v>37</v>
      </c>
      <c r="F43" s="5">
        <v>102</v>
      </c>
    </row>
    <row r="44" spans="1:76" x14ac:dyDescent="0.55000000000000004">
      <c r="A44" t="s">
        <v>74</v>
      </c>
      <c r="C44" s="4" t="s">
        <v>60</v>
      </c>
      <c r="D44" s="5">
        <v>6</v>
      </c>
      <c r="E44" s="5">
        <v>40</v>
      </c>
      <c r="F44" s="5">
        <v>107</v>
      </c>
    </row>
    <row r="45" spans="1:76" x14ac:dyDescent="0.55000000000000004">
      <c r="A45" t="s">
        <v>75</v>
      </c>
      <c r="C45" s="4" t="s">
        <v>60</v>
      </c>
      <c r="D45" s="5">
        <v>6</v>
      </c>
      <c r="E45" s="5">
        <v>67</v>
      </c>
      <c r="F45" s="5">
        <v>128</v>
      </c>
    </row>
    <row r="46" spans="1:76" x14ac:dyDescent="0.55000000000000004">
      <c r="A46" t="s">
        <v>76</v>
      </c>
      <c r="C46" s="4" t="s">
        <v>60</v>
      </c>
      <c r="D46" s="5">
        <v>6</v>
      </c>
      <c r="E46" s="5">
        <v>72</v>
      </c>
      <c r="F46" s="5">
        <v>128</v>
      </c>
    </row>
    <row r="47" spans="1:76" x14ac:dyDescent="0.55000000000000004">
      <c r="A47" t="s">
        <v>67</v>
      </c>
      <c r="C47" s="4" t="s">
        <v>60</v>
      </c>
      <c r="D47" s="5">
        <v>13</v>
      </c>
      <c r="E47" s="5">
        <v>40</v>
      </c>
      <c r="F47" s="5">
        <v>78</v>
      </c>
    </row>
    <row r="48" spans="1:76" x14ac:dyDescent="0.55000000000000004">
      <c r="A48" t="s">
        <v>68</v>
      </c>
      <c r="C48" s="4" t="s">
        <v>60</v>
      </c>
      <c r="D48" s="5">
        <v>13</v>
      </c>
      <c r="E48" s="5">
        <v>43</v>
      </c>
      <c r="F48" s="5">
        <v>83</v>
      </c>
    </row>
    <row r="49" spans="1:6" x14ac:dyDescent="0.55000000000000004">
      <c r="A49" t="s">
        <v>77</v>
      </c>
      <c r="C49" s="4" t="s">
        <v>60</v>
      </c>
      <c r="D49" s="5">
        <v>13</v>
      </c>
      <c r="E49" s="5">
        <v>43</v>
      </c>
      <c r="F49" s="5">
        <v>91</v>
      </c>
    </row>
    <row r="50" spans="1:6" x14ac:dyDescent="0.55000000000000004">
      <c r="A50" t="s">
        <v>78</v>
      </c>
      <c r="C50" s="4" t="s">
        <v>60</v>
      </c>
      <c r="D50" s="5">
        <v>13</v>
      </c>
      <c r="E50" s="5">
        <v>44</v>
      </c>
      <c r="F50" s="5">
        <v>103</v>
      </c>
    </row>
    <row r="51" spans="1:6" x14ac:dyDescent="0.55000000000000004">
      <c r="A51" t="s">
        <v>79</v>
      </c>
      <c r="C51" s="4" t="s">
        <v>60</v>
      </c>
      <c r="D51" s="5">
        <v>13</v>
      </c>
      <c r="E51" s="5">
        <v>48</v>
      </c>
      <c r="F51" s="5">
        <v>112</v>
      </c>
    </row>
    <row r="52" spans="1:6" x14ac:dyDescent="0.55000000000000004">
      <c r="A52" t="s">
        <v>80</v>
      </c>
      <c r="C52" s="4" t="s">
        <v>60</v>
      </c>
      <c r="D52" s="5">
        <v>13</v>
      </c>
      <c r="E52" s="5">
        <v>53</v>
      </c>
      <c r="F52" s="5">
        <v>118</v>
      </c>
    </row>
    <row r="53" spans="1:6" x14ac:dyDescent="0.55000000000000004">
      <c r="A53" t="s">
        <v>81</v>
      </c>
      <c r="C53" s="4" t="s">
        <v>60</v>
      </c>
      <c r="D53" s="5">
        <v>13</v>
      </c>
      <c r="E53" s="5">
        <v>71</v>
      </c>
      <c r="F53" s="5">
        <v>137</v>
      </c>
    </row>
    <row r="54" spans="1:6" x14ac:dyDescent="0.55000000000000004">
      <c r="A54" t="s">
        <v>82</v>
      </c>
      <c r="C54" s="4" t="s">
        <v>60</v>
      </c>
      <c r="D54" s="5">
        <v>13</v>
      </c>
      <c r="E54" s="5">
        <v>73</v>
      </c>
      <c r="F54" s="5">
        <v>142</v>
      </c>
    </row>
    <row r="55" spans="1:6" x14ac:dyDescent="0.55000000000000004">
      <c r="A55" t="s">
        <v>69</v>
      </c>
      <c r="C55" s="4" t="s">
        <v>60</v>
      </c>
      <c r="D55" s="5">
        <v>7</v>
      </c>
      <c r="E55" s="5">
        <v>34</v>
      </c>
      <c r="F55" s="5">
        <v>81</v>
      </c>
    </row>
    <row r="56" spans="1:6" x14ac:dyDescent="0.55000000000000004">
      <c r="A56" t="s">
        <v>70</v>
      </c>
      <c r="C56" s="4" t="s">
        <v>60</v>
      </c>
      <c r="D56" s="5">
        <v>7</v>
      </c>
      <c r="E56" s="5">
        <v>35</v>
      </c>
      <c r="F56" s="5">
        <v>84</v>
      </c>
    </row>
    <row r="57" spans="1:6" x14ac:dyDescent="0.55000000000000004">
      <c r="A57" t="s">
        <v>83</v>
      </c>
      <c r="C57" s="4" t="s">
        <v>60</v>
      </c>
      <c r="D57" s="5">
        <v>7</v>
      </c>
      <c r="E57" s="5">
        <v>38</v>
      </c>
      <c r="F57" s="5">
        <v>93</v>
      </c>
    </row>
    <row r="58" spans="1:6" x14ac:dyDescent="0.55000000000000004">
      <c r="A58" t="s">
        <v>84</v>
      </c>
      <c r="C58" s="4" t="s">
        <v>60</v>
      </c>
      <c r="D58" s="5">
        <v>7</v>
      </c>
      <c r="E58" s="5">
        <v>40</v>
      </c>
      <c r="F58" s="5">
        <v>99</v>
      </c>
    </row>
    <row r="59" spans="1:6" x14ac:dyDescent="0.55000000000000004">
      <c r="A59" t="s">
        <v>85</v>
      </c>
      <c r="C59" s="4" t="s">
        <v>60</v>
      </c>
      <c r="D59" s="5">
        <v>7</v>
      </c>
      <c r="E59" s="5">
        <v>41</v>
      </c>
      <c r="F59" s="5">
        <v>109</v>
      </c>
    </row>
    <row r="60" spans="1:6" x14ac:dyDescent="0.55000000000000004">
      <c r="A60" t="s">
        <v>86</v>
      </c>
      <c r="C60" s="4" t="s">
        <v>60</v>
      </c>
      <c r="D60" s="5">
        <v>7</v>
      </c>
      <c r="E60" s="5">
        <v>49</v>
      </c>
      <c r="F60" s="5">
        <v>116</v>
      </c>
    </row>
    <row r="61" spans="1:6" x14ac:dyDescent="0.55000000000000004">
      <c r="A61" t="s">
        <v>87</v>
      </c>
      <c r="C61" s="4" t="s">
        <v>60</v>
      </c>
      <c r="D61" s="5">
        <v>7</v>
      </c>
      <c r="E61" s="5">
        <v>60</v>
      </c>
      <c r="F61" s="5">
        <v>140</v>
      </c>
    </row>
    <row r="62" spans="1:6" x14ac:dyDescent="0.55000000000000004">
      <c r="A62" t="s">
        <v>88</v>
      </c>
      <c r="C62" s="4" t="s">
        <v>60</v>
      </c>
      <c r="D62" s="5">
        <v>7</v>
      </c>
      <c r="E62" s="5">
        <v>62</v>
      </c>
      <c r="F62" s="5">
        <v>140</v>
      </c>
    </row>
    <row r="63" spans="1:6" x14ac:dyDescent="0.55000000000000004">
      <c r="A63" t="s">
        <v>110</v>
      </c>
      <c r="C63" s="4" t="s">
        <v>60</v>
      </c>
      <c r="D63" s="5"/>
      <c r="E63" s="5">
        <v>33</v>
      </c>
      <c r="F63" s="5"/>
    </row>
    <row r="64" spans="1:6" x14ac:dyDescent="0.55000000000000004">
      <c r="A64" t="s">
        <v>111</v>
      </c>
      <c r="C64" s="4" t="s">
        <v>60</v>
      </c>
      <c r="D64" s="5"/>
      <c r="E64" s="5">
        <v>33</v>
      </c>
      <c r="F64" s="5"/>
    </row>
    <row r="65" spans="1:23" x14ac:dyDescent="0.55000000000000004">
      <c r="A65" t="s">
        <v>112</v>
      </c>
      <c r="C65" s="4" t="s">
        <v>60</v>
      </c>
      <c r="E65" s="5">
        <v>52</v>
      </c>
    </row>
    <row r="66" spans="1:23" x14ac:dyDescent="0.55000000000000004">
      <c r="A66" t="s">
        <v>113</v>
      </c>
      <c r="C66" s="4" t="s">
        <v>60</v>
      </c>
      <c r="E66" s="5">
        <v>52</v>
      </c>
    </row>
    <row r="67" spans="1:23" x14ac:dyDescent="0.55000000000000004">
      <c r="A67" t="s">
        <v>114</v>
      </c>
      <c r="C67" s="4" t="s">
        <v>60</v>
      </c>
      <c r="E67" s="5">
        <v>42</v>
      </c>
    </row>
    <row r="68" spans="1:23" x14ac:dyDescent="0.55000000000000004">
      <c r="A68" t="s">
        <v>115</v>
      </c>
      <c r="C68" s="4" t="s">
        <v>60</v>
      </c>
      <c r="E68" s="5">
        <v>42</v>
      </c>
    </row>
    <row r="69" spans="1:23" x14ac:dyDescent="0.55000000000000004">
      <c r="A69" t="s">
        <v>116</v>
      </c>
      <c r="C69" s="4" t="s">
        <v>60</v>
      </c>
      <c r="E69" s="5">
        <v>56</v>
      </c>
    </row>
    <row r="70" spans="1:23" x14ac:dyDescent="0.55000000000000004">
      <c r="A70" t="s">
        <v>117</v>
      </c>
      <c r="C70" s="4" t="s">
        <v>60</v>
      </c>
      <c r="E70" s="5">
        <v>55</v>
      </c>
    </row>
    <row r="71" spans="1:23" x14ac:dyDescent="0.55000000000000004">
      <c r="A71" t="s">
        <v>118</v>
      </c>
      <c r="C71" s="4" t="s">
        <v>60</v>
      </c>
      <c r="E71" s="5">
        <v>39</v>
      </c>
    </row>
    <row r="72" spans="1:23" x14ac:dyDescent="0.55000000000000004">
      <c r="A72" t="s">
        <v>119</v>
      </c>
      <c r="C72" s="4" t="s">
        <v>60</v>
      </c>
      <c r="E72" s="5">
        <v>40</v>
      </c>
    </row>
    <row r="73" spans="1:23" x14ac:dyDescent="0.55000000000000004">
      <c r="A73" t="s">
        <v>120</v>
      </c>
      <c r="C73" s="4" t="s">
        <v>60</v>
      </c>
      <c r="E73" s="5">
        <v>58</v>
      </c>
    </row>
    <row r="74" spans="1:23" x14ac:dyDescent="0.55000000000000004">
      <c r="A74" t="s">
        <v>121</v>
      </c>
      <c r="C74" s="4" t="s">
        <v>60</v>
      </c>
      <c r="E74" s="5">
        <v>60</v>
      </c>
    </row>
    <row r="75" spans="1:23" x14ac:dyDescent="0.55000000000000004">
      <c r="A75" t="s">
        <v>122</v>
      </c>
      <c r="C75" s="4" t="s">
        <v>60</v>
      </c>
      <c r="E75" s="5">
        <v>38</v>
      </c>
    </row>
    <row r="76" spans="1:23" x14ac:dyDescent="0.55000000000000004">
      <c r="A76" t="s">
        <v>123</v>
      </c>
      <c r="C76" s="4" t="s">
        <v>60</v>
      </c>
      <c r="E76" s="5">
        <v>41</v>
      </c>
    </row>
    <row r="77" spans="1:23" x14ac:dyDescent="0.55000000000000004">
      <c r="A77" t="s">
        <v>124</v>
      </c>
      <c r="C77" s="4" t="s">
        <v>60</v>
      </c>
      <c r="E77" s="5">
        <v>55</v>
      </c>
    </row>
    <row r="78" spans="1:23" x14ac:dyDescent="0.55000000000000004">
      <c r="A78" t="s">
        <v>125</v>
      </c>
      <c r="C78" s="4" t="s">
        <v>60</v>
      </c>
      <c r="E78" s="5">
        <v>58</v>
      </c>
    </row>
    <row r="79" spans="1:23" x14ac:dyDescent="0.55000000000000004">
      <c r="A79" s="6" t="s">
        <v>126</v>
      </c>
      <c r="C79" s="4" t="s">
        <v>60</v>
      </c>
      <c r="D79" s="5">
        <v>22</v>
      </c>
      <c r="E79" s="5">
        <v>84</v>
      </c>
      <c r="F79" s="5">
        <v>167</v>
      </c>
      <c r="W79" s="5">
        <v>430</v>
      </c>
    </row>
    <row r="80" spans="1:23" x14ac:dyDescent="0.55000000000000004">
      <c r="A80" s="6" t="s">
        <v>127</v>
      </c>
      <c r="C80" s="4" t="s">
        <v>60</v>
      </c>
      <c r="D80" s="5">
        <v>20</v>
      </c>
      <c r="E80" s="5">
        <v>71</v>
      </c>
      <c r="F80" s="5">
        <v>159</v>
      </c>
      <c r="W80" s="5">
        <v>410</v>
      </c>
    </row>
    <row r="81" spans="1:23" x14ac:dyDescent="0.55000000000000004">
      <c r="A81" s="6" t="s">
        <v>128</v>
      </c>
      <c r="C81" s="4" t="s">
        <v>60</v>
      </c>
      <c r="D81" s="5">
        <v>14</v>
      </c>
      <c r="E81" s="5">
        <v>64</v>
      </c>
      <c r="F81" s="5">
        <v>148</v>
      </c>
      <c r="W81" s="5">
        <v>400</v>
      </c>
    </row>
    <row r="82" spans="1:23" x14ac:dyDescent="0.55000000000000004">
      <c r="A82" s="7" t="s">
        <v>129</v>
      </c>
      <c r="C82" s="4" t="s">
        <v>60</v>
      </c>
      <c r="D82" s="5">
        <v>16</v>
      </c>
      <c r="E82" s="5">
        <v>55</v>
      </c>
      <c r="F82" s="5">
        <v>139</v>
      </c>
      <c r="W82" s="5">
        <v>410</v>
      </c>
    </row>
    <row r="83" spans="1:23" x14ac:dyDescent="0.55000000000000004">
      <c r="A83" s="7" t="s">
        <v>130</v>
      </c>
      <c r="C83" s="4" t="s">
        <v>60</v>
      </c>
      <c r="D83" s="5">
        <v>11</v>
      </c>
      <c r="E83" s="5">
        <v>44</v>
      </c>
      <c r="F83" s="5">
        <v>125</v>
      </c>
      <c r="W83" s="5">
        <v>320</v>
      </c>
    </row>
    <row r="84" spans="1:23" x14ac:dyDescent="0.55000000000000004">
      <c r="A84" s="7" t="s">
        <v>131</v>
      </c>
      <c r="C84" s="4" t="s">
        <v>60</v>
      </c>
      <c r="D84" s="5">
        <v>16</v>
      </c>
      <c r="E84" s="5">
        <v>43</v>
      </c>
      <c r="F84" s="5">
        <v>118</v>
      </c>
      <c r="W84" s="5">
        <v>300</v>
      </c>
    </row>
    <row r="85" spans="1:23" x14ac:dyDescent="0.55000000000000004">
      <c r="A85" s="6" t="s">
        <v>132</v>
      </c>
      <c r="C85" s="4" t="s">
        <v>60</v>
      </c>
      <c r="D85" s="5">
        <v>31</v>
      </c>
      <c r="E85" s="5">
        <v>80</v>
      </c>
      <c r="F85" s="5">
        <v>167</v>
      </c>
      <c r="W85" s="5">
        <v>440</v>
      </c>
    </row>
    <row r="86" spans="1:23" x14ac:dyDescent="0.55000000000000004">
      <c r="A86" s="6" t="s">
        <v>133</v>
      </c>
      <c r="C86" s="4" t="s">
        <v>60</v>
      </c>
      <c r="D86" s="5">
        <v>25</v>
      </c>
      <c r="E86" s="5">
        <v>69</v>
      </c>
      <c r="F86" s="5">
        <v>153</v>
      </c>
      <c r="W86" s="5">
        <v>440</v>
      </c>
    </row>
    <row r="87" spans="1:23" x14ac:dyDescent="0.55000000000000004">
      <c r="A87" s="6" t="s">
        <v>134</v>
      </c>
      <c r="C87" s="4" t="s">
        <v>60</v>
      </c>
      <c r="D87" s="5">
        <v>9</v>
      </c>
      <c r="E87" s="5">
        <v>54</v>
      </c>
      <c r="F87" s="5">
        <v>136</v>
      </c>
      <c r="W87" s="5">
        <v>440</v>
      </c>
    </row>
    <row r="88" spans="1:23" x14ac:dyDescent="0.55000000000000004">
      <c r="A88" s="7" t="s">
        <v>135</v>
      </c>
      <c r="C88" s="4" t="s">
        <v>60</v>
      </c>
      <c r="D88" s="5">
        <v>9</v>
      </c>
      <c r="E88" s="5">
        <v>53</v>
      </c>
      <c r="F88" s="5">
        <v>131</v>
      </c>
      <c r="W88" s="5">
        <v>420</v>
      </c>
    </row>
    <row r="89" spans="1:23" x14ac:dyDescent="0.55000000000000004">
      <c r="A89" s="7" t="s">
        <v>136</v>
      </c>
      <c r="C89" s="4" t="s">
        <v>60</v>
      </c>
      <c r="D89" s="5">
        <v>9</v>
      </c>
      <c r="E89" s="5">
        <v>45</v>
      </c>
      <c r="F89" s="5">
        <v>119</v>
      </c>
      <c r="W89" s="5">
        <v>390</v>
      </c>
    </row>
    <row r="90" spans="1:23" x14ac:dyDescent="0.55000000000000004">
      <c r="A90" s="7" t="s">
        <v>137</v>
      </c>
      <c r="C90" s="4" t="s">
        <v>60</v>
      </c>
      <c r="D90" s="5">
        <v>11</v>
      </c>
      <c r="E90" s="5">
        <v>45</v>
      </c>
      <c r="F90" s="5">
        <v>117</v>
      </c>
      <c r="W90" s="5">
        <v>390</v>
      </c>
    </row>
    <row r="91" spans="1:23" x14ac:dyDescent="0.55000000000000004">
      <c r="A91" s="6" t="s">
        <v>138</v>
      </c>
      <c r="C91" s="4" t="s">
        <v>60</v>
      </c>
      <c r="D91" s="5">
        <v>22</v>
      </c>
      <c r="E91" s="5">
        <v>80</v>
      </c>
      <c r="F91" s="5">
        <v>160</v>
      </c>
      <c r="W91" s="5">
        <v>470</v>
      </c>
    </row>
    <row r="92" spans="1:23" x14ac:dyDescent="0.55000000000000004">
      <c r="A92" s="6" t="s">
        <v>139</v>
      </c>
      <c r="C92" s="4" t="s">
        <v>60</v>
      </c>
      <c r="D92" s="5">
        <v>20</v>
      </c>
      <c r="E92" s="5">
        <v>70</v>
      </c>
      <c r="F92" s="5">
        <v>148</v>
      </c>
      <c r="W92" s="5">
        <v>460</v>
      </c>
    </row>
    <row r="93" spans="1:23" x14ac:dyDescent="0.55000000000000004">
      <c r="A93" s="6" t="s">
        <v>140</v>
      </c>
      <c r="C93" s="4" t="s">
        <v>60</v>
      </c>
      <c r="D93" s="5">
        <v>14</v>
      </c>
      <c r="E93" s="5">
        <v>63</v>
      </c>
      <c r="F93" s="5">
        <v>142</v>
      </c>
      <c r="W93" s="5">
        <v>420</v>
      </c>
    </row>
    <row r="94" spans="1:23" x14ac:dyDescent="0.55000000000000004">
      <c r="A94" s="7" t="s">
        <v>141</v>
      </c>
      <c r="C94" s="4" t="s">
        <v>60</v>
      </c>
      <c r="D94" s="5">
        <v>16</v>
      </c>
      <c r="E94" s="5">
        <v>53</v>
      </c>
      <c r="F94" s="5">
        <v>132</v>
      </c>
      <c r="W94" s="5">
        <v>440</v>
      </c>
    </row>
    <row r="95" spans="1:23" x14ac:dyDescent="0.55000000000000004">
      <c r="A95" s="7" t="s">
        <v>142</v>
      </c>
      <c r="C95" s="4" t="s">
        <v>60</v>
      </c>
      <c r="D95" s="5">
        <v>11</v>
      </c>
      <c r="E95" s="5">
        <v>44</v>
      </c>
      <c r="F95" s="5">
        <v>122</v>
      </c>
      <c r="W95" s="5">
        <v>350</v>
      </c>
    </row>
    <row r="96" spans="1:23" x14ac:dyDescent="0.55000000000000004">
      <c r="A96" s="7" t="s">
        <v>143</v>
      </c>
      <c r="C96" s="4" t="s">
        <v>60</v>
      </c>
      <c r="D96" s="5">
        <v>16</v>
      </c>
      <c r="E96" s="5">
        <v>43</v>
      </c>
      <c r="F96" s="5">
        <v>117</v>
      </c>
      <c r="W96" s="5">
        <v>340</v>
      </c>
    </row>
    <row r="97" spans="1:23" x14ac:dyDescent="0.55000000000000004">
      <c r="A97" s="6" t="s">
        <v>144</v>
      </c>
      <c r="C97" s="4" t="s">
        <v>60</v>
      </c>
      <c r="D97" s="5">
        <v>31</v>
      </c>
      <c r="E97" s="5">
        <v>73</v>
      </c>
      <c r="F97" s="5">
        <v>158</v>
      </c>
      <c r="W97" s="5">
        <v>380</v>
      </c>
    </row>
    <row r="98" spans="1:23" x14ac:dyDescent="0.55000000000000004">
      <c r="A98" s="6" t="s">
        <v>145</v>
      </c>
      <c r="C98" s="4" t="s">
        <v>60</v>
      </c>
      <c r="D98" s="5">
        <v>25</v>
      </c>
      <c r="E98" s="5">
        <v>64</v>
      </c>
      <c r="F98" s="5">
        <v>148</v>
      </c>
      <c r="W98" s="5">
        <v>410</v>
      </c>
    </row>
    <row r="99" spans="1:23" x14ac:dyDescent="0.55000000000000004">
      <c r="A99" s="6" t="s">
        <v>146</v>
      </c>
      <c r="C99" s="4" t="s">
        <v>60</v>
      </c>
      <c r="D99" s="5">
        <v>9</v>
      </c>
      <c r="E99" s="5">
        <v>50</v>
      </c>
      <c r="F99" s="5">
        <v>128</v>
      </c>
      <c r="W99" s="5">
        <v>450</v>
      </c>
    </row>
    <row r="100" spans="1:23" x14ac:dyDescent="0.55000000000000004">
      <c r="A100" s="7" t="s">
        <v>147</v>
      </c>
      <c r="C100" s="4" t="s">
        <v>60</v>
      </c>
      <c r="D100" s="5">
        <v>9</v>
      </c>
      <c r="E100" s="5">
        <v>48</v>
      </c>
      <c r="F100" s="5">
        <v>126</v>
      </c>
      <c r="W100" s="5">
        <v>430</v>
      </c>
    </row>
    <row r="101" spans="1:23" x14ac:dyDescent="0.55000000000000004">
      <c r="A101" s="7" t="s">
        <v>148</v>
      </c>
      <c r="C101" s="4" t="s">
        <v>60</v>
      </c>
      <c r="D101" s="5">
        <v>9</v>
      </c>
      <c r="E101" s="5">
        <v>48</v>
      </c>
      <c r="F101" s="5">
        <v>115</v>
      </c>
      <c r="W101" s="5">
        <v>410</v>
      </c>
    </row>
    <row r="102" spans="1:23" x14ac:dyDescent="0.55000000000000004">
      <c r="A102" s="7" t="s">
        <v>149</v>
      </c>
      <c r="C102" s="4" t="s">
        <v>60</v>
      </c>
      <c r="D102" s="5">
        <v>11</v>
      </c>
      <c r="E102" s="5">
        <v>42</v>
      </c>
      <c r="F102" s="5">
        <v>113</v>
      </c>
      <c r="W102" s="5">
        <v>390</v>
      </c>
    </row>
    <row r="103" spans="1:23" x14ac:dyDescent="0.55000000000000004">
      <c r="A103" s="6" t="s">
        <v>150</v>
      </c>
      <c r="C103" s="4" t="s">
        <v>60</v>
      </c>
      <c r="D103" s="5">
        <v>22</v>
      </c>
      <c r="E103" s="5">
        <v>79</v>
      </c>
      <c r="F103" s="5">
        <v>157</v>
      </c>
      <c r="W103" s="5">
        <v>430</v>
      </c>
    </row>
    <row r="104" spans="1:23" x14ac:dyDescent="0.55000000000000004">
      <c r="A104" s="6" t="s">
        <v>151</v>
      </c>
      <c r="C104" s="4" t="s">
        <v>60</v>
      </c>
      <c r="D104" s="5">
        <v>20</v>
      </c>
      <c r="E104" s="5">
        <v>67</v>
      </c>
      <c r="F104" s="5">
        <v>144</v>
      </c>
      <c r="W104" s="5">
        <v>410</v>
      </c>
    </row>
    <row r="105" spans="1:23" x14ac:dyDescent="0.55000000000000004">
      <c r="A105" s="6" t="s">
        <v>152</v>
      </c>
      <c r="C105" s="4" t="s">
        <v>60</v>
      </c>
      <c r="D105" s="5">
        <v>14</v>
      </c>
      <c r="E105" s="5">
        <v>61</v>
      </c>
      <c r="F105" s="5">
        <v>133</v>
      </c>
      <c r="W105" s="5">
        <v>450</v>
      </c>
    </row>
    <row r="106" spans="1:23" x14ac:dyDescent="0.55000000000000004">
      <c r="A106" s="7" t="s">
        <v>153</v>
      </c>
      <c r="C106" s="4" t="s">
        <v>60</v>
      </c>
      <c r="D106" s="5">
        <v>16</v>
      </c>
      <c r="E106" s="5">
        <v>48</v>
      </c>
      <c r="F106" s="5">
        <v>124</v>
      </c>
      <c r="W106" s="5">
        <v>440</v>
      </c>
    </row>
    <row r="107" spans="1:23" x14ac:dyDescent="0.55000000000000004">
      <c r="A107" s="7" t="s">
        <v>154</v>
      </c>
      <c r="C107" s="4" t="s">
        <v>60</v>
      </c>
      <c r="D107" s="5">
        <v>11</v>
      </c>
      <c r="E107" s="5">
        <v>41</v>
      </c>
      <c r="F107" s="5">
        <v>112</v>
      </c>
      <c r="W107" s="5">
        <v>360</v>
      </c>
    </row>
    <row r="108" spans="1:23" x14ac:dyDescent="0.55000000000000004">
      <c r="A108" s="7" t="s">
        <v>155</v>
      </c>
      <c r="C108" s="4" t="s">
        <v>60</v>
      </c>
      <c r="D108" s="5">
        <v>16</v>
      </c>
      <c r="E108" s="5">
        <v>39</v>
      </c>
      <c r="F108" s="5">
        <v>110</v>
      </c>
      <c r="W108" s="5">
        <v>340</v>
      </c>
    </row>
    <row r="109" spans="1:23" x14ac:dyDescent="0.55000000000000004">
      <c r="A109" s="6" t="s">
        <v>156</v>
      </c>
      <c r="C109" s="4" t="s">
        <v>60</v>
      </c>
      <c r="D109" s="5">
        <v>31</v>
      </c>
      <c r="E109" s="5">
        <v>73</v>
      </c>
      <c r="F109" s="5">
        <v>154</v>
      </c>
      <c r="W109" s="5">
        <v>370</v>
      </c>
    </row>
    <row r="110" spans="1:23" x14ac:dyDescent="0.55000000000000004">
      <c r="A110" s="6" t="s">
        <v>157</v>
      </c>
      <c r="C110" s="4" t="s">
        <v>60</v>
      </c>
      <c r="D110" s="5">
        <v>25</v>
      </c>
      <c r="E110" s="5">
        <v>59</v>
      </c>
      <c r="F110" s="5">
        <v>140</v>
      </c>
      <c r="W110" s="5">
        <v>380</v>
      </c>
    </row>
    <row r="111" spans="1:23" x14ac:dyDescent="0.55000000000000004">
      <c r="A111" s="6" t="s">
        <v>158</v>
      </c>
      <c r="C111" s="4" t="s">
        <v>60</v>
      </c>
      <c r="D111" s="5">
        <v>9</v>
      </c>
      <c r="E111" s="5">
        <v>46</v>
      </c>
      <c r="F111" s="5">
        <v>123</v>
      </c>
      <c r="W111" s="5">
        <v>440</v>
      </c>
    </row>
    <row r="112" spans="1:23" x14ac:dyDescent="0.55000000000000004">
      <c r="A112" s="7" t="s">
        <v>159</v>
      </c>
      <c r="C112" s="4" t="s">
        <v>60</v>
      </c>
      <c r="D112" s="5">
        <v>9</v>
      </c>
      <c r="E112" s="5">
        <v>46</v>
      </c>
      <c r="F112" s="5">
        <v>119</v>
      </c>
      <c r="W112" s="5">
        <v>400</v>
      </c>
    </row>
    <row r="113" spans="1:24" x14ac:dyDescent="0.55000000000000004">
      <c r="A113" s="7" t="s">
        <v>160</v>
      </c>
      <c r="C113" s="4" t="s">
        <v>60</v>
      </c>
      <c r="D113" s="5">
        <v>9</v>
      </c>
      <c r="E113" s="5">
        <v>38</v>
      </c>
      <c r="F113" s="5">
        <v>109</v>
      </c>
      <c r="W113" s="5">
        <v>380</v>
      </c>
    </row>
    <row r="114" spans="1:24" x14ac:dyDescent="0.55000000000000004">
      <c r="A114" s="7" t="s">
        <v>161</v>
      </c>
      <c r="C114" s="4" t="s">
        <v>60</v>
      </c>
      <c r="D114" s="5">
        <v>11</v>
      </c>
      <c r="E114" s="5">
        <v>37</v>
      </c>
      <c r="F114" s="5">
        <v>103</v>
      </c>
      <c r="W114" s="5">
        <v>390</v>
      </c>
    </row>
    <row r="115" spans="1:24" x14ac:dyDescent="0.55000000000000004">
      <c r="A115" s="8" t="s">
        <v>180</v>
      </c>
      <c r="B115" s="4">
        <v>36508</v>
      </c>
      <c r="L115">
        <v>0.36252640515873402</v>
      </c>
      <c r="X115">
        <v>32.240616594781997</v>
      </c>
    </row>
    <row r="116" spans="1:24" x14ac:dyDescent="0.55000000000000004">
      <c r="A116" s="8" t="s">
        <v>180</v>
      </c>
      <c r="B116" s="4">
        <v>36522</v>
      </c>
      <c r="L116">
        <v>1.65706142168406</v>
      </c>
      <c r="X116">
        <v>117.06593564716199</v>
      </c>
    </row>
    <row r="117" spans="1:24" x14ac:dyDescent="0.55000000000000004">
      <c r="A117" s="8" t="s">
        <v>180</v>
      </c>
      <c r="B117" s="4">
        <v>36530</v>
      </c>
      <c r="L117">
        <v>2.4005498337359299</v>
      </c>
      <c r="X117">
        <v>193.846596590133</v>
      </c>
    </row>
    <row r="118" spans="1:24" x14ac:dyDescent="0.55000000000000004">
      <c r="A118" s="8" t="s">
        <v>180</v>
      </c>
      <c r="B118" s="4">
        <v>36536</v>
      </c>
      <c r="L118">
        <v>3.4464468005538702</v>
      </c>
      <c r="X118">
        <v>286.477492002936</v>
      </c>
    </row>
    <row r="119" spans="1:24" x14ac:dyDescent="0.55000000000000004">
      <c r="A119" s="8" t="s">
        <v>180</v>
      </c>
      <c r="B119" s="4">
        <v>36543</v>
      </c>
      <c r="L119">
        <v>4.6297213434540403</v>
      </c>
      <c r="X119">
        <v>392.32872264672301</v>
      </c>
    </row>
    <row r="120" spans="1:24" x14ac:dyDescent="0.55000000000000004">
      <c r="A120" s="8" t="s">
        <v>180</v>
      </c>
      <c r="B120" s="4">
        <v>36549</v>
      </c>
      <c r="L120">
        <v>5.1806062321228197</v>
      </c>
      <c r="T120">
        <v>3.8834951456309401</v>
      </c>
      <c r="X120">
        <v>495.514634533292</v>
      </c>
    </row>
    <row r="121" spans="1:24" x14ac:dyDescent="0.55000000000000004">
      <c r="A121" s="8" t="s">
        <v>180</v>
      </c>
      <c r="B121" s="4">
        <v>36563</v>
      </c>
      <c r="L121">
        <v>5.1828298244372704</v>
      </c>
      <c r="T121">
        <v>116.504854368932</v>
      </c>
      <c r="X121">
        <v>712.49903149754402</v>
      </c>
    </row>
    <row r="122" spans="1:24" x14ac:dyDescent="0.55000000000000004">
      <c r="A122" s="8" t="s">
        <v>180</v>
      </c>
      <c r="B122" s="4">
        <v>36577</v>
      </c>
      <c r="L122">
        <v>3.7833008217184299</v>
      </c>
      <c r="T122">
        <v>320.388349514563</v>
      </c>
      <c r="X122">
        <v>802.619568545991</v>
      </c>
    </row>
    <row r="123" spans="1:24" x14ac:dyDescent="0.55000000000000004">
      <c r="A123" s="8" t="s">
        <v>180</v>
      </c>
      <c r="B123" s="4">
        <v>36593</v>
      </c>
      <c r="L123">
        <v>2.2463942429173498</v>
      </c>
      <c r="T123">
        <v>526.21359223300897</v>
      </c>
      <c r="X123">
        <v>903.33496902636898</v>
      </c>
    </row>
    <row r="124" spans="1:24" x14ac:dyDescent="0.55000000000000004">
      <c r="A124" s="8" t="s">
        <v>180</v>
      </c>
      <c r="B124" s="4">
        <v>36607</v>
      </c>
      <c r="L124">
        <v>4.95254651856189E-2</v>
      </c>
      <c r="T124">
        <v>580.58252427184402</v>
      </c>
      <c r="X124">
        <v>760.84224663053305</v>
      </c>
    </row>
    <row r="125" spans="1:24" x14ac:dyDescent="0.55000000000000004">
      <c r="A125" s="8" t="s">
        <v>180</v>
      </c>
      <c r="B125" s="4">
        <v>36621</v>
      </c>
      <c r="C125" s="4" t="s">
        <v>60</v>
      </c>
      <c r="E125" s="5">
        <v>58</v>
      </c>
      <c r="F125" s="5">
        <v>115</v>
      </c>
      <c r="T125">
        <v>539.80582524271802</v>
      </c>
      <c r="W125" s="5">
        <v>427</v>
      </c>
      <c r="X125">
        <v>713.526197530226</v>
      </c>
    </row>
    <row r="126" spans="1:24" x14ac:dyDescent="0.55000000000000004">
      <c r="A126" s="8" t="s">
        <v>177</v>
      </c>
      <c r="B126" s="4">
        <v>36523</v>
      </c>
      <c r="X126">
        <v>106.506491733601</v>
      </c>
    </row>
    <row r="127" spans="1:24" x14ac:dyDescent="0.55000000000000004">
      <c r="A127" s="8" t="s">
        <v>177</v>
      </c>
      <c r="B127" s="4">
        <v>36532</v>
      </c>
      <c r="L127">
        <v>1.8509991004558299</v>
      </c>
      <c r="X127">
        <v>207.106778779281</v>
      </c>
    </row>
    <row r="128" spans="1:24" x14ac:dyDescent="0.55000000000000004">
      <c r="A128" s="8" t="s">
        <v>177</v>
      </c>
      <c r="B128" s="4">
        <v>36537</v>
      </c>
      <c r="L128">
        <v>3.7213232395718499</v>
      </c>
      <c r="X128">
        <v>249.48623250700001</v>
      </c>
    </row>
    <row r="129" spans="1:24" x14ac:dyDescent="0.55000000000000004">
      <c r="A129" s="8" t="s">
        <v>177</v>
      </c>
      <c r="B129" s="4">
        <v>36550</v>
      </c>
      <c r="L129">
        <v>5.5654898472796299</v>
      </c>
      <c r="T129">
        <v>3</v>
      </c>
      <c r="X129">
        <v>408.30292543084499</v>
      </c>
    </row>
    <row r="130" spans="1:24" x14ac:dyDescent="0.55000000000000004">
      <c r="A130" s="8" t="s">
        <v>177</v>
      </c>
      <c r="B130" s="4">
        <v>36565</v>
      </c>
      <c r="L130">
        <v>5.5681177291058104</v>
      </c>
      <c r="T130">
        <v>79.611650485436797</v>
      </c>
      <c r="X130">
        <v>651.74127517645104</v>
      </c>
    </row>
    <row r="131" spans="1:24" x14ac:dyDescent="0.55000000000000004">
      <c r="A131" s="8" t="s">
        <v>177</v>
      </c>
      <c r="B131" s="4">
        <v>36578</v>
      </c>
      <c r="L131">
        <v>5.1029017879703602</v>
      </c>
      <c r="X131">
        <v>844.91932835738203</v>
      </c>
    </row>
    <row r="132" spans="1:24" x14ac:dyDescent="0.55000000000000004">
      <c r="A132" s="8" t="s">
        <v>177</v>
      </c>
      <c r="B132" s="4">
        <v>36593</v>
      </c>
      <c r="T132">
        <v>462.135922330097</v>
      </c>
      <c r="X132">
        <v>953.55541863287999</v>
      </c>
    </row>
    <row r="133" spans="1:24" x14ac:dyDescent="0.55000000000000004">
      <c r="A133" s="8" t="s">
        <v>177</v>
      </c>
      <c r="B133" s="4">
        <v>36607</v>
      </c>
      <c r="L133">
        <v>0.43436865139126002</v>
      </c>
      <c r="T133">
        <v>462.135922330097</v>
      </c>
      <c r="X133">
        <v>718.564624018122</v>
      </c>
    </row>
    <row r="134" spans="1:24" x14ac:dyDescent="0.55000000000000004">
      <c r="A134" s="8" t="s">
        <v>177</v>
      </c>
      <c r="B134" s="4">
        <v>36621</v>
      </c>
      <c r="C134" s="4" t="s">
        <v>60</v>
      </c>
      <c r="E134" s="5">
        <v>60</v>
      </c>
      <c r="F134" s="5">
        <v>117</v>
      </c>
      <c r="T134">
        <v>526.21359223300897</v>
      </c>
      <c r="W134" s="5">
        <v>410</v>
      </c>
      <c r="X134">
        <v>750.51745702616199</v>
      </c>
    </row>
    <row r="135" spans="1:24" x14ac:dyDescent="0.55000000000000004">
      <c r="A135" s="8" t="s">
        <v>181</v>
      </c>
      <c r="B135" s="4">
        <v>36530</v>
      </c>
      <c r="L135">
        <v>0.44868050010612398</v>
      </c>
      <c r="X135">
        <v>29.973767419208301</v>
      </c>
    </row>
    <row r="136" spans="1:24" x14ac:dyDescent="0.55000000000000004">
      <c r="A136" s="8" t="s">
        <v>181</v>
      </c>
      <c r="B136" s="4">
        <v>36543</v>
      </c>
      <c r="L136">
        <v>1.7156834008833699</v>
      </c>
      <c r="X136">
        <v>135.94011149769199</v>
      </c>
    </row>
    <row r="137" spans="1:24" x14ac:dyDescent="0.55000000000000004">
      <c r="A137" s="8" t="s">
        <v>181</v>
      </c>
      <c r="B137" s="4">
        <v>36545</v>
      </c>
      <c r="L137">
        <v>2.2107359079836999</v>
      </c>
      <c r="X137">
        <v>154.47337448392599</v>
      </c>
    </row>
    <row r="138" spans="1:24" x14ac:dyDescent="0.55000000000000004">
      <c r="A138" s="8" t="s">
        <v>181</v>
      </c>
      <c r="B138" s="4">
        <v>36557</v>
      </c>
      <c r="L138">
        <v>3.7524535319742398</v>
      </c>
      <c r="T138">
        <v>-3.8834951456311702</v>
      </c>
      <c r="X138">
        <v>307.99042197190698</v>
      </c>
    </row>
    <row r="139" spans="1:24" x14ac:dyDescent="0.55000000000000004">
      <c r="A139" s="8" t="s">
        <v>181</v>
      </c>
      <c r="B139" s="4">
        <v>36565</v>
      </c>
      <c r="L139">
        <v>4.3584835100415402</v>
      </c>
      <c r="T139">
        <v>13.5922330097087</v>
      </c>
      <c r="X139">
        <v>450.850621870814</v>
      </c>
    </row>
    <row r="140" spans="1:24" x14ac:dyDescent="0.55000000000000004">
      <c r="A140" s="8" t="s">
        <v>181</v>
      </c>
      <c r="B140" s="4">
        <v>36572</v>
      </c>
      <c r="L140">
        <v>4.4146797521705201</v>
      </c>
      <c r="T140">
        <v>36.893203883494998</v>
      </c>
      <c r="X140">
        <v>522.34049225751403</v>
      </c>
    </row>
    <row r="141" spans="1:24" x14ac:dyDescent="0.55000000000000004">
      <c r="A141" s="8" t="s">
        <v>181</v>
      </c>
      <c r="B141" s="4">
        <v>36588</v>
      </c>
      <c r="L141">
        <v>3.64782340634128</v>
      </c>
      <c r="T141">
        <v>209.70873786407699</v>
      </c>
      <c r="X141">
        <v>623.06917505727995</v>
      </c>
    </row>
    <row r="142" spans="1:24" x14ac:dyDescent="0.55000000000000004">
      <c r="A142" s="8" t="s">
        <v>181</v>
      </c>
      <c r="B142" s="4">
        <v>36600</v>
      </c>
      <c r="L142">
        <v>3.0998494021568801</v>
      </c>
      <c r="T142">
        <v>337.86407766990197</v>
      </c>
      <c r="X142">
        <v>686.71362212539202</v>
      </c>
    </row>
    <row r="143" spans="1:24" x14ac:dyDescent="0.55000000000000004">
      <c r="A143" s="8" t="s">
        <v>181</v>
      </c>
      <c r="B143" s="4">
        <v>36613</v>
      </c>
      <c r="L143">
        <v>0.38039600157672898</v>
      </c>
      <c r="T143">
        <v>502.91262135922301</v>
      </c>
      <c r="X143">
        <v>694.87339366949902</v>
      </c>
    </row>
    <row r="144" spans="1:24" x14ac:dyDescent="0.55000000000000004">
      <c r="A144" s="8" t="s">
        <v>181</v>
      </c>
      <c r="B144" s="4">
        <v>36626</v>
      </c>
      <c r="C144" s="4" t="s">
        <v>60</v>
      </c>
      <c r="E144" s="5">
        <v>50</v>
      </c>
      <c r="F144" s="5">
        <v>102</v>
      </c>
      <c r="T144">
        <v>504.85436893203803</v>
      </c>
      <c r="W144" s="5">
        <v>357</v>
      </c>
    </row>
    <row r="145" spans="1:24" x14ac:dyDescent="0.55000000000000004">
      <c r="A145" s="8" t="s">
        <v>178</v>
      </c>
      <c r="B145" s="4">
        <v>36530</v>
      </c>
      <c r="X145">
        <v>22.0397953047001</v>
      </c>
    </row>
    <row r="146" spans="1:24" x14ac:dyDescent="0.55000000000000004">
      <c r="A146" s="8" t="s">
        <v>178</v>
      </c>
      <c r="B146" s="4">
        <v>36544</v>
      </c>
      <c r="L146">
        <v>1.7981584612741099</v>
      </c>
      <c r="X146">
        <v>125.371812704538</v>
      </c>
    </row>
    <row r="147" spans="1:24" x14ac:dyDescent="0.55000000000000004">
      <c r="A147" s="8" t="s">
        <v>178</v>
      </c>
      <c r="B147" s="4">
        <v>36599</v>
      </c>
      <c r="L147">
        <v>2.5412425838142698</v>
      </c>
    </row>
    <row r="148" spans="1:24" x14ac:dyDescent="0.55000000000000004">
      <c r="A148" s="8" t="s">
        <v>178</v>
      </c>
      <c r="B148" s="4">
        <v>36558</v>
      </c>
      <c r="L148">
        <v>4.3573110704575502</v>
      </c>
      <c r="X148">
        <v>326.505975198957</v>
      </c>
    </row>
    <row r="149" spans="1:24" x14ac:dyDescent="0.55000000000000004">
      <c r="A149" s="8" t="s">
        <v>178</v>
      </c>
      <c r="B149" s="4">
        <v>36572</v>
      </c>
      <c r="L149">
        <v>4.6620240754404199</v>
      </c>
      <c r="T149">
        <v>11.650485436893099</v>
      </c>
      <c r="X149">
        <v>501.19503979161499</v>
      </c>
    </row>
    <row r="150" spans="1:24" x14ac:dyDescent="0.55000000000000004">
      <c r="A150" s="8" t="s">
        <v>178</v>
      </c>
      <c r="B150" s="4">
        <v>36576</v>
      </c>
      <c r="L150">
        <v>6.1475050283507997</v>
      </c>
      <c r="T150">
        <v>44.660194174757102</v>
      </c>
      <c r="X150">
        <v>556.78154643093001</v>
      </c>
    </row>
    <row r="151" spans="1:24" x14ac:dyDescent="0.55000000000000004">
      <c r="A151" s="8" t="s">
        <v>178</v>
      </c>
      <c r="B151" s="4">
        <v>36589</v>
      </c>
      <c r="L151">
        <v>3.9776832189530902</v>
      </c>
      <c r="T151">
        <v>170.873786407766</v>
      </c>
      <c r="X151">
        <v>612.51858602331004</v>
      </c>
    </row>
    <row r="152" spans="1:24" x14ac:dyDescent="0.55000000000000004">
      <c r="A152" s="8" t="s">
        <v>178</v>
      </c>
      <c r="B152" s="4">
        <v>36600</v>
      </c>
      <c r="L152">
        <v>3.45724133051678</v>
      </c>
      <c r="T152">
        <v>347.57281553398002</v>
      </c>
      <c r="X152">
        <v>760.72270575604</v>
      </c>
    </row>
    <row r="153" spans="1:24" x14ac:dyDescent="0.55000000000000004">
      <c r="A153" s="8" t="s">
        <v>178</v>
      </c>
      <c r="B153" s="4">
        <v>36612</v>
      </c>
      <c r="L153">
        <v>2.1673152144250398</v>
      </c>
      <c r="T153">
        <v>458.252427184466</v>
      </c>
      <c r="X153">
        <v>776.80316709526699</v>
      </c>
    </row>
    <row r="154" spans="1:24" x14ac:dyDescent="0.55000000000000004">
      <c r="A154" s="8" t="s">
        <v>178</v>
      </c>
      <c r="B154" s="4">
        <v>36627</v>
      </c>
      <c r="C154" s="4" t="s">
        <v>60</v>
      </c>
      <c r="E154" s="5">
        <v>53</v>
      </c>
      <c r="F154" s="5">
        <v>104</v>
      </c>
      <c r="T154">
        <v>500.97087378640703</v>
      </c>
      <c r="W154" s="5">
        <v>354</v>
      </c>
      <c r="X154">
        <v>676.61905939041503</v>
      </c>
    </row>
    <row r="155" spans="1:24" x14ac:dyDescent="0.55000000000000004">
      <c r="A155" s="8" t="s">
        <v>182</v>
      </c>
      <c r="B155" s="4">
        <v>36553</v>
      </c>
      <c r="L155">
        <v>0.59010097130555095</v>
      </c>
      <c r="X155">
        <v>30.376664440648</v>
      </c>
    </row>
    <row r="156" spans="1:24" x14ac:dyDescent="0.55000000000000004">
      <c r="A156" s="8" t="s">
        <v>182</v>
      </c>
      <c r="B156" s="4">
        <v>36558</v>
      </c>
      <c r="L156">
        <v>0.865826418298143</v>
      </c>
      <c r="X156">
        <v>64.831000933451804</v>
      </c>
    </row>
    <row r="157" spans="1:24" x14ac:dyDescent="0.55000000000000004">
      <c r="A157" s="8" t="s">
        <v>182</v>
      </c>
      <c r="B157" s="4">
        <v>36567</v>
      </c>
      <c r="L157">
        <v>2.1045694822062</v>
      </c>
      <c r="X157">
        <v>149.56777118991101</v>
      </c>
    </row>
    <row r="158" spans="1:24" x14ac:dyDescent="0.55000000000000004">
      <c r="A158" s="8" t="s">
        <v>182</v>
      </c>
      <c r="B158" s="4">
        <v>36572</v>
      </c>
      <c r="L158">
        <v>2.71019517076178</v>
      </c>
      <c r="X158">
        <v>199.87676959234301</v>
      </c>
    </row>
    <row r="159" spans="1:24" x14ac:dyDescent="0.55000000000000004">
      <c r="A159" s="8" t="s">
        <v>182</v>
      </c>
      <c r="B159" s="4">
        <v>36579</v>
      </c>
      <c r="L159">
        <v>4.0585815502481299</v>
      </c>
      <c r="T159">
        <v>1.94174757281552</v>
      </c>
      <c r="X159">
        <v>297.80731044100901</v>
      </c>
    </row>
    <row r="160" spans="1:24" x14ac:dyDescent="0.55000000000000004">
      <c r="A160" s="8" t="s">
        <v>182</v>
      </c>
      <c r="B160" s="4">
        <v>36589</v>
      </c>
      <c r="L160">
        <v>3.5103245434055301</v>
      </c>
      <c r="T160">
        <v>34.951456310679497</v>
      </c>
      <c r="X160">
        <v>371.98020934411102</v>
      </c>
    </row>
    <row r="161" spans="1:37" x14ac:dyDescent="0.55000000000000004">
      <c r="A161" s="8" t="s">
        <v>182</v>
      </c>
      <c r="B161" s="4">
        <v>36600</v>
      </c>
      <c r="L161">
        <v>3.7322794853394501</v>
      </c>
      <c r="T161">
        <v>190.29126213592201</v>
      </c>
      <c r="X161">
        <v>567.77487944450297</v>
      </c>
    </row>
    <row r="162" spans="1:37" x14ac:dyDescent="0.55000000000000004">
      <c r="A162" s="8" t="s">
        <v>182</v>
      </c>
      <c r="B162" s="4">
        <v>36613</v>
      </c>
      <c r="L162">
        <v>2.5796905163787698</v>
      </c>
      <c r="T162">
        <v>376.69902912621302</v>
      </c>
      <c r="X162">
        <v>681.65305843851502</v>
      </c>
    </row>
    <row r="163" spans="1:37" x14ac:dyDescent="0.55000000000000004">
      <c r="A163" s="8" t="s">
        <v>182</v>
      </c>
      <c r="B163" s="4">
        <v>36626</v>
      </c>
      <c r="L163">
        <v>0.24532287571129699</v>
      </c>
      <c r="T163">
        <v>386.40776699029101</v>
      </c>
      <c r="X163">
        <v>536.52158192423894</v>
      </c>
    </row>
    <row r="164" spans="1:37" x14ac:dyDescent="0.55000000000000004">
      <c r="A164" s="8" t="s">
        <v>182</v>
      </c>
      <c r="B164" s="4">
        <v>36642</v>
      </c>
      <c r="C164" s="4" t="s">
        <v>60</v>
      </c>
      <c r="E164" s="5">
        <v>40</v>
      </c>
      <c r="F164" s="5">
        <v>89</v>
      </c>
      <c r="T164">
        <v>452.42718446601901</v>
      </c>
      <c r="W164" s="5">
        <v>272</v>
      </c>
      <c r="X164">
        <v>568.51426189044298</v>
      </c>
    </row>
    <row r="165" spans="1:37" x14ac:dyDescent="0.55000000000000004">
      <c r="A165" s="8" t="s">
        <v>179</v>
      </c>
      <c r="B165" s="4">
        <v>36558</v>
      </c>
      <c r="X165">
        <v>56.9103111383317</v>
      </c>
    </row>
    <row r="166" spans="1:37" x14ac:dyDescent="0.55000000000000004">
      <c r="A166" s="8" t="s">
        <v>179</v>
      </c>
      <c r="B166" s="4">
        <v>36566</v>
      </c>
      <c r="L166">
        <v>1.96698976136811</v>
      </c>
      <c r="X166">
        <v>125.76585484638601</v>
      </c>
    </row>
    <row r="167" spans="1:37" x14ac:dyDescent="0.55000000000000004">
      <c r="A167" s="8" t="s">
        <v>179</v>
      </c>
      <c r="B167" s="4">
        <v>36571</v>
      </c>
      <c r="X167">
        <v>170.792917572139</v>
      </c>
    </row>
    <row r="168" spans="1:37" x14ac:dyDescent="0.55000000000000004">
      <c r="A168" s="8" t="s">
        <v>179</v>
      </c>
      <c r="B168" s="4">
        <v>36587</v>
      </c>
      <c r="L168">
        <v>3.9774810741972302</v>
      </c>
      <c r="T168">
        <v>31.067961165048398</v>
      </c>
      <c r="X168">
        <v>369.314890586893</v>
      </c>
    </row>
    <row r="169" spans="1:37" x14ac:dyDescent="0.55000000000000004">
      <c r="A169" s="8" t="s">
        <v>179</v>
      </c>
      <c r="B169" s="4">
        <v>36598</v>
      </c>
      <c r="L169">
        <v>4.1717421845783704</v>
      </c>
      <c r="T169">
        <v>139.80582524271799</v>
      </c>
      <c r="X169">
        <v>543.95968078159001</v>
      </c>
    </row>
    <row r="170" spans="1:37" x14ac:dyDescent="0.55000000000000004">
      <c r="A170" s="8" t="s">
        <v>179</v>
      </c>
      <c r="B170" s="4">
        <v>36612</v>
      </c>
      <c r="L170">
        <v>3.4043602623838898</v>
      </c>
      <c r="T170">
        <v>310.67961165048501</v>
      </c>
      <c r="X170">
        <v>668.42386832794</v>
      </c>
    </row>
    <row r="171" spans="1:37" x14ac:dyDescent="0.55000000000000004">
      <c r="A171" s="8" t="s">
        <v>179</v>
      </c>
      <c r="B171" s="4">
        <v>36626</v>
      </c>
      <c r="L171">
        <v>1.2348618845955499</v>
      </c>
      <c r="T171">
        <v>384.46601941747502</v>
      </c>
      <c r="X171">
        <v>570.87408730173297</v>
      </c>
    </row>
    <row r="172" spans="1:37" x14ac:dyDescent="0.55000000000000004">
      <c r="A172" s="8" t="s">
        <v>179</v>
      </c>
      <c r="B172" s="4">
        <v>36641</v>
      </c>
      <c r="C172" s="4" t="s">
        <v>60</v>
      </c>
      <c r="E172" s="5">
        <v>42</v>
      </c>
      <c r="F172" s="5">
        <v>91</v>
      </c>
      <c r="T172">
        <v>438.83495145631002</v>
      </c>
      <c r="W172" s="5">
        <v>264</v>
      </c>
      <c r="X172">
        <v>565.84894313322502</v>
      </c>
    </row>
    <row r="173" spans="1:37" x14ac:dyDescent="0.55000000000000004">
      <c r="A173" s="8" t="s">
        <v>196</v>
      </c>
      <c r="B173" s="4">
        <v>32910</v>
      </c>
      <c r="L173">
        <v>2.3992699392924401</v>
      </c>
      <c r="M173">
        <v>0.75403949730700104</v>
      </c>
      <c r="X173">
        <v>132.81249999999901</v>
      </c>
      <c r="AE173">
        <v>3.9160491133475621</v>
      </c>
      <c r="AK173">
        <v>5.31160232827696</v>
      </c>
    </row>
    <row r="174" spans="1:37" x14ac:dyDescent="0.55000000000000004">
      <c r="A174" s="8" t="s">
        <v>196</v>
      </c>
      <c r="B174" s="4">
        <v>32918</v>
      </c>
      <c r="L174">
        <v>4.4933666527109004</v>
      </c>
      <c r="M174">
        <v>0.85816876122082508</v>
      </c>
      <c r="X174">
        <v>253.90624999999901</v>
      </c>
      <c r="AE174">
        <v>6.1736657480250612</v>
      </c>
      <c r="AK174">
        <v>8.2567845083908598</v>
      </c>
    </row>
    <row r="175" spans="1:37" x14ac:dyDescent="0.55000000000000004">
      <c r="A175" s="8" t="s">
        <v>196</v>
      </c>
      <c r="B175" s="4">
        <v>32925</v>
      </c>
      <c r="L175">
        <v>6.89652239899518</v>
      </c>
      <c r="M175">
        <v>0.90484739676840209</v>
      </c>
      <c r="X175">
        <v>394.53125</v>
      </c>
      <c r="AE175">
        <v>8.9302120153173785</v>
      </c>
      <c r="AK175">
        <v>12.145403920778101</v>
      </c>
    </row>
    <row r="176" spans="1:37" x14ac:dyDescent="0.55000000000000004">
      <c r="A176" s="8" t="s">
        <v>196</v>
      </c>
      <c r="B176" s="4">
        <v>32932</v>
      </c>
      <c r="L176">
        <v>7.4025800711743699</v>
      </c>
      <c r="M176">
        <v>0.913824057450628</v>
      </c>
      <c r="X176">
        <v>523.4375</v>
      </c>
      <c r="AE176">
        <v>11.046021146306742</v>
      </c>
      <c r="AK176">
        <v>16.976358161568299</v>
      </c>
    </row>
    <row r="177" spans="1:37" x14ac:dyDescent="0.55000000000000004">
      <c r="A177" s="8" t="s">
        <v>196</v>
      </c>
      <c r="B177" s="4">
        <v>32939</v>
      </c>
      <c r="L177">
        <v>9.0776768892610402</v>
      </c>
      <c r="M177">
        <v>0.913824057450628</v>
      </c>
      <c r="X177">
        <v>636.71875</v>
      </c>
      <c r="AE177">
        <v>12.257539548342988</v>
      </c>
      <c r="AK177">
        <v>19.419285138335901</v>
      </c>
    </row>
    <row r="178" spans="1:37" x14ac:dyDescent="0.55000000000000004">
      <c r="A178" s="8" t="s">
        <v>196</v>
      </c>
      <c r="B178" s="4">
        <v>32946</v>
      </c>
      <c r="L178">
        <v>8.6793227967343505</v>
      </c>
      <c r="M178">
        <v>0.93357271095152594</v>
      </c>
      <c r="X178">
        <v>781.25</v>
      </c>
      <c r="AE178">
        <v>12.504532393962936</v>
      </c>
      <c r="AK178">
        <v>22.3027327017084</v>
      </c>
    </row>
    <row r="179" spans="1:37" x14ac:dyDescent="0.55000000000000004">
      <c r="A179" s="8" t="s">
        <v>196</v>
      </c>
      <c r="B179" s="4">
        <v>32954</v>
      </c>
      <c r="L179">
        <v>7.1780275277370702</v>
      </c>
      <c r="M179">
        <v>0.94075403949730696</v>
      </c>
      <c r="X179">
        <v>968.75</v>
      </c>
      <c r="AE179">
        <v>11.473119542148565</v>
      </c>
      <c r="AK179">
        <v>26.128735574257899</v>
      </c>
    </row>
    <row r="180" spans="1:37" x14ac:dyDescent="0.55000000000000004">
      <c r="A180" s="8" t="s">
        <v>196</v>
      </c>
      <c r="B180" s="4">
        <v>32962</v>
      </c>
      <c r="L180">
        <v>5.12502616705045</v>
      </c>
      <c r="M180">
        <v>0.95332136445242299</v>
      </c>
      <c r="X180">
        <v>914.06249999999898</v>
      </c>
      <c r="AE180">
        <v>7.6942300660613334</v>
      </c>
      <c r="AK180">
        <v>26.433219523257499</v>
      </c>
    </row>
    <row r="181" spans="1:37" x14ac:dyDescent="0.55000000000000004">
      <c r="A181" s="8" t="s">
        <v>196</v>
      </c>
      <c r="B181" s="4">
        <v>32972</v>
      </c>
      <c r="L181">
        <v>4.8364559346870397</v>
      </c>
      <c r="M181">
        <v>0.955116696588868</v>
      </c>
      <c r="X181">
        <v>1062.5</v>
      </c>
      <c r="AE181">
        <v>5.2080804155383014</v>
      </c>
      <c r="AK181">
        <v>31.387202035982401</v>
      </c>
    </row>
    <row r="182" spans="1:37" x14ac:dyDescent="0.55000000000000004">
      <c r="A182" s="8" t="s">
        <v>196</v>
      </c>
      <c r="B182" s="4">
        <v>32981</v>
      </c>
      <c r="L182">
        <v>3.1582975716977102</v>
      </c>
      <c r="M182">
        <v>0.93177737881507994</v>
      </c>
      <c r="X182">
        <v>1031.25</v>
      </c>
      <c r="AE182">
        <v>3.1717735677342116</v>
      </c>
      <c r="AK182">
        <v>32.069149070201</v>
      </c>
    </row>
    <row r="183" spans="1:37" x14ac:dyDescent="0.55000000000000004">
      <c r="A183" s="8" t="s">
        <v>196</v>
      </c>
      <c r="B183" s="4">
        <v>32993</v>
      </c>
      <c r="L183">
        <v>0.53109953945990995</v>
      </c>
      <c r="M183">
        <v>0.70017953321364401</v>
      </c>
      <c r="X183">
        <v>933.59375</v>
      </c>
      <c r="AE183">
        <v>0.61886837353163826</v>
      </c>
      <c r="AK183">
        <v>31.742176082245599</v>
      </c>
    </row>
    <row r="184" spans="1:37" x14ac:dyDescent="0.55000000000000004">
      <c r="A184" s="8" t="s">
        <v>196</v>
      </c>
      <c r="B184" s="4">
        <v>33000</v>
      </c>
      <c r="C184" s="4" t="s">
        <v>60</v>
      </c>
      <c r="L184">
        <v>0.01</v>
      </c>
      <c r="M184">
        <v>0.69299820466786299</v>
      </c>
      <c r="X184">
        <v>874.99999999999898</v>
      </c>
      <c r="AE184">
        <v>1.9065185251761465</v>
      </c>
      <c r="AK184">
        <v>2.29542533891044</v>
      </c>
    </row>
    <row r="185" spans="1:37" x14ac:dyDescent="0.55000000000000004">
      <c r="A185" s="8" t="s">
        <v>198</v>
      </c>
      <c r="B185" s="4">
        <v>32911</v>
      </c>
      <c r="L185">
        <v>0.92121101109482895</v>
      </c>
      <c r="X185">
        <v>58.59375</v>
      </c>
      <c r="AK185">
        <v>7.8162639217860104</v>
      </c>
    </row>
    <row r="186" spans="1:37" x14ac:dyDescent="0.55000000000000004">
      <c r="A186" s="8" t="s">
        <v>198</v>
      </c>
      <c r="B186" s="4">
        <v>32924</v>
      </c>
      <c r="L186">
        <v>4.33777737073477</v>
      </c>
      <c r="X186">
        <v>269.53124999999898</v>
      </c>
      <c r="AE186">
        <v>5.7747916874302661</v>
      </c>
      <c r="AK186">
        <v>10.4494658065816</v>
      </c>
    </row>
    <row r="187" spans="1:37" x14ac:dyDescent="0.55000000000000004">
      <c r="A187" s="8" t="s">
        <v>198</v>
      </c>
      <c r="B187" s="4">
        <v>32937</v>
      </c>
      <c r="L187">
        <v>5.1295399832530801</v>
      </c>
      <c r="X187">
        <v>386.71874999999898</v>
      </c>
      <c r="AE187">
        <v>7.0007043699503066</v>
      </c>
      <c r="AK187">
        <v>13.200624905508199</v>
      </c>
    </row>
    <row r="188" spans="1:37" x14ac:dyDescent="0.55000000000000004">
      <c r="A188" s="8" t="s">
        <v>198</v>
      </c>
      <c r="B188" s="4">
        <v>32951</v>
      </c>
      <c r="L188">
        <v>6.9137141511408799</v>
      </c>
      <c r="X188">
        <v>613.28125</v>
      </c>
      <c r="AE188">
        <v>8.4693324506065899</v>
      </c>
      <c r="AK188">
        <v>18.150197802751499</v>
      </c>
    </row>
    <row r="189" spans="1:37" x14ac:dyDescent="0.55000000000000004">
      <c r="A189" s="8" t="s">
        <v>198</v>
      </c>
      <c r="B189" s="4">
        <v>32966</v>
      </c>
      <c r="L189">
        <v>6.4919667155118201</v>
      </c>
      <c r="X189">
        <v>710.93749999999898</v>
      </c>
      <c r="AE189">
        <v>8.5415677105007823</v>
      </c>
      <c r="AK189">
        <v>21.466228644862099</v>
      </c>
    </row>
    <row r="190" spans="1:37" x14ac:dyDescent="0.55000000000000004">
      <c r="A190" s="8" t="s">
        <v>198</v>
      </c>
      <c r="B190" s="4">
        <v>32978</v>
      </c>
      <c r="L190">
        <v>3.2030039773916599</v>
      </c>
      <c r="X190">
        <v>609.37499999999898</v>
      </c>
      <c r="AK190">
        <v>18.876020511011401</v>
      </c>
    </row>
    <row r="191" spans="1:37" x14ac:dyDescent="0.55000000000000004">
      <c r="A191" s="8" t="s">
        <v>198</v>
      </c>
      <c r="B191" s="4">
        <v>32992</v>
      </c>
      <c r="C191" s="4" t="s">
        <v>60</v>
      </c>
      <c r="L191">
        <v>6.2223937617751703</v>
      </c>
      <c r="X191">
        <v>1554.6875</v>
      </c>
      <c r="AK191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Q20"/>
  <sheetViews>
    <sheetView topLeftCell="B1" workbookViewId="0">
      <selection activeCell="J2" sqref="J2:J13"/>
    </sheetView>
  </sheetViews>
  <sheetFormatPr defaultRowHeight="14.4" x14ac:dyDescent="0.55000000000000004"/>
  <cols>
    <col min="1" max="1" width="10.15625" bestFit="1" customWidth="1"/>
  </cols>
  <sheetData>
    <row r="1" spans="1:17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</row>
    <row r="2" spans="1:17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</row>
    <row r="3" spans="1:17" x14ac:dyDescent="0.55000000000000004">
      <c r="A3" s="4">
        <f t="shared" ref="A3:A20" si="0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1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3" si="2">P3/100*M3</f>
        <v>6.1736657480250612</v>
      </c>
    </row>
    <row r="4" spans="1:17" x14ac:dyDescent="0.55000000000000004">
      <c r="A4" s="4">
        <f t="shared" si="0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1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2"/>
        <v>8.9302120153173785</v>
      </c>
    </row>
    <row r="5" spans="1:17" x14ac:dyDescent="0.55000000000000004">
      <c r="A5" s="4">
        <f t="shared" si="0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1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2"/>
        <v>11.046021146306742</v>
      </c>
    </row>
    <row r="6" spans="1:17" x14ac:dyDescent="0.55000000000000004">
      <c r="A6" s="4">
        <f t="shared" si="0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1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2"/>
        <v>12.257539548342988</v>
      </c>
    </row>
    <row r="7" spans="1:17" x14ac:dyDescent="0.55000000000000004">
      <c r="A7" s="4">
        <f t="shared" si="0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1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2"/>
        <v>12.504532393962936</v>
      </c>
    </row>
    <row r="8" spans="1:17" x14ac:dyDescent="0.55000000000000004">
      <c r="A8" s="4">
        <f t="shared" si="0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1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2"/>
        <v>11.473119542148565</v>
      </c>
    </row>
    <row r="9" spans="1:17" x14ac:dyDescent="0.55000000000000004">
      <c r="A9" s="4">
        <f t="shared" si="0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1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2"/>
        <v>7.6942300660613334</v>
      </c>
    </row>
    <row r="10" spans="1:17" x14ac:dyDescent="0.55000000000000004">
      <c r="A10" s="4">
        <f t="shared" si="0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1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2"/>
        <v>5.2080804155383014</v>
      </c>
    </row>
    <row r="11" spans="1:17" x14ac:dyDescent="0.55000000000000004">
      <c r="A11" s="4">
        <f t="shared" si="0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1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2"/>
        <v>3.1717735677342116</v>
      </c>
    </row>
    <row r="12" spans="1:17" x14ac:dyDescent="0.55000000000000004">
      <c r="A12" s="4">
        <f t="shared" si="0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1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2"/>
        <v>0.61886837353163826</v>
      </c>
    </row>
    <row r="13" spans="1:17" x14ac:dyDescent="0.55000000000000004">
      <c r="A13" s="4">
        <f t="shared" si="0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1"/>
        <v>0.69299820466786299</v>
      </c>
      <c r="L13">
        <v>28.40686892103</v>
      </c>
      <c r="M13">
        <v>2.29542533891044</v>
      </c>
      <c r="O13">
        <v>28.137931034482701</v>
      </c>
      <c r="P13">
        <v>83.057309373482198</v>
      </c>
      <c r="Q13">
        <f t="shared" si="2"/>
        <v>1.9065185251761465</v>
      </c>
    </row>
    <row r="14" spans="1:17" x14ac:dyDescent="0.55000000000000004">
      <c r="A14" s="4">
        <f t="shared" si="0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36.794713500982702</v>
      </c>
      <c r="M14">
        <v>7.8162639217860104</v>
      </c>
    </row>
    <row r="15" spans="1:17" x14ac:dyDescent="0.55000000000000004">
      <c r="A15" s="4">
        <f t="shared" si="0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P15/100*M14</f>
        <v>5.7747916874302661</v>
      </c>
    </row>
    <row r="16" spans="1:17" x14ac:dyDescent="0.55000000000000004">
      <c r="A16" s="4">
        <f t="shared" si="0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>P16/100*M15</f>
        <v>7.0007043699503066</v>
      </c>
    </row>
    <row r="17" spans="1:17" x14ac:dyDescent="0.55000000000000004">
      <c r="A17" s="4">
        <f t="shared" si="0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>P17/100*M16</f>
        <v>8.4693324506065899</v>
      </c>
    </row>
    <row r="18" spans="1:17" x14ac:dyDescent="0.55000000000000004">
      <c r="A18" s="4">
        <f t="shared" si="0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>P18/100*M17</f>
        <v>8.5415677105007823</v>
      </c>
    </row>
    <row r="19" spans="1:17" x14ac:dyDescent="0.55000000000000004">
      <c r="A19" s="4">
        <f t="shared" si="0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0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ObservedOLD</vt:lpstr>
      <vt:lpstr>Observed</vt:lpstr>
      <vt:lpstr>ObservedET</vt:lpstr>
      <vt:lpstr>ObservedSW</vt:lpstr>
      <vt:lpstr>ObservedST</vt:lpstr>
      <vt:lpstr>Griffith</vt:lpstr>
      <vt:lpstr>GattonDalby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2018-07-05T21:59:08Z</dcterms:modified>
</cp:coreProperties>
</file>