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315" windowHeight="9855" firstSheet="3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0" sheetId="10" r:id="rId9"/>
    <sheet name="Sheet11" sheetId="11" r:id="rId10"/>
    <sheet name="Sheet9" sheetId="9" r:id="rId11"/>
    <sheet name="Sheet12" sheetId="12" r:id="rId12"/>
  </sheets>
  <definedNames>
    <definedName name="_xlnm._FilterDatabase" localSheetId="2" hidden="1">Sheet3!$A$5:$F$19</definedName>
    <definedName name="_xlnm._FilterDatabase" localSheetId="3" hidden="1">Sheet4!$A$3:$F$17</definedName>
    <definedName name="_xlnm._FilterDatabase" localSheetId="4" hidden="1">Sheet5!$A$3:$F$17</definedName>
    <definedName name="_xlnm.Criteria" localSheetId="3">Sheet4!$H$5:$J$7</definedName>
    <definedName name="_xlnm.Criteria" localSheetId="4">Sheet5!$H$5:$H$6</definedName>
    <definedName name="_xlnm.Extract" localSheetId="3">Sheet4!$A$20:$F$20</definedName>
    <definedName name="_xlnm.Extract" localSheetId="4">Sheet5!$A$20:$F$20</definedName>
  </definedNames>
  <calcPr calcId="144525"/>
  <pivotCaches>
    <pivotCache cacheId="12" r:id="rId13"/>
  </pivotCaches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12" i="9"/>
  <c r="H13" i="9"/>
  <c r="H14" i="9"/>
  <c r="H15" i="9"/>
  <c r="D26" i="8"/>
  <c r="D25" i="8"/>
  <c r="D21" i="8"/>
  <c r="D17" i="8"/>
  <c r="D15" i="8"/>
  <c r="D11" i="8"/>
  <c r="C13" i="7"/>
  <c r="C12" i="7"/>
  <c r="C8" i="7"/>
  <c r="E12" i="6"/>
  <c r="E8" i="6"/>
  <c r="E13" i="6" s="1"/>
  <c r="H6" i="5"/>
  <c r="F3" i="3"/>
  <c r="E3" i="3"/>
</calcChain>
</file>

<file path=xl/sharedStrings.xml><?xml version="1.0" encoding="utf-8"?>
<sst xmlns="http://schemas.openxmlformats.org/spreadsheetml/2006/main" count="466" uniqueCount="167">
  <si>
    <t>사번</t>
    <phoneticPr fontId="3" type="noConversion"/>
  </si>
  <si>
    <t>이름</t>
    <phoneticPr fontId="3" type="noConversion"/>
  </si>
  <si>
    <t>부서명</t>
    <phoneticPr fontId="3" type="noConversion"/>
  </si>
  <si>
    <t>직급</t>
    <phoneticPr fontId="3" type="noConversion"/>
  </si>
  <si>
    <t>근속연수</t>
    <phoneticPr fontId="3" type="noConversion"/>
  </si>
  <si>
    <t>기본급</t>
    <phoneticPr fontId="3" type="noConversion"/>
  </si>
  <si>
    <t>김인송</t>
    <phoneticPr fontId="3" type="noConversion"/>
  </si>
  <si>
    <t>박철인</t>
    <phoneticPr fontId="3" type="noConversion"/>
  </si>
  <si>
    <t>박철수</t>
    <phoneticPr fontId="3" type="noConversion"/>
  </si>
  <si>
    <t>김문수</t>
    <phoneticPr fontId="3" type="noConversion"/>
  </si>
  <si>
    <t>강상태</t>
    <phoneticPr fontId="3" type="noConversion"/>
  </si>
  <si>
    <t>김민중</t>
    <phoneticPr fontId="3" type="noConversion"/>
  </si>
  <si>
    <t>최철수</t>
    <phoneticPr fontId="3" type="noConversion"/>
  </si>
  <si>
    <t>김미화</t>
    <phoneticPr fontId="3" type="noConversion"/>
  </si>
  <si>
    <t>박민우</t>
    <phoneticPr fontId="3" type="noConversion"/>
  </si>
  <si>
    <t>이정수</t>
    <phoneticPr fontId="3" type="noConversion"/>
  </si>
  <si>
    <t>연구팀</t>
    <phoneticPr fontId="3" type="noConversion"/>
  </si>
  <si>
    <t>인사팀</t>
    <phoneticPr fontId="3" type="noConversion"/>
  </si>
  <si>
    <t>영업팀</t>
    <phoneticPr fontId="3" type="noConversion"/>
  </si>
  <si>
    <t>생산팀</t>
    <phoneticPr fontId="3" type="noConversion"/>
  </si>
  <si>
    <t>기획실</t>
    <phoneticPr fontId="3" type="noConversion"/>
  </si>
  <si>
    <t>생산팀</t>
    <phoneticPr fontId="3" type="noConversion"/>
  </si>
  <si>
    <t>총무팀</t>
    <phoneticPr fontId="3" type="noConversion"/>
  </si>
  <si>
    <t>대리</t>
    <phoneticPr fontId="3" type="noConversion"/>
  </si>
  <si>
    <t>사원</t>
    <phoneticPr fontId="3" type="noConversion"/>
  </si>
  <si>
    <t>과장</t>
    <phoneticPr fontId="3" type="noConversion"/>
  </si>
  <si>
    <t>사원</t>
    <phoneticPr fontId="3" type="noConversion"/>
  </si>
  <si>
    <t>대리</t>
    <phoneticPr fontId="3" type="noConversion"/>
  </si>
  <si>
    <t>부장</t>
    <phoneticPr fontId="3" type="noConversion"/>
  </si>
  <si>
    <t>사원 리스트</t>
    <phoneticPr fontId="3" type="noConversion"/>
  </si>
  <si>
    <t>인원수</t>
    <phoneticPr fontId="3" type="noConversion"/>
  </si>
  <si>
    <t>평균 기본급</t>
    <phoneticPr fontId="3" type="noConversion"/>
  </si>
  <si>
    <t>성명</t>
    <phoneticPr fontId="3" type="noConversion"/>
  </si>
  <si>
    <t>부서</t>
    <phoneticPr fontId="3" type="noConversion"/>
  </si>
  <si>
    <t>주민번호</t>
    <phoneticPr fontId="3" type="noConversion"/>
  </si>
  <si>
    <t>입사일</t>
    <phoneticPr fontId="3" type="noConversion"/>
  </si>
  <si>
    <t>한숙희</t>
    <phoneticPr fontId="3" type="noConversion"/>
  </si>
  <si>
    <t>박도심</t>
    <phoneticPr fontId="3" type="noConversion"/>
  </si>
  <si>
    <t>한상호</t>
    <phoneticPr fontId="3" type="noConversion"/>
  </si>
  <si>
    <t>김지명</t>
    <phoneticPr fontId="3" type="noConversion"/>
  </si>
  <si>
    <t>한은희</t>
    <phoneticPr fontId="3" type="noConversion"/>
  </si>
  <si>
    <t>김준성</t>
    <phoneticPr fontId="3" type="noConversion"/>
  </si>
  <si>
    <t>유지석</t>
    <phoneticPr fontId="3" type="noConversion"/>
  </si>
  <si>
    <t>박거성</t>
    <phoneticPr fontId="3" type="noConversion"/>
  </si>
  <si>
    <t>노철홍</t>
    <phoneticPr fontId="3" type="noConversion"/>
  </si>
  <si>
    <t>정중앙</t>
    <phoneticPr fontId="3" type="noConversion"/>
  </si>
  <si>
    <t>정진상</t>
    <phoneticPr fontId="3" type="noConversion"/>
  </si>
  <si>
    <t>김철민</t>
    <phoneticPr fontId="3" type="noConversion"/>
  </si>
  <si>
    <t>최은주</t>
    <phoneticPr fontId="3" type="noConversion"/>
  </si>
  <si>
    <t>강현국</t>
    <phoneticPr fontId="3" type="noConversion"/>
  </si>
  <si>
    <t>교육팀</t>
    <phoneticPr fontId="3" type="noConversion"/>
  </si>
  <si>
    <t>교육팀</t>
    <phoneticPr fontId="3" type="noConversion"/>
  </si>
  <si>
    <t>기획팀</t>
    <phoneticPr fontId="3" type="noConversion"/>
  </si>
  <si>
    <t>기획팀</t>
    <phoneticPr fontId="3" type="noConversion"/>
  </si>
  <si>
    <t>홍보팀</t>
    <phoneticPr fontId="3" type="noConversion"/>
  </si>
  <si>
    <t>홍보팀</t>
    <phoneticPr fontId="3" type="noConversion"/>
  </si>
  <si>
    <t>기획팀</t>
    <phoneticPr fontId="3" type="noConversion"/>
  </si>
  <si>
    <t>부장</t>
    <phoneticPr fontId="3" type="noConversion"/>
  </si>
  <si>
    <t>610403-1******</t>
    <phoneticPr fontId="3" type="noConversion"/>
  </si>
  <si>
    <t>630303-2******</t>
    <phoneticPr fontId="3" type="noConversion"/>
  </si>
  <si>
    <t>751213-1******</t>
    <phoneticPr fontId="3" type="noConversion"/>
  </si>
  <si>
    <t>660617-1******</t>
    <phoneticPr fontId="3" type="noConversion"/>
  </si>
  <si>
    <t>780920-2******</t>
    <phoneticPr fontId="3" type="noConversion"/>
  </si>
  <si>
    <t>700716-1******</t>
    <phoneticPr fontId="3" type="noConversion"/>
  </si>
  <si>
    <t>720415-1******</t>
    <phoneticPr fontId="3" type="noConversion"/>
  </si>
  <si>
    <t>800205-2******</t>
    <phoneticPr fontId="3" type="noConversion"/>
  </si>
  <si>
    <t>770406-2******</t>
    <phoneticPr fontId="3" type="noConversion"/>
  </si>
  <si>
    <t>790708-1******</t>
    <phoneticPr fontId="3" type="noConversion"/>
  </si>
  <si>
    <t>801010-2******</t>
    <phoneticPr fontId="3" type="noConversion"/>
  </si>
  <si>
    <t>760506-1******</t>
    <phoneticPr fontId="3" type="noConversion"/>
  </si>
  <si>
    <t>890712-2******</t>
    <phoneticPr fontId="3" type="noConversion"/>
  </si>
  <si>
    <t>851111-1******</t>
    <phoneticPr fontId="3" type="noConversion"/>
  </si>
  <si>
    <t>조건지정</t>
    <phoneticPr fontId="3" type="noConversion"/>
  </si>
  <si>
    <t>부서</t>
    <phoneticPr fontId="3" type="noConversion"/>
  </si>
  <si>
    <t>직급</t>
    <phoneticPr fontId="3" type="noConversion"/>
  </si>
  <si>
    <t>기본급</t>
    <phoneticPr fontId="3" type="noConversion"/>
  </si>
  <si>
    <t>부장</t>
    <phoneticPr fontId="3" type="noConversion"/>
  </si>
  <si>
    <t>&gt;=2300000</t>
    <phoneticPr fontId="3" type="noConversion"/>
  </si>
  <si>
    <t>조건지정</t>
    <phoneticPr fontId="3" type="noConversion"/>
  </si>
  <si>
    <t>2월 판매 리스트</t>
    <phoneticPr fontId="3" type="noConversion"/>
  </si>
  <si>
    <t>판매일자</t>
    <phoneticPr fontId="3" type="noConversion"/>
  </si>
  <si>
    <t>제품명</t>
  </si>
  <si>
    <t>제품명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</si>
  <si>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</si>
  <si>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</si>
  <si>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</si>
  <si>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디지털카메라</t>
  </si>
  <si>
    <t>디지털카메라</t>
    <phoneticPr fontId="3" type="noConversion"/>
  </si>
  <si>
    <t>모니터</t>
    <phoneticPr fontId="3" type="noConversion"/>
  </si>
  <si>
    <t>MP3</t>
  </si>
  <si>
    <t>MP3</t>
    <phoneticPr fontId="3" type="noConversion"/>
  </si>
  <si>
    <t>핸드폰</t>
    <phoneticPr fontId="3" type="noConversion"/>
  </si>
  <si>
    <t>MP3</t>
    <phoneticPr fontId="3" type="noConversion"/>
  </si>
  <si>
    <t>디지털카메라</t>
    <phoneticPr fontId="3" type="noConversion"/>
  </si>
  <si>
    <t>전자사전</t>
    <phoneticPr fontId="3" type="noConversion"/>
  </si>
  <si>
    <t>2010-02-05 요약</t>
  </si>
  <si>
    <t>2010-02-06 요약</t>
  </si>
  <si>
    <t>총합계</t>
  </si>
  <si>
    <t>부서별 비용 지출 내역서</t>
    <phoneticPr fontId="3" type="noConversion"/>
  </si>
  <si>
    <t>일자</t>
    <phoneticPr fontId="3" type="noConversion"/>
  </si>
  <si>
    <t>부서</t>
    <phoneticPr fontId="3" type="noConversion"/>
  </si>
  <si>
    <t>계정항목</t>
    <phoneticPr fontId="3" type="noConversion"/>
  </si>
  <si>
    <t>지출비용</t>
    <phoneticPr fontId="3" type="noConversion"/>
  </si>
  <si>
    <t>기획실</t>
    <phoneticPr fontId="3" type="noConversion"/>
  </si>
  <si>
    <t>연구2실</t>
    <phoneticPr fontId="3" type="noConversion"/>
  </si>
  <si>
    <t>연구3실</t>
    <phoneticPr fontId="3" type="noConversion"/>
  </si>
  <si>
    <t>연구3실</t>
    <phoneticPr fontId="3" type="noConversion"/>
  </si>
  <si>
    <t>연구1실</t>
    <phoneticPr fontId="3" type="noConversion"/>
  </si>
  <si>
    <t>인사팀</t>
    <phoneticPr fontId="3" type="noConversion"/>
  </si>
  <si>
    <t>기획실</t>
    <phoneticPr fontId="3" type="noConversion"/>
  </si>
  <si>
    <t>인사팀</t>
    <phoneticPr fontId="3" type="noConversion"/>
  </si>
  <si>
    <t>기타경비</t>
    <phoneticPr fontId="3" type="noConversion"/>
  </si>
  <si>
    <t>소모품비</t>
    <phoneticPr fontId="3" type="noConversion"/>
  </si>
  <si>
    <t>접대비</t>
    <phoneticPr fontId="3" type="noConversion"/>
  </si>
  <si>
    <t>접대비</t>
    <phoneticPr fontId="3" type="noConversion"/>
  </si>
  <si>
    <t>통신비</t>
    <phoneticPr fontId="3" type="noConversion"/>
  </si>
  <si>
    <t>통신비</t>
    <phoneticPr fontId="3" type="noConversion"/>
  </si>
  <si>
    <t>회식비</t>
    <phoneticPr fontId="3" type="noConversion"/>
  </si>
  <si>
    <t>교육훈련비</t>
    <phoneticPr fontId="3" type="noConversion"/>
  </si>
  <si>
    <t>소모품비</t>
    <phoneticPr fontId="3" type="noConversion"/>
  </si>
  <si>
    <t>기획실 지출비용 합계</t>
    <phoneticPr fontId="3" type="noConversion"/>
  </si>
  <si>
    <t>연구1실 지출비용합계</t>
    <phoneticPr fontId="3" type="noConversion"/>
  </si>
  <si>
    <t>연구2실 지출비용합계</t>
    <phoneticPr fontId="3" type="noConversion"/>
  </si>
  <si>
    <t>연구3실 지출비용합계</t>
    <phoneticPr fontId="3" type="noConversion"/>
  </si>
  <si>
    <t>인사팀 지출비용합계</t>
    <phoneticPr fontId="3" type="noConversion"/>
  </si>
  <si>
    <t>거래처별 판매현황</t>
    <phoneticPr fontId="3" type="noConversion"/>
  </si>
  <si>
    <t>거래일자</t>
  </si>
  <si>
    <t>거래일자</t>
    <phoneticPr fontId="3" type="noConversion"/>
  </si>
  <si>
    <t>거래처명</t>
  </si>
  <si>
    <t>거래처명</t>
    <phoneticPr fontId="3" type="noConversion"/>
  </si>
  <si>
    <t>제품명</t>
    <phoneticPr fontId="3" type="noConversion"/>
  </si>
  <si>
    <t>공급가액</t>
    <phoneticPr fontId="3" type="noConversion"/>
  </si>
  <si>
    <t>부가세</t>
    <phoneticPr fontId="3" type="noConversion"/>
  </si>
  <si>
    <t>합계</t>
    <phoneticPr fontId="3" type="noConversion"/>
  </si>
  <si>
    <t>거명전자</t>
  </si>
  <si>
    <t>거명전자</t>
    <phoneticPr fontId="3" type="noConversion"/>
  </si>
  <si>
    <t>나라전자</t>
  </si>
  <si>
    <t>나라전자</t>
    <phoneticPr fontId="3" type="noConversion"/>
  </si>
  <si>
    <t>다원전자</t>
  </si>
  <si>
    <t>다원전자</t>
    <phoneticPr fontId="3" type="noConversion"/>
  </si>
  <si>
    <t>한국전자</t>
  </si>
  <si>
    <t>한국전자</t>
    <phoneticPr fontId="3" type="noConversion"/>
  </si>
  <si>
    <t>거명전자</t>
    <phoneticPr fontId="3" type="noConversion"/>
  </si>
  <si>
    <t>다원전자</t>
    <phoneticPr fontId="3" type="noConversion"/>
  </si>
  <si>
    <t>PDP TV</t>
  </si>
  <si>
    <t>PDP TV</t>
    <phoneticPr fontId="3" type="noConversion"/>
  </si>
  <si>
    <t>PMP</t>
  </si>
  <si>
    <t>PMP</t>
    <phoneticPr fontId="3" type="noConversion"/>
  </si>
  <si>
    <t>캠코더</t>
  </si>
  <si>
    <t>캠코더</t>
    <phoneticPr fontId="3" type="noConversion"/>
  </si>
  <si>
    <t>PMP</t>
    <phoneticPr fontId="3" type="noConversion"/>
  </si>
  <si>
    <t>DMB</t>
  </si>
  <si>
    <t>DMB</t>
    <phoneticPr fontId="3" type="noConversion"/>
  </si>
  <si>
    <t>PDP TV</t>
    <phoneticPr fontId="3" type="noConversion"/>
  </si>
  <si>
    <t>(모두)</t>
  </si>
  <si>
    <t>총판매수량</t>
  </si>
  <si>
    <t>전체 총판매수량</t>
  </si>
  <si>
    <t>거래횟수</t>
  </si>
  <si>
    <t>전체 거래횟수</t>
  </si>
  <si>
    <t>거명전자 요약</t>
  </si>
  <si>
    <t>나라전자 요약</t>
  </si>
  <si>
    <t>다원전자 요약</t>
  </si>
  <si>
    <t>한국전자 요약</t>
  </si>
  <si>
    <t>1월</t>
  </si>
  <si>
    <t>2월</t>
  </si>
  <si>
    <t>최소값 : 수량</t>
  </si>
  <si>
    <t>거래 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</si>
</sst>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General&quot;명&quot;"/>
    <numFmt numFmtId="180" formatCode="General\ &quot;개&quot;"/>
    <numFmt numFmtId="181" formatCode="General&quot;회&quot;"/>
    <numFmt numFmtId="182" formatCode="General&quot;개&quot;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pivotButton="1" applyBorder="1">
      <alignment vertical="center"/>
    </xf>
    <xf numFmtId="0" fontId="0" fillId="0" borderId="1" xfId="0" applyBorder="1" applyAlignment="1">
      <alignment horizontal="left"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indent="1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</cellXfs>
  <cellStyles count="1">
    <cellStyle name="표준" xfId="0" builtinId="0"/>
  </cellStyles>
  <dxfs count="4">
    <dxf>
      <border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472699074075" createdVersion="4" refreshedVersion="4" minRefreshableVersion="3" recordCount="12">
  <cacheSource type="worksheet">
    <worksheetSource ref="A3:H15" sheet="Sheet9"/>
  </cacheSource>
  <cacheFields count="8">
    <cacheField name="거래일자" numFmtId="14">
      <sharedItems containsSemiMixedTypes="0" containsNonDate="0" containsDate="1" containsString="0" minDate="2010-01-02T00:00:00" maxDate="2010-02-19T00:00:00" count="12">
        <d v="2010-01-02T00:00:00"/>
        <d v="2010-01-05T00:00:00"/>
        <d v="2010-01-12T00:00:00"/>
        <d v="2010-01-15T00:00:00"/>
        <d v="2010-01-20T00:00:00"/>
        <d v="2010-01-25T00:00:00"/>
        <d v="2010-01-26T00:00:00"/>
        <d v="2010-02-03T00:00:00"/>
        <d v="2010-02-06T00:00:00"/>
        <d v="2010-02-12T00:00:00"/>
        <d v="2010-02-15T00:00:00"/>
        <d v="2010-02-18T00:00:00"/>
      </sharedItems>
      <fieldGroup base="0">
        <rangePr groupBy="months" startDate="2010-01-02T00:00:00" endDate="2010-02-19T00:00:00"/>
        <groupItems count="14">
          <s v="&lt;201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0-02-19"/>
        </groupItems>
      </fieldGroup>
    </cacheField>
    <cacheField name="거래처명" numFmtId="0">
      <sharedItems count="4">
        <s v="거명전자"/>
        <s v="나라전자"/>
        <s v="다원전자"/>
        <s v="한국전자"/>
      </sharedItems>
    </cacheField>
    <cacheField name="제품명" numFmtId="0">
      <sharedItems count="6">
        <s v="PDP TV"/>
        <s v="PMP"/>
        <s v="MP3"/>
        <s v="캠코더"/>
        <s v="DMB"/>
        <s v="디지털카메라"/>
      </sharedItems>
    </cacheField>
    <cacheField name="수량" numFmtId="0">
      <sharedItems containsSemiMixedTypes="0" containsString="0" containsNumber="1" containsInteger="1" minValue="10" maxValue="45" count="6">
        <n v="10"/>
        <n v="15"/>
        <n v="20"/>
        <n v="25"/>
        <n v="30"/>
        <n v="45"/>
      </sharedItems>
    </cacheField>
    <cacheField name="단가" numFmtId="0">
      <sharedItems containsSemiMixedTypes="0" containsString="0" containsNumber="1" containsInteger="1" minValue="26500" maxValue="1830000"/>
    </cacheField>
    <cacheField name="공급가액" numFmtId="0">
      <sharedItems containsSemiMixedTypes="0" containsString="0" containsNumber="1" containsInteger="1" minValue="1390000" maxValue="27450000"/>
    </cacheField>
    <cacheField name="부가세" numFmtId="0">
      <sharedItems containsSemiMixedTypes="0" containsString="0" containsNumber="1" containsInteger="1" minValue="139000" maxValue="2745000"/>
    </cacheField>
    <cacheField name="합계" numFmtId="0">
      <sharedItems containsSemiMixedTypes="0" containsString="0" containsNumber="1" containsInteger="1" minValue="1529000" maxValue="292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n v="1830000"/>
    <n v="18300000"/>
    <n v="1830000"/>
    <n v="20130000"/>
  </r>
  <r>
    <x v="1"/>
    <x v="1"/>
    <x v="1"/>
    <x v="1"/>
    <n v="369000"/>
    <n v="5535000"/>
    <n v="553500"/>
    <n v="5904000"/>
  </r>
  <r>
    <x v="2"/>
    <x v="1"/>
    <x v="2"/>
    <x v="2"/>
    <n v="95000"/>
    <n v="1900000"/>
    <n v="190000"/>
    <n v="1995000"/>
  </r>
  <r>
    <x v="3"/>
    <x v="0"/>
    <x v="3"/>
    <x v="3"/>
    <n v="856000"/>
    <n v="21400000"/>
    <n v="2140000"/>
    <n v="22256000"/>
  </r>
  <r>
    <x v="4"/>
    <x v="2"/>
    <x v="1"/>
    <x v="1"/>
    <n v="369000"/>
    <n v="5535000"/>
    <n v="553500"/>
    <n v="5904000"/>
  </r>
  <r>
    <x v="5"/>
    <x v="3"/>
    <x v="4"/>
    <x v="0"/>
    <n v="139000"/>
    <n v="1390000"/>
    <n v="139000"/>
    <n v="1529000"/>
  </r>
  <r>
    <x v="6"/>
    <x v="2"/>
    <x v="0"/>
    <x v="0"/>
    <n v="1830000"/>
    <n v="1830000"/>
    <n v="1830000"/>
    <n v="3660000"/>
  </r>
  <r>
    <x v="7"/>
    <x v="3"/>
    <x v="1"/>
    <x v="4"/>
    <n v="369000"/>
    <n v="11070000"/>
    <n v="1107000"/>
    <n v="11439000"/>
  </r>
  <r>
    <x v="8"/>
    <x v="0"/>
    <x v="5"/>
    <x v="3"/>
    <n v="26500"/>
    <n v="6625000"/>
    <n v="662500"/>
    <n v="6651500"/>
  </r>
  <r>
    <x v="9"/>
    <x v="1"/>
    <x v="2"/>
    <x v="5"/>
    <n v="95000"/>
    <n v="4275000"/>
    <n v="427500"/>
    <n v="4370000"/>
  </r>
  <r>
    <x v="10"/>
    <x v="2"/>
    <x v="3"/>
    <x v="1"/>
    <n v="856000"/>
    <n v="12840000"/>
    <n v="1284000"/>
    <n v="13696000"/>
  </r>
  <r>
    <x v="11"/>
    <x v="2"/>
    <x v="0"/>
    <x v="1"/>
    <n v="1830000"/>
    <n v="27450000"/>
    <n v="2745000"/>
    <n v="292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2" dataOnRows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거래처명" colHeaderCaption="제품명">
  <location ref="A3:H18" firstHeaderRow="1" firstDataRow="2" firstDataCol="1" rowPageCount="1" colPageCount="1"/>
  <pivotFields count="8">
    <pivotField axis="axisPage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x="2"/>
        <item x="0"/>
        <item x="1"/>
        <item x="5"/>
        <item x="3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2">
    <field x="1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2">
    <dataField name="총판매수량" fld="3" baseField="1" baseItem="0" numFmtId="180"/>
    <dataField name="거래횟수" fld="0" subtotal="count" baseField="1" baseItem="0" numFmtId="181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1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거래처명" colHeaderCaption="거래 월">
  <location ref="A1:E17" firstHeaderRow="1" firstDataRow="2" firstDataCol="2"/>
  <pivotFields count="8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2"/>
        <item x="0"/>
        <item x="1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15">
    <i>
      <x/>
      <x v="2"/>
    </i>
    <i r="1">
      <x v="4"/>
    </i>
    <i r="1">
      <x v="5"/>
    </i>
    <i t="default">
      <x/>
    </i>
    <i>
      <x v="1"/>
      <x v="1"/>
    </i>
    <i r="1">
      <x v="3"/>
    </i>
    <i t="default">
      <x v="1"/>
    </i>
    <i>
      <x v="2"/>
      <x v="2"/>
    </i>
    <i r="1">
      <x v="3"/>
    </i>
    <i r="1">
      <x v="5"/>
    </i>
    <i t="default">
      <x v="2"/>
    </i>
    <i>
      <x v="3"/>
      <x/>
    </i>
    <i r="1">
      <x v="3"/>
    </i>
    <i t="default">
      <x v="3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최소값 : 수량" fld="3" subtotal="min" baseField="2" baseItem="2" numFmtId="182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0" sqref="D20"/>
    </sheetView>
  </sheetViews>
  <sheetFormatPr defaultRowHeight="16.5" x14ac:dyDescent="0.3"/>
  <cols>
    <col min="6" max="6" width="9.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90005</v>
      </c>
      <c r="B2" s="2" t="s">
        <v>10</v>
      </c>
      <c r="C2" s="2" t="s">
        <v>20</v>
      </c>
      <c r="D2" s="2" t="s">
        <v>25</v>
      </c>
      <c r="E2" s="2">
        <v>9</v>
      </c>
      <c r="F2" s="3">
        <v>1500000</v>
      </c>
    </row>
    <row r="3" spans="1:6" x14ac:dyDescent="0.3">
      <c r="A3" s="2">
        <v>90004</v>
      </c>
      <c r="B3" s="2" t="s">
        <v>9</v>
      </c>
      <c r="C3" s="2" t="s">
        <v>19</v>
      </c>
      <c r="D3" s="2" t="s">
        <v>26</v>
      </c>
      <c r="E3" s="2">
        <v>3</v>
      </c>
      <c r="F3" s="3">
        <v>950000</v>
      </c>
    </row>
    <row r="4" spans="1:6" x14ac:dyDescent="0.3">
      <c r="A4" s="2">
        <v>90007</v>
      </c>
      <c r="B4" s="2" t="s">
        <v>12</v>
      </c>
      <c r="C4" s="2" t="s">
        <v>19</v>
      </c>
      <c r="D4" s="2" t="s">
        <v>26</v>
      </c>
      <c r="E4" s="2">
        <v>3</v>
      </c>
      <c r="F4" s="3">
        <v>950000</v>
      </c>
    </row>
    <row r="5" spans="1:6" x14ac:dyDescent="0.3">
      <c r="A5" s="2">
        <v>90008</v>
      </c>
      <c r="B5" s="2" t="s">
        <v>13</v>
      </c>
      <c r="C5" s="2" t="s">
        <v>21</v>
      </c>
      <c r="D5" s="2" t="s">
        <v>28</v>
      </c>
      <c r="E5" s="2">
        <v>11</v>
      </c>
      <c r="F5" s="3">
        <v>2000000</v>
      </c>
    </row>
    <row r="6" spans="1:6" x14ac:dyDescent="0.3">
      <c r="A6" s="2">
        <v>90001</v>
      </c>
      <c r="B6" s="2" t="s">
        <v>6</v>
      </c>
      <c r="C6" s="2" t="s">
        <v>16</v>
      </c>
      <c r="D6" s="2" t="s">
        <v>23</v>
      </c>
      <c r="E6" s="2">
        <v>5</v>
      </c>
      <c r="F6" s="3">
        <v>1200000</v>
      </c>
    </row>
    <row r="7" spans="1:6" x14ac:dyDescent="0.3">
      <c r="A7" s="2">
        <v>90006</v>
      </c>
      <c r="B7" s="2" t="s">
        <v>11</v>
      </c>
      <c r="C7" s="2" t="s">
        <v>18</v>
      </c>
      <c r="D7" s="2" t="s">
        <v>27</v>
      </c>
      <c r="E7" s="2">
        <v>6</v>
      </c>
      <c r="F7" s="3">
        <v>1200000</v>
      </c>
    </row>
    <row r="8" spans="1:6" x14ac:dyDescent="0.3">
      <c r="A8" s="2">
        <v>90003</v>
      </c>
      <c r="B8" s="2" t="s">
        <v>8</v>
      </c>
      <c r="C8" s="2" t="s">
        <v>18</v>
      </c>
      <c r="D8" s="2" t="s">
        <v>25</v>
      </c>
      <c r="E8" s="2">
        <v>8</v>
      </c>
      <c r="F8" s="3">
        <v>1500000</v>
      </c>
    </row>
    <row r="9" spans="1:6" x14ac:dyDescent="0.3">
      <c r="A9" s="2">
        <v>90009</v>
      </c>
      <c r="B9" s="2" t="s">
        <v>14</v>
      </c>
      <c r="C9" s="2" t="s">
        <v>17</v>
      </c>
      <c r="D9" s="2" t="s">
        <v>26</v>
      </c>
      <c r="E9" s="2">
        <v>5</v>
      </c>
      <c r="F9" s="3">
        <v>950000</v>
      </c>
    </row>
    <row r="10" spans="1:6" x14ac:dyDescent="0.3">
      <c r="A10" s="2">
        <v>90002</v>
      </c>
      <c r="B10" s="2" t="s">
        <v>7</v>
      </c>
      <c r="C10" s="2" t="s">
        <v>17</v>
      </c>
      <c r="D10" s="2" t="s">
        <v>24</v>
      </c>
      <c r="E10" s="2">
        <v>2</v>
      </c>
      <c r="F10" s="3">
        <v>950000</v>
      </c>
    </row>
    <row r="11" spans="1:6" x14ac:dyDescent="0.3">
      <c r="A11" s="2">
        <v>90010</v>
      </c>
      <c r="B11" s="2" t="s">
        <v>15</v>
      </c>
      <c r="C11" s="2" t="s">
        <v>22</v>
      </c>
      <c r="D11" s="2" t="s">
        <v>23</v>
      </c>
      <c r="E11" s="2">
        <v>6</v>
      </c>
      <c r="F11" s="3">
        <v>1200000</v>
      </c>
    </row>
  </sheetData>
  <sortState ref="A2:F11">
    <sortCondition ref="C2:C11"/>
    <sortCondition descending="1" ref="D2:D11"/>
    <sortCondition descending="1" ref="E2:E11"/>
  </sortState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16" sqref="I16"/>
    </sheetView>
  </sheetViews>
  <sheetFormatPr defaultRowHeight="16.5" x14ac:dyDescent="0.3"/>
  <cols>
    <col min="1" max="1" width="16.125" customWidth="1"/>
    <col min="2" max="2" width="9.375" customWidth="1"/>
    <col min="3" max="3" width="6.5" customWidth="1"/>
    <col min="4" max="4" width="8.375" customWidth="1"/>
    <col min="5" max="5" width="6.5" customWidth="1"/>
    <col min="6" max="6" width="13.25" customWidth="1"/>
    <col min="7" max="7" width="7.375" customWidth="1"/>
    <col min="8" max="8" width="7.625" customWidth="1"/>
    <col min="9" max="9" width="15.25" bestFit="1" customWidth="1"/>
    <col min="10" max="10" width="13.25" bestFit="1" customWidth="1"/>
    <col min="11" max="11" width="15.25" bestFit="1" customWidth="1"/>
    <col min="12" max="12" width="11.125" bestFit="1" customWidth="1"/>
    <col min="13" max="13" width="15.25" bestFit="1" customWidth="1"/>
    <col min="14" max="14" width="15.875" bestFit="1" customWidth="1"/>
    <col min="15" max="15" width="20.125" bestFit="1" customWidth="1"/>
  </cols>
  <sheetData>
    <row r="1" spans="1:8" x14ac:dyDescent="0.3">
      <c r="A1" s="13" t="s">
        <v>126</v>
      </c>
      <c r="B1" s="8" t="s">
        <v>154</v>
      </c>
      <c r="C1" s="8"/>
      <c r="D1" s="8"/>
      <c r="E1" s="8"/>
      <c r="F1" s="8"/>
      <c r="G1" s="8"/>
      <c r="H1" s="8"/>
    </row>
    <row r="2" spans="1:8" x14ac:dyDescent="0.3">
      <c r="A2" s="8"/>
      <c r="B2" s="8"/>
      <c r="C2" s="8"/>
      <c r="D2" s="8"/>
      <c r="E2" s="8"/>
      <c r="F2" s="8"/>
      <c r="G2" s="8"/>
      <c r="H2" s="8"/>
    </row>
    <row r="3" spans="1:8" x14ac:dyDescent="0.3">
      <c r="A3" s="8"/>
      <c r="B3" s="13" t="s">
        <v>81</v>
      </c>
      <c r="C3" s="8"/>
      <c r="D3" s="8"/>
      <c r="E3" s="8"/>
      <c r="F3" s="8"/>
      <c r="G3" s="8"/>
      <c r="H3" s="8"/>
    </row>
    <row r="4" spans="1:8" x14ac:dyDescent="0.3">
      <c r="A4" s="13" t="s">
        <v>128</v>
      </c>
      <c r="B4" s="8" t="s">
        <v>151</v>
      </c>
      <c r="C4" s="8" t="s">
        <v>89</v>
      </c>
      <c r="D4" s="8" t="s">
        <v>144</v>
      </c>
      <c r="E4" s="8" t="s">
        <v>146</v>
      </c>
      <c r="F4" s="8" t="s">
        <v>86</v>
      </c>
      <c r="G4" s="8" t="s">
        <v>148</v>
      </c>
      <c r="H4" s="8" t="s">
        <v>97</v>
      </c>
    </row>
    <row r="5" spans="1:8" x14ac:dyDescent="0.3">
      <c r="A5" s="14" t="s">
        <v>134</v>
      </c>
      <c r="B5" s="15"/>
      <c r="C5" s="15"/>
      <c r="D5" s="15"/>
      <c r="E5" s="15"/>
      <c r="F5" s="15"/>
      <c r="G5" s="15"/>
      <c r="H5" s="15"/>
    </row>
    <row r="6" spans="1:8" x14ac:dyDescent="0.3">
      <c r="A6" s="16" t="s">
        <v>155</v>
      </c>
      <c r="B6" s="15"/>
      <c r="C6" s="15"/>
      <c r="D6" s="15">
        <v>10</v>
      </c>
      <c r="E6" s="15"/>
      <c r="F6" s="15">
        <v>25</v>
      </c>
      <c r="G6" s="15">
        <v>25</v>
      </c>
      <c r="H6" s="15">
        <v>60</v>
      </c>
    </row>
    <row r="7" spans="1:8" x14ac:dyDescent="0.3">
      <c r="A7" s="16" t="s">
        <v>157</v>
      </c>
      <c r="B7" s="17"/>
      <c r="C7" s="17"/>
      <c r="D7" s="17">
        <v>1</v>
      </c>
      <c r="E7" s="17"/>
      <c r="F7" s="17">
        <v>1</v>
      </c>
      <c r="G7" s="17">
        <v>1</v>
      </c>
      <c r="H7" s="17">
        <v>3</v>
      </c>
    </row>
    <row r="8" spans="1:8" x14ac:dyDescent="0.3">
      <c r="A8" s="14" t="s">
        <v>136</v>
      </c>
      <c r="B8" s="15"/>
      <c r="C8" s="15"/>
      <c r="D8" s="15"/>
      <c r="E8" s="15"/>
      <c r="F8" s="15"/>
      <c r="G8" s="15"/>
      <c r="H8" s="15"/>
    </row>
    <row r="9" spans="1:8" x14ac:dyDescent="0.3">
      <c r="A9" s="16" t="s">
        <v>155</v>
      </c>
      <c r="B9" s="15"/>
      <c r="C9" s="15">
        <v>65</v>
      </c>
      <c r="D9" s="15"/>
      <c r="E9" s="15">
        <v>15</v>
      </c>
      <c r="F9" s="15"/>
      <c r="G9" s="15"/>
      <c r="H9" s="15">
        <v>80</v>
      </c>
    </row>
    <row r="10" spans="1:8" x14ac:dyDescent="0.3">
      <c r="A10" s="16" t="s">
        <v>157</v>
      </c>
      <c r="B10" s="17"/>
      <c r="C10" s="17">
        <v>2</v>
      </c>
      <c r="D10" s="17"/>
      <c r="E10" s="17">
        <v>1</v>
      </c>
      <c r="F10" s="17"/>
      <c r="G10" s="17"/>
      <c r="H10" s="17">
        <v>3</v>
      </c>
    </row>
    <row r="11" spans="1:8" x14ac:dyDescent="0.3">
      <c r="A11" s="14" t="s">
        <v>138</v>
      </c>
      <c r="B11" s="15"/>
      <c r="C11" s="15"/>
      <c r="D11" s="15"/>
      <c r="E11" s="15"/>
      <c r="F11" s="15"/>
      <c r="G11" s="15"/>
      <c r="H11" s="15"/>
    </row>
    <row r="12" spans="1:8" x14ac:dyDescent="0.3">
      <c r="A12" s="16" t="s">
        <v>155</v>
      </c>
      <c r="B12" s="15"/>
      <c r="C12" s="15"/>
      <c r="D12" s="15">
        <v>25</v>
      </c>
      <c r="E12" s="15">
        <v>15</v>
      </c>
      <c r="F12" s="15"/>
      <c r="G12" s="15">
        <v>15</v>
      </c>
      <c r="H12" s="15">
        <v>55</v>
      </c>
    </row>
    <row r="13" spans="1:8" x14ac:dyDescent="0.3">
      <c r="A13" s="16" t="s">
        <v>157</v>
      </c>
      <c r="B13" s="17"/>
      <c r="C13" s="17"/>
      <c r="D13" s="17">
        <v>2</v>
      </c>
      <c r="E13" s="17">
        <v>1</v>
      </c>
      <c r="F13" s="17"/>
      <c r="G13" s="17">
        <v>1</v>
      </c>
      <c r="H13" s="17">
        <v>4</v>
      </c>
    </row>
    <row r="14" spans="1:8" x14ac:dyDescent="0.3">
      <c r="A14" s="14" t="s">
        <v>140</v>
      </c>
      <c r="B14" s="15"/>
      <c r="C14" s="15"/>
      <c r="D14" s="15"/>
      <c r="E14" s="15"/>
      <c r="F14" s="15"/>
      <c r="G14" s="15"/>
      <c r="H14" s="15"/>
    </row>
    <row r="15" spans="1:8" x14ac:dyDescent="0.3">
      <c r="A15" s="16" t="s">
        <v>155</v>
      </c>
      <c r="B15" s="15">
        <v>10</v>
      </c>
      <c r="C15" s="15"/>
      <c r="D15" s="15"/>
      <c r="E15" s="15">
        <v>30</v>
      </c>
      <c r="F15" s="15"/>
      <c r="G15" s="15"/>
      <c r="H15" s="15">
        <v>40</v>
      </c>
    </row>
    <row r="16" spans="1:8" x14ac:dyDescent="0.3">
      <c r="A16" s="16" t="s">
        <v>157</v>
      </c>
      <c r="B16" s="17">
        <v>1</v>
      </c>
      <c r="C16" s="17"/>
      <c r="D16" s="17"/>
      <c r="E16" s="17">
        <v>1</v>
      </c>
      <c r="F16" s="17"/>
      <c r="G16" s="17"/>
      <c r="H16" s="17">
        <v>2</v>
      </c>
    </row>
    <row r="17" spans="1:8" x14ac:dyDescent="0.3">
      <c r="A17" s="14" t="s">
        <v>156</v>
      </c>
      <c r="B17" s="15">
        <v>10</v>
      </c>
      <c r="C17" s="15">
        <v>65</v>
      </c>
      <c r="D17" s="15">
        <v>35</v>
      </c>
      <c r="E17" s="15">
        <v>60</v>
      </c>
      <c r="F17" s="15">
        <v>25</v>
      </c>
      <c r="G17" s="15">
        <v>40</v>
      </c>
      <c r="H17" s="15">
        <v>235</v>
      </c>
    </row>
    <row r="18" spans="1:8" x14ac:dyDescent="0.3">
      <c r="A18" s="14" t="s">
        <v>158</v>
      </c>
      <c r="B18" s="17">
        <v>1</v>
      </c>
      <c r="C18" s="17">
        <v>2</v>
      </c>
      <c r="D18" s="17">
        <v>3</v>
      </c>
      <c r="E18" s="17">
        <v>3</v>
      </c>
      <c r="F18" s="17">
        <v>1</v>
      </c>
      <c r="G18" s="17">
        <v>2</v>
      </c>
      <c r="H18" s="17">
        <v>12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3" sqref="A3:H15"/>
    </sheetView>
  </sheetViews>
  <sheetFormatPr defaultRowHeight="16.5" x14ac:dyDescent="0.3"/>
  <cols>
    <col min="1" max="1" width="11.125" bestFit="1" customWidth="1"/>
    <col min="6" max="6" width="9.5" bestFit="1" customWidth="1"/>
    <col min="8" max="8" width="9.5" bestFit="1" customWidth="1"/>
  </cols>
  <sheetData>
    <row r="1" spans="1:8" x14ac:dyDescent="0.3">
      <c r="A1" t="s">
        <v>125</v>
      </c>
    </row>
    <row r="3" spans="1:8" x14ac:dyDescent="0.3">
      <c r="A3" t="s">
        <v>127</v>
      </c>
      <c r="B3" t="s">
        <v>129</v>
      </c>
      <c r="C3" t="s">
        <v>130</v>
      </c>
      <c r="D3" t="s">
        <v>83</v>
      </c>
      <c r="E3" t="s">
        <v>84</v>
      </c>
      <c r="F3" t="s">
        <v>131</v>
      </c>
      <c r="G3" t="s">
        <v>132</v>
      </c>
      <c r="H3" t="s">
        <v>133</v>
      </c>
    </row>
    <row r="4" spans="1:8" x14ac:dyDescent="0.3">
      <c r="A4" s="4">
        <v>40180</v>
      </c>
      <c r="B4" t="s">
        <v>135</v>
      </c>
      <c r="C4" t="s">
        <v>145</v>
      </c>
      <c r="D4">
        <v>10</v>
      </c>
      <c r="E4">
        <v>1830000</v>
      </c>
      <c r="F4">
        <v>18300000</v>
      </c>
      <c r="G4">
        <v>1830000</v>
      </c>
      <c r="H4">
        <f>SUM(F4:G4)</f>
        <v>20130000</v>
      </c>
    </row>
    <row r="5" spans="1:8" x14ac:dyDescent="0.3">
      <c r="A5" s="4">
        <v>40183</v>
      </c>
      <c r="B5" t="s">
        <v>137</v>
      </c>
      <c r="C5" t="s">
        <v>147</v>
      </c>
      <c r="D5">
        <v>15</v>
      </c>
      <c r="E5">
        <v>369000</v>
      </c>
      <c r="F5">
        <v>5535000</v>
      </c>
      <c r="G5">
        <v>553500</v>
      </c>
      <c r="H5">
        <f t="shared" ref="H5:H15" si="0">SUM(E5:F5)</f>
        <v>5904000</v>
      </c>
    </row>
    <row r="6" spans="1:8" x14ac:dyDescent="0.3">
      <c r="A6" s="4">
        <v>40190</v>
      </c>
      <c r="B6" t="s">
        <v>137</v>
      </c>
      <c r="C6" t="s">
        <v>90</v>
      </c>
      <c r="D6">
        <v>20</v>
      </c>
      <c r="E6">
        <v>95000</v>
      </c>
      <c r="F6">
        <v>1900000</v>
      </c>
      <c r="G6">
        <v>190000</v>
      </c>
      <c r="H6">
        <f t="shared" si="0"/>
        <v>1995000</v>
      </c>
    </row>
    <row r="7" spans="1:8" x14ac:dyDescent="0.3">
      <c r="A7" s="4">
        <v>40193</v>
      </c>
      <c r="B7" t="s">
        <v>135</v>
      </c>
      <c r="C7" t="s">
        <v>149</v>
      </c>
      <c r="D7">
        <v>25</v>
      </c>
      <c r="E7">
        <v>856000</v>
      </c>
      <c r="F7">
        <v>21400000</v>
      </c>
      <c r="G7">
        <v>2140000</v>
      </c>
      <c r="H7">
        <f t="shared" si="0"/>
        <v>22256000</v>
      </c>
    </row>
    <row r="8" spans="1:8" x14ac:dyDescent="0.3">
      <c r="A8" s="4">
        <v>40198</v>
      </c>
      <c r="B8" t="s">
        <v>139</v>
      </c>
      <c r="C8" t="s">
        <v>150</v>
      </c>
      <c r="D8">
        <v>15</v>
      </c>
      <c r="E8">
        <v>369000</v>
      </c>
      <c r="F8">
        <v>5535000</v>
      </c>
      <c r="G8">
        <v>553500</v>
      </c>
      <c r="H8">
        <f t="shared" si="0"/>
        <v>5904000</v>
      </c>
    </row>
    <row r="9" spans="1:8" x14ac:dyDescent="0.3">
      <c r="A9" s="4">
        <v>40203</v>
      </c>
      <c r="B9" t="s">
        <v>141</v>
      </c>
      <c r="C9" t="s">
        <v>152</v>
      </c>
      <c r="D9">
        <v>10</v>
      </c>
      <c r="E9">
        <v>139000</v>
      </c>
      <c r="F9">
        <v>1390000</v>
      </c>
      <c r="G9">
        <v>139000</v>
      </c>
      <c r="H9">
        <f t="shared" si="0"/>
        <v>1529000</v>
      </c>
    </row>
    <row r="10" spans="1:8" x14ac:dyDescent="0.3">
      <c r="A10" s="4">
        <v>40204</v>
      </c>
      <c r="B10" t="s">
        <v>139</v>
      </c>
      <c r="C10" t="s">
        <v>153</v>
      </c>
      <c r="D10">
        <v>10</v>
      </c>
      <c r="E10">
        <v>1830000</v>
      </c>
      <c r="F10">
        <v>1830000</v>
      </c>
      <c r="G10">
        <v>1830000</v>
      </c>
      <c r="H10">
        <f t="shared" si="0"/>
        <v>3660000</v>
      </c>
    </row>
    <row r="11" spans="1:8" x14ac:dyDescent="0.3">
      <c r="A11" s="4">
        <v>40212</v>
      </c>
      <c r="B11" t="s">
        <v>141</v>
      </c>
      <c r="C11" t="s">
        <v>150</v>
      </c>
      <c r="D11">
        <v>30</v>
      </c>
      <c r="E11">
        <v>369000</v>
      </c>
      <c r="F11">
        <v>11070000</v>
      </c>
      <c r="G11">
        <v>1107000</v>
      </c>
      <c r="H11">
        <f t="shared" si="0"/>
        <v>11439000</v>
      </c>
    </row>
    <row r="12" spans="1:8" x14ac:dyDescent="0.3">
      <c r="A12" s="4">
        <v>40215</v>
      </c>
      <c r="B12" t="s">
        <v>142</v>
      </c>
      <c r="C12" t="s">
        <v>87</v>
      </c>
      <c r="D12">
        <v>25</v>
      </c>
      <c r="E12">
        <v>26500</v>
      </c>
      <c r="F12">
        <v>6625000</v>
      </c>
      <c r="G12">
        <v>662500</v>
      </c>
      <c r="H12">
        <f t="shared" si="0"/>
        <v>6651500</v>
      </c>
    </row>
    <row r="13" spans="1:8" x14ac:dyDescent="0.3">
      <c r="A13" s="4">
        <v>40221</v>
      </c>
      <c r="B13" t="s">
        <v>137</v>
      </c>
      <c r="C13" t="s">
        <v>92</v>
      </c>
      <c r="D13">
        <v>45</v>
      </c>
      <c r="E13">
        <v>95000</v>
      </c>
      <c r="F13">
        <v>4275000</v>
      </c>
      <c r="G13">
        <v>427500</v>
      </c>
      <c r="H13">
        <f t="shared" si="0"/>
        <v>4370000</v>
      </c>
    </row>
    <row r="14" spans="1:8" x14ac:dyDescent="0.3">
      <c r="A14" s="4">
        <v>40224</v>
      </c>
      <c r="B14" t="s">
        <v>143</v>
      </c>
      <c r="C14" t="s">
        <v>149</v>
      </c>
      <c r="D14">
        <v>15</v>
      </c>
      <c r="E14">
        <v>856000</v>
      </c>
      <c r="F14">
        <v>12840000</v>
      </c>
      <c r="G14">
        <v>1284000</v>
      </c>
      <c r="H14">
        <f t="shared" si="0"/>
        <v>13696000</v>
      </c>
    </row>
    <row r="15" spans="1:8" x14ac:dyDescent="0.3">
      <c r="A15" s="4">
        <v>40227</v>
      </c>
      <c r="B15" t="s">
        <v>143</v>
      </c>
      <c r="C15" t="s">
        <v>153</v>
      </c>
      <c r="D15">
        <v>15</v>
      </c>
      <c r="E15">
        <v>1830000</v>
      </c>
      <c r="F15">
        <v>27450000</v>
      </c>
      <c r="G15">
        <v>2745000</v>
      </c>
      <c r="H15">
        <f t="shared" si="0"/>
        <v>29280000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I20" sqref="I20"/>
    </sheetView>
  </sheetViews>
  <sheetFormatPr defaultRowHeight="16.5" x14ac:dyDescent="0.3"/>
  <cols>
    <col min="1" max="1" width="14" customWidth="1"/>
    <col min="2" max="2" width="13" bestFit="1" customWidth="1"/>
    <col min="3" max="3" width="11.875" customWidth="1"/>
    <col min="4" max="4" width="5.875" customWidth="1"/>
    <col min="5" max="5" width="7.375" customWidth="1"/>
    <col min="6" max="13" width="12.5" bestFit="1" customWidth="1"/>
    <col min="14" max="14" width="12.5" customWidth="1"/>
    <col min="15" max="15" width="7.375" customWidth="1"/>
  </cols>
  <sheetData>
    <row r="1" spans="1:5" x14ac:dyDescent="0.3">
      <c r="A1" s="13" t="s">
        <v>165</v>
      </c>
      <c r="B1" s="8"/>
      <c r="C1" s="13" t="s">
        <v>166</v>
      </c>
      <c r="D1" s="8"/>
      <c r="E1" s="8"/>
    </row>
    <row r="2" spans="1:5" x14ac:dyDescent="0.3">
      <c r="A2" s="13" t="s">
        <v>128</v>
      </c>
      <c r="B2" s="13" t="s">
        <v>81</v>
      </c>
      <c r="C2" s="9" t="s">
        <v>163</v>
      </c>
      <c r="D2" s="9" t="s">
        <v>164</v>
      </c>
      <c r="E2" s="9" t="s">
        <v>97</v>
      </c>
    </row>
    <row r="3" spans="1:5" x14ac:dyDescent="0.3">
      <c r="A3" s="14" t="s">
        <v>134</v>
      </c>
      <c r="B3" s="14" t="s">
        <v>144</v>
      </c>
      <c r="C3" s="18">
        <v>10</v>
      </c>
      <c r="D3" s="18"/>
      <c r="E3" s="18">
        <v>10</v>
      </c>
    </row>
    <row r="4" spans="1:5" x14ac:dyDescent="0.3">
      <c r="A4" s="8"/>
      <c r="B4" s="14" t="s">
        <v>86</v>
      </c>
      <c r="C4" s="18"/>
      <c r="D4" s="18">
        <v>25</v>
      </c>
      <c r="E4" s="18">
        <v>25</v>
      </c>
    </row>
    <row r="5" spans="1:5" x14ac:dyDescent="0.3">
      <c r="A5" s="8"/>
      <c r="B5" s="14" t="s">
        <v>148</v>
      </c>
      <c r="C5" s="18">
        <v>25</v>
      </c>
      <c r="D5" s="18"/>
      <c r="E5" s="18">
        <v>25</v>
      </c>
    </row>
    <row r="6" spans="1:5" x14ac:dyDescent="0.3">
      <c r="A6" s="14" t="s">
        <v>159</v>
      </c>
      <c r="B6" s="8"/>
      <c r="C6" s="18">
        <v>10</v>
      </c>
      <c r="D6" s="18">
        <v>25</v>
      </c>
      <c r="E6" s="18">
        <v>10</v>
      </c>
    </row>
    <row r="7" spans="1:5" x14ac:dyDescent="0.3">
      <c r="A7" s="14" t="s">
        <v>136</v>
      </c>
      <c r="B7" s="14" t="s">
        <v>89</v>
      </c>
      <c r="C7" s="18">
        <v>20</v>
      </c>
      <c r="D7" s="18">
        <v>45</v>
      </c>
      <c r="E7" s="18">
        <v>20</v>
      </c>
    </row>
    <row r="8" spans="1:5" x14ac:dyDescent="0.3">
      <c r="A8" s="8"/>
      <c r="B8" s="14" t="s">
        <v>146</v>
      </c>
      <c r="C8" s="18">
        <v>15</v>
      </c>
      <c r="D8" s="18"/>
      <c r="E8" s="18">
        <v>15</v>
      </c>
    </row>
    <row r="9" spans="1:5" x14ac:dyDescent="0.3">
      <c r="A9" s="14" t="s">
        <v>160</v>
      </c>
      <c r="B9" s="8"/>
      <c r="C9" s="18">
        <v>15</v>
      </c>
      <c r="D9" s="18">
        <v>45</v>
      </c>
      <c r="E9" s="18">
        <v>15</v>
      </c>
    </row>
    <row r="10" spans="1:5" x14ac:dyDescent="0.3">
      <c r="A10" s="14" t="s">
        <v>138</v>
      </c>
      <c r="B10" s="14" t="s">
        <v>144</v>
      </c>
      <c r="C10" s="18">
        <v>10</v>
      </c>
      <c r="D10" s="18">
        <v>15</v>
      </c>
      <c r="E10" s="18">
        <v>10</v>
      </c>
    </row>
    <row r="11" spans="1:5" x14ac:dyDescent="0.3">
      <c r="A11" s="8"/>
      <c r="B11" s="14" t="s">
        <v>146</v>
      </c>
      <c r="C11" s="18">
        <v>15</v>
      </c>
      <c r="D11" s="18"/>
      <c r="E11" s="18">
        <v>15</v>
      </c>
    </row>
    <row r="12" spans="1:5" x14ac:dyDescent="0.3">
      <c r="A12" s="8"/>
      <c r="B12" s="14" t="s">
        <v>148</v>
      </c>
      <c r="C12" s="18"/>
      <c r="D12" s="18">
        <v>15</v>
      </c>
      <c r="E12" s="18">
        <v>15</v>
      </c>
    </row>
    <row r="13" spans="1:5" x14ac:dyDescent="0.3">
      <c r="A13" s="14" t="s">
        <v>161</v>
      </c>
      <c r="B13" s="8"/>
      <c r="C13" s="18">
        <v>10</v>
      </c>
      <c r="D13" s="18">
        <v>15</v>
      </c>
      <c r="E13" s="18">
        <v>10</v>
      </c>
    </row>
    <row r="14" spans="1:5" x14ac:dyDescent="0.3">
      <c r="A14" s="14" t="s">
        <v>140</v>
      </c>
      <c r="B14" s="14" t="s">
        <v>151</v>
      </c>
      <c r="C14" s="18">
        <v>10</v>
      </c>
      <c r="D14" s="18"/>
      <c r="E14" s="18">
        <v>10</v>
      </c>
    </row>
    <row r="15" spans="1:5" x14ac:dyDescent="0.3">
      <c r="A15" s="8"/>
      <c r="B15" s="14" t="s">
        <v>146</v>
      </c>
      <c r="C15" s="18"/>
      <c r="D15" s="18">
        <v>30</v>
      </c>
      <c r="E15" s="18">
        <v>30</v>
      </c>
    </row>
    <row r="16" spans="1:5" x14ac:dyDescent="0.3">
      <c r="A16" s="14" t="s">
        <v>162</v>
      </c>
      <c r="B16" s="8"/>
      <c r="C16" s="18">
        <v>10</v>
      </c>
      <c r="D16" s="18">
        <v>30</v>
      </c>
      <c r="E16" s="18">
        <v>10</v>
      </c>
    </row>
    <row r="17" spans="1:5" x14ac:dyDescent="0.3">
      <c r="A17" s="14" t="s">
        <v>97</v>
      </c>
      <c r="B17" s="8"/>
      <c r="C17" s="18">
        <v>10</v>
      </c>
      <c r="D17" s="18">
        <v>15</v>
      </c>
      <c r="E17" s="18">
        <v>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8" sqref="G18"/>
    </sheetView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90004</v>
      </c>
      <c r="B2" s="2" t="s">
        <v>9</v>
      </c>
      <c r="C2" s="2" t="s">
        <v>19</v>
      </c>
      <c r="D2" s="2" t="s">
        <v>26</v>
      </c>
      <c r="E2" s="2">
        <v>3</v>
      </c>
      <c r="F2" s="3">
        <v>950000</v>
      </c>
    </row>
    <row r="3" spans="1:6" x14ac:dyDescent="0.3">
      <c r="A3" s="2">
        <v>90007</v>
      </c>
      <c r="B3" s="2" t="s">
        <v>12</v>
      </c>
      <c r="C3" s="2" t="s">
        <v>19</v>
      </c>
      <c r="D3" s="2" t="s">
        <v>26</v>
      </c>
      <c r="E3" s="2">
        <v>3</v>
      </c>
      <c r="F3" s="3">
        <v>950000</v>
      </c>
    </row>
    <row r="4" spans="1:6" x14ac:dyDescent="0.3">
      <c r="A4" s="2">
        <v>90009</v>
      </c>
      <c r="B4" s="2" t="s">
        <v>14</v>
      </c>
      <c r="C4" s="2" t="s">
        <v>17</v>
      </c>
      <c r="D4" s="2" t="s">
        <v>26</v>
      </c>
      <c r="E4" s="2">
        <v>5</v>
      </c>
      <c r="F4" s="3">
        <v>950000</v>
      </c>
    </row>
    <row r="5" spans="1:6" x14ac:dyDescent="0.3">
      <c r="A5" s="2">
        <v>90002</v>
      </c>
      <c r="B5" s="2" t="s">
        <v>7</v>
      </c>
      <c r="C5" s="2" t="s">
        <v>17</v>
      </c>
      <c r="D5" s="2" t="s">
        <v>24</v>
      </c>
      <c r="E5" s="2">
        <v>2</v>
      </c>
      <c r="F5" s="3">
        <v>950000</v>
      </c>
    </row>
    <row r="6" spans="1:6" x14ac:dyDescent="0.3">
      <c r="A6" s="2">
        <v>90001</v>
      </c>
      <c r="B6" s="2" t="s">
        <v>6</v>
      </c>
      <c r="C6" s="2" t="s">
        <v>16</v>
      </c>
      <c r="D6" s="2" t="s">
        <v>23</v>
      </c>
      <c r="E6" s="2">
        <v>5</v>
      </c>
      <c r="F6" s="3">
        <v>1200000</v>
      </c>
    </row>
    <row r="7" spans="1:6" x14ac:dyDescent="0.3">
      <c r="A7" s="2">
        <v>90006</v>
      </c>
      <c r="B7" s="2" t="s">
        <v>11</v>
      </c>
      <c r="C7" s="2" t="s">
        <v>18</v>
      </c>
      <c r="D7" s="2" t="s">
        <v>27</v>
      </c>
      <c r="E7" s="2">
        <v>6</v>
      </c>
      <c r="F7" s="3">
        <v>1200000</v>
      </c>
    </row>
    <row r="8" spans="1:6" x14ac:dyDescent="0.3">
      <c r="A8" s="2">
        <v>90010</v>
      </c>
      <c r="B8" s="2" t="s">
        <v>15</v>
      </c>
      <c r="C8" s="2" t="s">
        <v>22</v>
      </c>
      <c r="D8" s="2" t="s">
        <v>23</v>
      </c>
      <c r="E8" s="2">
        <v>6</v>
      </c>
      <c r="F8" s="3">
        <v>1200000</v>
      </c>
    </row>
    <row r="9" spans="1:6" x14ac:dyDescent="0.3">
      <c r="A9" s="2">
        <v>90005</v>
      </c>
      <c r="B9" s="2" t="s">
        <v>10</v>
      </c>
      <c r="C9" s="2" t="s">
        <v>20</v>
      </c>
      <c r="D9" s="2" t="s">
        <v>25</v>
      </c>
      <c r="E9" s="2">
        <v>9</v>
      </c>
      <c r="F9" s="3">
        <v>1500000</v>
      </c>
    </row>
    <row r="10" spans="1:6" x14ac:dyDescent="0.3">
      <c r="A10" s="2">
        <v>90003</v>
      </c>
      <c r="B10" s="2" t="s">
        <v>8</v>
      </c>
      <c r="C10" s="2" t="s">
        <v>18</v>
      </c>
      <c r="D10" s="2" t="s">
        <v>25</v>
      </c>
      <c r="E10" s="2">
        <v>8</v>
      </c>
      <c r="F10" s="3">
        <v>1500000</v>
      </c>
    </row>
    <row r="11" spans="1:6" x14ac:dyDescent="0.3">
      <c r="A11" s="2">
        <v>90008</v>
      </c>
      <c r="B11" s="2" t="s">
        <v>13</v>
      </c>
      <c r="C11" s="2" t="s">
        <v>21</v>
      </c>
      <c r="D11" s="2" t="s">
        <v>28</v>
      </c>
      <c r="E11" s="2">
        <v>11</v>
      </c>
      <c r="F11" s="3">
        <v>2000000</v>
      </c>
    </row>
  </sheetData>
  <sortState ref="A2:F11">
    <sortCondition ref="D2:D11" customList="사원,대리,과장,차장,부장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5" sqref="A5:F19"/>
    </sheetView>
  </sheetViews>
  <sheetFormatPr defaultRowHeight="16.5" x14ac:dyDescent="0.3"/>
  <cols>
    <col min="6" max="6" width="11.125" bestFit="1" customWidth="1"/>
  </cols>
  <sheetData>
    <row r="1" spans="1:6" x14ac:dyDescent="0.3">
      <c r="A1" t="s">
        <v>29</v>
      </c>
    </row>
    <row r="2" spans="1:6" x14ac:dyDescent="0.3">
      <c r="E2" t="s">
        <v>30</v>
      </c>
      <c r="F2" t="s">
        <v>31</v>
      </c>
    </row>
    <row r="3" spans="1:6" x14ac:dyDescent="0.3">
      <c r="E3" s="5">
        <f>SUBTOTAL(3,A6:A19)</f>
        <v>14</v>
      </c>
      <c r="F3" s="1">
        <f>SUBTOTAL(1,E6:E19)</f>
        <v>1955714.2857142857</v>
      </c>
    </row>
    <row r="5" spans="1:6" x14ac:dyDescent="0.3">
      <c r="A5" s="6" t="s">
        <v>32</v>
      </c>
      <c r="B5" s="7" t="s">
        <v>33</v>
      </c>
      <c r="C5" s="7" t="s">
        <v>3</v>
      </c>
      <c r="D5" s="7" t="s">
        <v>34</v>
      </c>
      <c r="E5" s="7" t="s">
        <v>5</v>
      </c>
      <c r="F5" s="7" t="s">
        <v>35</v>
      </c>
    </row>
    <row r="6" spans="1:6" x14ac:dyDescent="0.3">
      <c r="A6" s="8" t="s">
        <v>36</v>
      </c>
      <c r="B6" s="8" t="s">
        <v>50</v>
      </c>
      <c r="C6" s="8" t="s">
        <v>25</v>
      </c>
      <c r="D6" s="8" t="s">
        <v>58</v>
      </c>
      <c r="E6" s="8">
        <v>1340000</v>
      </c>
      <c r="F6" s="9">
        <v>34770</v>
      </c>
    </row>
    <row r="7" spans="1:6" x14ac:dyDescent="0.3">
      <c r="A7" s="8" t="s">
        <v>37</v>
      </c>
      <c r="B7" s="8" t="s">
        <v>18</v>
      </c>
      <c r="C7" s="8" t="s">
        <v>24</v>
      </c>
      <c r="D7" s="8" t="s">
        <v>59</v>
      </c>
      <c r="E7" s="8">
        <v>1810000</v>
      </c>
      <c r="F7" s="9">
        <v>35494</v>
      </c>
    </row>
    <row r="8" spans="1:6" x14ac:dyDescent="0.3">
      <c r="A8" s="8" t="s">
        <v>38</v>
      </c>
      <c r="B8" s="8" t="s">
        <v>51</v>
      </c>
      <c r="C8" s="8" t="s">
        <v>25</v>
      </c>
      <c r="D8" s="8" t="s">
        <v>60</v>
      </c>
      <c r="E8" s="8">
        <v>2160000</v>
      </c>
      <c r="F8" s="9">
        <v>36229</v>
      </c>
    </row>
    <row r="9" spans="1:6" x14ac:dyDescent="0.3">
      <c r="A9" s="8" t="s">
        <v>39</v>
      </c>
      <c r="B9" s="8" t="s">
        <v>52</v>
      </c>
      <c r="C9" s="8" t="s">
        <v>25</v>
      </c>
      <c r="D9" s="8" t="s">
        <v>61</v>
      </c>
      <c r="E9" s="8">
        <v>2460000</v>
      </c>
      <c r="F9" s="9">
        <v>35859</v>
      </c>
    </row>
    <row r="10" spans="1:6" x14ac:dyDescent="0.3">
      <c r="A10" s="8" t="s">
        <v>40</v>
      </c>
      <c r="B10" s="8" t="s">
        <v>53</v>
      </c>
      <c r="C10" s="8" t="s">
        <v>23</v>
      </c>
      <c r="D10" s="8" t="s">
        <v>62</v>
      </c>
      <c r="E10" s="8">
        <v>2500000</v>
      </c>
      <c r="F10" s="9">
        <v>37104</v>
      </c>
    </row>
    <row r="11" spans="1:6" x14ac:dyDescent="0.3">
      <c r="A11" s="8" t="s">
        <v>41</v>
      </c>
      <c r="B11" s="8" t="s">
        <v>51</v>
      </c>
      <c r="C11" s="8" t="s">
        <v>26</v>
      </c>
      <c r="D11" s="8" t="s">
        <v>63</v>
      </c>
      <c r="E11" s="8">
        <v>2030000</v>
      </c>
      <c r="F11" s="9">
        <v>37334</v>
      </c>
    </row>
    <row r="12" spans="1:6" x14ac:dyDescent="0.3">
      <c r="A12" s="8" t="s">
        <v>42</v>
      </c>
      <c r="B12" s="8" t="s">
        <v>54</v>
      </c>
      <c r="C12" s="8" t="s">
        <v>26</v>
      </c>
      <c r="D12" s="8" t="s">
        <v>64</v>
      </c>
      <c r="E12" s="8">
        <v>2390000</v>
      </c>
      <c r="F12" s="9">
        <v>36617</v>
      </c>
    </row>
    <row r="13" spans="1:6" x14ac:dyDescent="0.3">
      <c r="A13" s="8" t="s">
        <v>43</v>
      </c>
      <c r="B13" s="8" t="s">
        <v>18</v>
      </c>
      <c r="C13" s="8" t="s">
        <v>25</v>
      </c>
      <c r="D13" s="8" t="s">
        <v>65</v>
      </c>
      <c r="E13" s="8">
        <v>1750000</v>
      </c>
      <c r="F13" s="9">
        <v>38483</v>
      </c>
    </row>
    <row r="14" spans="1:6" x14ac:dyDescent="0.3">
      <c r="A14" s="8" t="s">
        <v>44</v>
      </c>
      <c r="B14" s="8" t="s">
        <v>53</v>
      </c>
      <c r="C14" s="8" t="s">
        <v>57</v>
      </c>
      <c r="D14" s="8" t="s">
        <v>66</v>
      </c>
      <c r="E14" s="8">
        <v>2150000</v>
      </c>
      <c r="F14" s="9">
        <v>38048</v>
      </c>
    </row>
    <row r="15" spans="1:6" x14ac:dyDescent="0.3">
      <c r="A15" s="8" t="s">
        <v>45</v>
      </c>
      <c r="B15" s="8" t="s">
        <v>55</v>
      </c>
      <c r="C15" s="8" t="s">
        <v>24</v>
      </c>
      <c r="D15" s="8" t="s">
        <v>67</v>
      </c>
      <c r="E15" s="8">
        <v>1960000</v>
      </c>
      <c r="F15" s="9">
        <v>35491</v>
      </c>
    </row>
    <row r="16" spans="1:6" x14ac:dyDescent="0.3">
      <c r="A16" s="8" t="s">
        <v>46</v>
      </c>
      <c r="B16" s="8" t="s">
        <v>53</v>
      </c>
      <c r="C16" s="8" t="s">
        <v>23</v>
      </c>
      <c r="D16" s="8" t="s">
        <v>68</v>
      </c>
      <c r="E16" s="8">
        <v>1770000</v>
      </c>
      <c r="F16" s="9">
        <v>37327</v>
      </c>
    </row>
    <row r="17" spans="1:6" x14ac:dyDescent="0.3">
      <c r="A17" s="8" t="s">
        <v>47</v>
      </c>
      <c r="B17" s="8" t="s">
        <v>56</v>
      </c>
      <c r="C17" s="8" t="s">
        <v>57</v>
      </c>
      <c r="D17" s="8" t="s">
        <v>69</v>
      </c>
      <c r="E17" s="8">
        <v>2250000</v>
      </c>
      <c r="F17" s="9">
        <v>37682</v>
      </c>
    </row>
    <row r="18" spans="1:6" x14ac:dyDescent="0.3">
      <c r="A18" s="8" t="s">
        <v>48</v>
      </c>
      <c r="B18" s="8" t="s">
        <v>54</v>
      </c>
      <c r="C18" s="8" t="s">
        <v>24</v>
      </c>
      <c r="D18" s="8" t="s">
        <v>70</v>
      </c>
      <c r="E18" s="8">
        <v>1260000</v>
      </c>
      <c r="F18" s="9">
        <v>38413</v>
      </c>
    </row>
    <row r="19" spans="1:6" x14ac:dyDescent="0.3">
      <c r="A19" s="8" t="s">
        <v>49</v>
      </c>
      <c r="B19" s="8" t="s">
        <v>52</v>
      </c>
      <c r="C19" s="8" t="s">
        <v>23</v>
      </c>
      <c r="D19" s="8" t="s">
        <v>71</v>
      </c>
      <c r="E19" s="8">
        <v>1550000</v>
      </c>
      <c r="F19" s="9">
        <v>37327</v>
      </c>
    </row>
  </sheetData>
  <autoFilter ref="A5:F19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A3" sqref="A3:F17"/>
    </sheetView>
  </sheetViews>
  <sheetFormatPr defaultRowHeight="16.5" x14ac:dyDescent="0.3"/>
  <cols>
    <col min="4" max="4" width="14.125" bestFit="1" customWidth="1"/>
    <col min="6" max="6" width="11.125" bestFit="1" customWidth="1"/>
  </cols>
  <sheetData>
    <row r="3" spans="1:10" x14ac:dyDescent="0.3">
      <c r="A3" s="6" t="s">
        <v>32</v>
      </c>
      <c r="B3" s="7" t="s">
        <v>33</v>
      </c>
      <c r="C3" s="7" t="s">
        <v>3</v>
      </c>
      <c r="D3" s="7" t="s">
        <v>34</v>
      </c>
      <c r="E3" s="7" t="s">
        <v>5</v>
      </c>
      <c r="F3" s="7" t="s">
        <v>35</v>
      </c>
    </row>
    <row r="4" spans="1:10" x14ac:dyDescent="0.3">
      <c r="A4" s="8" t="s">
        <v>36</v>
      </c>
      <c r="B4" s="8" t="s">
        <v>50</v>
      </c>
      <c r="C4" s="8" t="s">
        <v>25</v>
      </c>
      <c r="D4" s="8" t="s">
        <v>58</v>
      </c>
      <c r="E4" s="8">
        <v>1340000</v>
      </c>
      <c r="F4" s="9">
        <v>34770</v>
      </c>
      <c r="H4" t="s">
        <v>72</v>
      </c>
    </row>
    <row r="5" spans="1:10" x14ac:dyDescent="0.3">
      <c r="A5" s="8" t="s">
        <v>37</v>
      </c>
      <c r="B5" s="8" t="s">
        <v>18</v>
      </c>
      <c r="C5" s="8" t="s">
        <v>24</v>
      </c>
      <c r="D5" s="8" t="s">
        <v>59</v>
      </c>
      <c r="E5" s="8">
        <v>1810000</v>
      </c>
      <c r="F5" s="9">
        <v>35494</v>
      </c>
      <c r="H5" t="s">
        <v>73</v>
      </c>
      <c r="I5" t="s">
        <v>74</v>
      </c>
      <c r="J5" t="s">
        <v>75</v>
      </c>
    </row>
    <row r="6" spans="1:10" x14ac:dyDescent="0.3">
      <c r="A6" s="8" t="s">
        <v>38</v>
      </c>
      <c r="B6" s="8" t="s">
        <v>51</v>
      </c>
      <c r="C6" s="8" t="s">
        <v>25</v>
      </c>
      <c r="D6" s="8" t="s">
        <v>60</v>
      </c>
      <c r="E6" s="8">
        <v>2160000</v>
      </c>
      <c r="F6" s="9">
        <v>36229</v>
      </c>
      <c r="H6" t="s">
        <v>56</v>
      </c>
      <c r="I6" t="s">
        <v>76</v>
      </c>
    </row>
    <row r="7" spans="1:10" x14ac:dyDescent="0.3">
      <c r="A7" s="8" t="s">
        <v>39</v>
      </c>
      <c r="B7" s="8" t="s">
        <v>52</v>
      </c>
      <c r="C7" s="8" t="s">
        <v>25</v>
      </c>
      <c r="D7" s="8" t="s">
        <v>61</v>
      </c>
      <c r="E7" s="8">
        <v>2460000</v>
      </c>
      <c r="F7" s="9">
        <v>35859</v>
      </c>
      <c r="J7" t="s">
        <v>77</v>
      </c>
    </row>
    <row r="8" spans="1:10" x14ac:dyDescent="0.3">
      <c r="A8" s="8" t="s">
        <v>40</v>
      </c>
      <c r="B8" s="8" t="s">
        <v>53</v>
      </c>
      <c r="C8" s="8" t="s">
        <v>23</v>
      </c>
      <c r="D8" s="8" t="s">
        <v>62</v>
      </c>
      <c r="E8" s="8">
        <v>2500000</v>
      </c>
      <c r="F8" s="9">
        <v>37104</v>
      </c>
    </row>
    <row r="9" spans="1:10" x14ac:dyDescent="0.3">
      <c r="A9" s="8" t="s">
        <v>41</v>
      </c>
      <c r="B9" s="8" t="s">
        <v>51</v>
      </c>
      <c r="C9" s="8" t="s">
        <v>26</v>
      </c>
      <c r="D9" s="8" t="s">
        <v>63</v>
      </c>
      <c r="E9" s="8">
        <v>2030000</v>
      </c>
      <c r="F9" s="9">
        <v>37334</v>
      </c>
    </row>
    <row r="10" spans="1:10" x14ac:dyDescent="0.3">
      <c r="A10" s="8" t="s">
        <v>42</v>
      </c>
      <c r="B10" s="8" t="s">
        <v>54</v>
      </c>
      <c r="C10" s="8" t="s">
        <v>26</v>
      </c>
      <c r="D10" s="8" t="s">
        <v>64</v>
      </c>
      <c r="E10" s="8">
        <v>2390000</v>
      </c>
      <c r="F10" s="9">
        <v>36617</v>
      </c>
    </row>
    <row r="11" spans="1:10" x14ac:dyDescent="0.3">
      <c r="A11" s="8" t="s">
        <v>43</v>
      </c>
      <c r="B11" s="8" t="s">
        <v>18</v>
      </c>
      <c r="C11" s="8" t="s">
        <v>25</v>
      </c>
      <c r="D11" s="8" t="s">
        <v>65</v>
      </c>
      <c r="E11" s="8">
        <v>1750000</v>
      </c>
      <c r="F11" s="9">
        <v>38483</v>
      </c>
    </row>
    <row r="12" spans="1:10" x14ac:dyDescent="0.3">
      <c r="A12" s="8" t="s">
        <v>44</v>
      </c>
      <c r="B12" s="8" t="s">
        <v>53</v>
      </c>
      <c r="C12" s="8" t="s">
        <v>57</v>
      </c>
      <c r="D12" s="8" t="s">
        <v>66</v>
      </c>
      <c r="E12" s="8">
        <v>2150000</v>
      </c>
      <c r="F12" s="9">
        <v>38048</v>
      </c>
    </row>
    <row r="13" spans="1:10" x14ac:dyDescent="0.3">
      <c r="A13" s="8" t="s">
        <v>45</v>
      </c>
      <c r="B13" s="8" t="s">
        <v>55</v>
      </c>
      <c r="C13" s="8" t="s">
        <v>24</v>
      </c>
      <c r="D13" s="8" t="s">
        <v>67</v>
      </c>
      <c r="E13" s="8">
        <v>1960000</v>
      </c>
      <c r="F13" s="9">
        <v>35491</v>
      </c>
    </row>
    <row r="14" spans="1:10" x14ac:dyDescent="0.3">
      <c r="A14" s="8" t="s">
        <v>46</v>
      </c>
      <c r="B14" s="8" t="s">
        <v>53</v>
      </c>
      <c r="C14" s="8" t="s">
        <v>23</v>
      </c>
      <c r="D14" s="8" t="s">
        <v>68</v>
      </c>
      <c r="E14" s="8">
        <v>1770000</v>
      </c>
      <c r="F14" s="9">
        <v>37327</v>
      </c>
    </row>
    <row r="15" spans="1:10" x14ac:dyDescent="0.3">
      <c r="A15" s="8" t="s">
        <v>47</v>
      </c>
      <c r="B15" s="8" t="s">
        <v>56</v>
      </c>
      <c r="C15" s="8" t="s">
        <v>57</v>
      </c>
      <c r="D15" s="8" t="s">
        <v>69</v>
      </c>
      <c r="E15" s="8">
        <v>2250000</v>
      </c>
      <c r="F15" s="9">
        <v>37682</v>
      </c>
    </row>
    <row r="16" spans="1:10" x14ac:dyDescent="0.3">
      <c r="A16" s="8" t="s">
        <v>48</v>
      </c>
      <c r="B16" s="8" t="s">
        <v>54</v>
      </c>
      <c r="C16" s="8" t="s">
        <v>24</v>
      </c>
      <c r="D16" s="8" t="s">
        <v>70</v>
      </c>
      <c r="E16" s="8">
        <v>1260000</v>
      </c>
      <c r="F16" s="9">
        <v>38413</v>
      </c>
    </row>
    <row r="17" spans="1:6" x14ac:dyDescent="0.3">
      <c r="A17" s="8" t="s">
        <v>49</v>
      </c>
      <c r="B17" s="8" t="s">
        <v>52</v>
      </c>
      <c r="C17" s="8" t="s">
        <v>23</v>
      </c>
      <c r="D17" s="8" t="s">
        <v>71</v>
      </c>
      <c r="E17" s="8">
        <v>1550000</v>
      </c>
      <c r="F17" s="9">
        <v>37327</v>
      </c>
    </row>
    <row r="20" spans="1:6" x14ac:dyDescent="0.3">
      <c r="A20" s="6" t="s">
        <v>32</v>
      </c>
      <c r="B20" s="7" t="s">
        <v>33</v>
      </c>
      <c r="C20" s="7" t="s">
        <v>3</v>
      </c>
      <c r="D20" s="7" t="s">
        <v>34</v>
      </c>
      <c r="E20" s="7" t="s">
        <v>5</v>
      </c>
      <c r="F20" s="7" t="s">
        <v>35</v>
      </c>
    </row>
    <row r="21" spans="1:6" x14ac:dyDescent="0.3">
      <c r="A21" s="8" t="s">
        <v>39</v>
      </c>
      <c r="B21" s="8" t="s">
        <v>52</v>
      </c>
      <c r="C21" s="8" t="s">
        <v>25</v>
      </c>
      <c r="D21" s="8" t="s">
        <v>61</v>
      </c>
      <c r="E21" s="8">
        <v>2460000</v>
      </c>
      <c r="F21" s="9">
        <v>35859</v>
      </c>
    </row>
    <row r="22" spans="1:6" x14ac:dyDescent="0.3">
      <c r="A22" s="8" t="s">
        <v>40</v>
      </c>
      <c r="B22" s="8" t="s">
        <v>53</v>
      </c>
      <c r="C22" s="8" t="s">
        <v>23</v>
      </c>
      <c r="D22" s="8" t="s">
        <v>62</v>
      </c>
      <c r="E22" s="8">
        <v>2500000</v>
      </c>
      <c r="F22" s="9">
        <v>37104</v>
      </c>
    </row>
    <row r="23" spans="1:6" x14ac:dyDescent="0.3">
      <c r="A23" s="8" t="s">
        <v>42</v>
      </c>
      <c r="B23" s="8" t="s">
        <v>54</v>
      </c>
      <c r="C23" s="8" t="s">
        <v>26</v>
      </c>
      <c r="D23" s="8" t="s">
        <v>64</v>
      </c>
      <c r="E23" s="8">
        <v>2390000</v>
      </c>
      <c r="F23" s="9">
        <v>36617</v>
      </c>
    </row>
    <row r="24" spans="1:6" x14ac:dyDescent="0.3">
      <c r="A24" s="8" t="s">
        <v>44</v>
      </c>
      <c r="B24" s="8" t="s">
        <v>53</v>
      </c>
      <c r="C24" s="8" t="s">
        <v>57</v>
      </c>
      <c r="D24" s="8" t="s">
        <v>66</v>
      </c>
      <c r="E24" s="8">
        <v>2150000</v>
      </c>
      <c r="F24" s="9">
        <v>38048</v>
      </c>
    </row>
    <row r="25" spans="1:6" x14ac:dyDescent="0.3">
      <c r="A25" s="8" t="s">
        <v>47</v>
      </c>
      <c r="B25" s="8" t="s">
        <v>56</v>
      </c>
      <c r="C25" s="8" t="s">
        <v>57</v>
      </c>
      <c r="D25" s="8" t="s">
        <v>69</v>
      </c>
      <c r="E25" s="8">
        <v>2250000</v>
      </c>
      <c r="F25" s="9">
        <v>37682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H23" sqref="H23"/>
    </sheetView>
  </sheetViews>
  <sheetFormatPr defaultRowHeight="16.5" x14ac:dyDescent="0.3"/>
  <cols>
    <col min="4" max="4" width="14.125" bestFit="1" customWidth="1"/>
    <col min="6" max="6" width="11.125" bestFit="1" customWidth="1"/>
  </cols>
  <sheetData>
    <row r="3" spans="1:8" x14ac:dyDescent="0.3">
      <c r="A3" s="6" t="s">
        <v>32</v>
      </c>
      <c r="B3" s="7" t="s">
        <v>33</v>
      </c>
      <c r="C3" s="7" t="s">
        <v>3</v>
      </c>
      <c r="D3" s="7" t="s">
        <v>34</v>
      </c>
      <c r="E3" s="7" t="s">
        <v>5</v>
      </c>
      <c r="F3" s="7" t="s">
        <v>35</v>
      </c>
    </row>
    <row r="4" spans="1:8" x14ac:dyDescent="0.3">
      <c r="A4" s="8" t="s">
        <v>36</v>
      </c>
      <c r="B4" s="8" t="s">
        <v>50</v>
      </c>
      <c r="C4" s="8" t="s">
        <v>25</v>
      </c>
      <c r="D4" s="8" t="s">
        <v>58</v>
      </c>
      <c r="E4" s="8">
        <v>1340000</v>
      </c>
      <c r="F4" s="9">
        <v>34770</v>
      </c>
      <c r="H4" t="s">
        <v>78</v>
      </c>
    </row>
    <row r="5" spans="1:8" x14ac:dyDescent="0.3">
      <c r="A5" s="8" t="s">
        <v>37</v>
      </c>
      <c r="B5" s="8" t="s">
        <v>18</v>
      </c>
      <c r="C5" s="8" t="s">
        <v>24</v>
      </c>
      <c r="D5" s="8" t="s">
        <v>59</v>
      </c>
      <c r="E5" s="8">
        <v>1810000</v>
      </c>
      <c r="F5" s="9">
        <v>35494</v>
      </c>
    </row>
    <row r="6" spans="1:8" x14ac:dyDescent="0.3">
      <c r="A6" s="8" t="s">
        <v>38</v>
      </c>
      <c r="B6" s="8" t="s">
        <v>51</v>
      </c>
      <c r="C6" s="8" t="s">
        <v>25</v>
      </c>
      <c r="D6" s="8" t="s">
        <v>60</v>
      </c>
      <c r="E6" s="8">
        <v>2160000</v>
      </c>
      <c r="F6" s="9">
        <v>36229</v>
      </c>
      <c r="H6" t="b">
        <f ca="1">MONTH(TODAY())=VALUE(MID($D6,3,2))</f>
        <v>0</v>
      </c>
    </row>
    <row r="7" spans="1:8" x14ac:dyDescent="0.3">
      <c r="A7" s="8" t="s">
        <v>39</v>
      </c>
      <c r="B7" s="8" t="s">
        <v>52</v>
      </c>
      <c r="C7" s="8" t="s">
        <v>25</v>
      </c>
      <c r="D7" s="8" t="s">
        <v>61</v>
      </c>
      <c r="E7" s="8">
        <v>2460000</v>
      </c>
      <c r="F7" s="9">
        <v>35859</v>
      </c>
    </row>
    <row r="8" spans="1:8" x14ac:dyDescent="0.3">
      <c r="A8" s="8" t="s">
        <v>40</v>
      </c>
      <c r="B8" s="8" t="s">
        <v>53</v>
      </c>
      <c r="C8" s="8" t="s">
        <v>23</v>
      </c>
      <c r="D8" s="8" t="s">
        <v>62</v>
      </c>
      <c r="E8" s="8">
        <v>2500000</v>
      </c>
      <c r="F8" s="9">
        <v>37104</v>
      </c>
    </row>
    <row r="9" spans="1:8" x14ac:dyDescent="0.3">
      <c r="A9" s="8" t="s">
        <v>41</v>
      </c>
      <c r="B9" s="8" t="s">
        <v>51</v>
      </c>
      <c r="C9" s="8" t="s">
        <v>26</v>
      </c>
      <c r="D9" s="8" t="s">
        <v>63</v>
      </c>
      <c r="E9" s="8">
        <v>2030000</v>
      </c>
      <c r="F9" s="9">
        <v>37334</v>
      </c>
    </row>
    <row r="10" spans="1:8" x14ac:dyDescent="0.3">
      <c r="A10" s="8" t="s">
        <v>42</v>
      </c>
      <c r="B10" s="8" t="s">
        <v>54</v>
      </c>
      <c r="C10" s="8" t="s">
        <v>26</v>
      </c>
      <c r="D10" s="8" t="s">
        <v>64</v>
      </c>
      <c r="E10" s="8">
        <v>2390000</v>
      </c>
      <c r="F10" s="9">
        <v>36617</v>
      </c>
    </row>
    <row r="11" spans="1:8" x14ac:dyDescent="0.3">
      <c r="A11" s="8" t="s">
        <v>43</v>
      </c>
      <c r="B11" s="8" t="s">
        <v>18</v>
      </c>
      <c r="C11" s="8" t="s">
        <v>25</v>
      </c>
      <c r="D11" s="8" t="s">
        <v>65</v>
      </c>
      <c r="E11" s="8">
        <v>1750000</v>
      </c>
      <c r="F11" s="9">
        <v>38483</v>
      </c>
    </row>
    <row r="12" spans="1:8" x14ac:dyDescent="0.3">
      <c r="A12" s="8" t="s">
        <v>44</v>
      </c>
      <c r="B12" s="8" t="s">
        <v>53</v>
      </c>
      <c r="C12" s="8" t="s">
        <v>57</v>
      </c>
      <c r="D12" s="8" t="s">
        <v>66</v>
      </c>
      <c r="E12" s="8">
        <v>2150000</v>
      </c>
      <c r="F12" s="9">
        <v>38048</v>
      </c>
    </row>
    <row r="13" spans="1:8" x14ac:dyDescent="0.3">
      <c r="A13" s="8" t="s">
        <v>45</v>
      </c>
      <c r="B13" s="8" t="s">
        <v>55</v>
      </c>
      <c r="C13" s="8" t="s">
        <v>24</v>
      </c>
      <c r="D13" s="8" t="s">
        <v>67</v>
      </c>
      <c r="E13" s="8">
        <v>1960000</v>
      </c>
      <c r="F13" s="9">
        <v>35491</v>
      </c>
    </row>
    <row r="14" spans="1:8" x14ac:dyDescent="0.3">
      <c r="A14" s="8" t="s">
        <v>46</v>
      </c>
      <c r="B14" s="8" t="s">
        <v>53</v>
      </c>
      <c r="C14" s="8" t="s">
        <v>23</v>
      </c>
      <c r="D14" s="8" t="s">
        <v>68</v>
      </c>
      <c r="E14" s="8">
        <v>1770000</v>
      </c>
      <c r="F14" s="9">
        <v>37327</v>
      </c>
    </row>
    <row r="15" spans="1:8" x14ac:dyDescent="0.3">
      <c r="A15" s="8" t="s">
        <v>47</v>
      </c>
      <c r="B15" s="8" t="s">
        <v>56</v>
      </c>
      <c r="C15" s="8" t="s">
        <v>57</v>
      </c>
      <c r="D15" s="8" t="s">
        <v>69</v>
      </c>
      <c r="E15" s="8">
        <v>2250000</v>
      </c>
      <c r="F15" s="9">
        <v>37682</v>
      </c>
    </row>
    <row r="16" spans="1:8" x14ac:dyDescent="0.3">
      <c r="A16" s="8" t="s">
        <v>48</v>
      </c>
      <c r="B16" s="8" t="s">
        <v>54</v>
      </c>
      <c r="C16" s="8" t="s">
        <v>24</v>
      </c>
      <c r="D16" s="8" t="s">
        <v>70</v>
      </c>
      <c r="E16" s="8">
        <v>1260000</v>
      </c>
      <c r="F16" s="9">
        <v>38413</v>
      </c>
    </row>
    <row r="17" spans="1:6" x14ac:dyDescent="0.3">
      <c r="A17" s="8" t="s">
        <v>49</v>
      </c>
      <c r="B17" s="8" t="s">
        <v>52</v>
      </c>
      <c r="C17" s="8" t="s">
        <v>23</v>
      </c>
      <c r="D17" s="8" t="s">
        <v>71</v>
      </c>
      <c r="E17" s="8">
        <v>1550000</v>
      </c>
      <c r="F17" s="9">
        <v>37327</v>
      </c>
    </row>
    <row r="20" spans="1:6" x14ac:dyDescent="0.3">
      <c r="A20" s="6" t="s">
        <v>32</v>
      </c>
      <c r="B20" s="7" t="s">
        <v>33</v>
      </c>
      <c r="C20" s="7" t="s">
        <v>3</v>
      </c>
      <c r="D20" s="7" t="s">
        <v>34</v>
      </c>
      <c r="E20" s="7" t="s">
        <v>5</v>
      </c>
      <c r="F20" s="7" t="s">
        <v>35</v>
      </c>
    </row>
    <row r="21" spans="1:6" x14ac:dyDescent="0.3">
      <c r="A21" s="8" t="s">
        <v>47</v>
      </c>
      <c r="B21" s="8" t="s">
        <v>56</v>
      </c>
      <c r="C21" s="8" t="s">
        <v>57</v>
      </c>
      <c r="D21" s="8" t="s">
        <v>69</v>
      </c>
      <c r="E21" s="8">
        <v>2250000</v>
      </c>
      <c r="F21" s="9">
        <v>37682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6.5" outlineLevelRow="2" x14ac:dyDescent="0.3"/>
  <cols>
    <col min="1" max="1" width="15.5" bestFit="1" customWidth="1"/>
    <col min="2" max="2" width="13" bestFit="1" customWidth="1"/>
    <col min="5" max="5" width="9.5" bestFit="1" customWidth="1"/>
  </cols>
  <sheetData>
    <row r="1" spans="1:5" x14ac:dyDescent="0.3">
      <c r="A1" t="s">
        <v>79</v>
      </c>
    </row>
    <row r="3" spans="1:5" x14ac:dyDescent="0.3">
      <c r="A3" t="s">
        <v>80</v>
      </c>
      <c r="B3" t="s">
        <v>82</v>
      </c>
      <c r="C3" t="s">
        <v>83</v>
      </c>
      <c r="D3" t="s">
        <v>84</v>
      </c>
      <c r="E3" t="s">
        <v>85</v>
      </c>
    </row>
    <row r="4" spans="1:5" outlineLevel="2" x14ac:dyDescent="0.3">
      <c r="A4" s="4">
        <v>40214</v>
      </c>
      <c r="B4" t="s">
        <v>87</v>
      </c>
      <c r="C4">
        <v>10</v>
      </c>
      <c r="D4">
        <v>326000</v>
      </c>
      <c r="E4">
        <v>3260000</v>
      </c>
    </row>
    <row r="5" spans="1:5" outlineLevel="2" x14ac:dyDescent="0.3">
      <c r="A5" s="4">
        <v>40214</v>
      </c>
      <c r="B5" t="s">
        <v>88</v>
      </c>
      <c r="C5">
        <v>10</v>
      </c>
      <c r="D5">
        <v>620000</v>
      </c>
      <c r="E5">
        <v>6200000</v>
      </c>
    </row>
    <row r="6" spans="1:5" outlineLevel="2" x14ac:dyDescent="0.3">
      <c r="A6" s="4">
        <v>40214</v>
      </c>
      <c r="B6" t="s">
        <v>90</v>
      </c>
      <c r="C6">
        <v>50</v>
      </c>
      <c r="D6">
        <v>125000</v>
      </c>
      <c r="E6">
        <v>6250000</v>
      </c>
    </row>
    <row r="7" spans="1:5" outlineLevel="2" x14ac:dyDescent="0.3">
      <c r="A7" s="4">
        <v>40214</v>
      </c>
      <c r="B7" t="s">
        <v>91</v>
      </c>
      <c r="C7">
        <v>45</v>
      </c>
      <c r="D7">
        <v>510000</v>
      </c>
      <c r="E7">
        <v>22950000</v>
      </c>
    </row>
    <row r="8" spans="1:5" outlineLevel="1" x14ac:dyDescent="0.3">
      <c r="A8" s="10" t="s">
        <v>95</v>
      </c>
      <c r="E8">
        <f>SUBTOTAL(9,E4:E7)</f>
        <v>38660000</v>
      </c>
    </row>
    <row r="9" spans="1:5" outlineLevel="2" x14ac:dyDescent="0.3">
      <c r="A9" s="4">
        <v>40215</v>
      </c>
      <c r="B9" t="s">
        <v>92</v>
      </c>
      <c r="C9">
        <v>20</v>
      </c>
      <c r="D9">
        <v>125000</v>
      </c>
      <c r="E9">
        <v>2500000</v>
      </c>
    </row>
    <row r="10" spans="1:5" outlineLevel="2" x14ac:dyDescent="0.3">
      <c r="A10" s="4">
        <v>40215</v>
      </c>
      <c r="B10" t="s">
        <v>93</v>
      </c>
      <c r="C10">
        <v>25</v>
      </c>
      <c r="D10">
        <v>326000</v>
      </c>
      <c r="E10">
        <v>8150000</v>
      </c>
    </row>
    <row r="11" spans="1:5" outlineLevel="2" x14ac:dyDescent="0.3">
      <c r="A11" s="4">
        <v>40215</v>
      </c>
      <c r="B11" t="s">
        <v>94</v>
      </c>
      <c r="C11">
        <v>100</v>
      </c>
      <c r="D11">
        <v>225000</v>
      </c>
      <c r="E11">
        <v>22500000</v>
      </c>
    </row>
    <row r="12" spans="1:5" outlineLevel="1" x14ac:dyDescent="0.3">
      <c r="A12" s="11" t="s">
        <v>96</v>
      </c>
      <c r="E12">
        <f>SUBTOTAL(9,E9:E11)</f>
        <v>33150000</v>
      </c>
    </row>
    <row r="13" spans="1:5" x14ac:dyDescent="0.3">
      <c r="A13" s="11" t="s">
        <v>97</v>
      </c>
      <c r="E13">
        <f>SUBTOTAL(9,E4:E11)</f>
        <v>71810000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20" sqref="F20"/>
    </sheetView>
  </sheetViews>
  <sheetFormatPr defaultRowHeight="16.5" outlineLevelRow="2" x14ac:dyDescent="0.3"/>
  <cols>
    <col min="1" max="1" width="15.5" bestFit="1" customWidth="1"/>
  </cols>
  <sheetData>
    <row r="1" spans="1:5" x14ac:dyDescent="0.3">
      <c r="A1" t="s">
        <v>79</v>
      </c>
    </row>
    <row r="3" spans="1:5" x14ac:dyDescent="0.3">
      <c r="A3" t="s">
        <v>80</v>
      </c>
      <c r="B3" t="s">
        <v>82</v>
      </c>
      <c r="C3" t="s">
        <v>83</v>
      </c>
      <c r="D3" t="s">
        <v>84</v>
      </c>
      <c r="E3" t="s">
        <v>85</v>
      </c>
    </row>
    <row r="4" spans="1:5" outlineLevel="2" x14ac:dyDescent="0.3">
      <c r="A4" s="4">
        <v>40214</v>
      </c>
      <c r="B4" t="s">
        <v>87</v>
      </c>
      <c r="C4">
        <v>10</v>
      </c>
      <c r="D4">
        <v>326000</v>
      </c>
      <c r="E4">
        <v>3260000</v>
      </c>
    </row>
    <row r="5" spans="1:5" outlineLevel="2" x14ac:dyDescent="0.3">
      <c r="A5" s="4">
        <v>40214</v>
      </c>
      <c r="B5" t="s">
        <v>88</v>
      </c>
      <c r="C5">
        <v>10</v>
      </c>
      <c r="D5">
        <v>620000</v>
      </c>
      <c r="E5">
        <v>6200000</v>
      </c>
    </row>
    <row r="6" spans="1:5" outlineLevel="2" x14ac:dyDescent="0.3">
      <c r="A6" s="4">
        <v>40214</v>
      </c>
      <c r="B6" t="s">
        <v>90</v>
      </c>
      <c r="C6">
        <v>50</v>
      </c>
      <c r="D6">
        <v>125000</v>
      </c>
      <c r="E6">
        <v>6250000</v>
      </c>
    </row>
    <row r="7" spans="1:5" outlineLevel="2" x14ac:dyDescent="0.3">
      <c r="A7" s="4">
        <v>40214</v>
      </c>
      <c r="B7" t="s">
        <v>91</v>
      </c>
      <c r="C7">
        <v>45</v>
      </c>
      <c r="D7">
        <v>510000</v>
      </c>
      <c r="E7">
        <v>22950000</v>
      </c>
    </row>
    <row r="8" spans="1:5" outlineLevel="1" x14ac:dyDescent="0.3">
      <c r="A8" s="10" t="s">
        <v>95</v>
      </c>
      <c r="C8">
        <f>SUBTOTAL(9,C4:C7)</f>
        <v>115</v>
      </c>
    </row>
    <row r="9" spans="1:5" outlineLevel="2" x14ac:dyDescent="0.3">
      <c r="A9" s="4">
        <v>40215</v>
      </c>
      <c r="B9" t="s">
        <v>92</v>
      </c>
      <c r="C9">
        <v>20</v>
      </c>
      <c r="D9">
        <v>125000</v>
      </c>
      <c r="E9">
        <v>2500000</v>
      </c>
    </row>
    <row r="10" spans="1:5" outlineLevel="2" x14ac:dyDescent="0.3">
      <c r="A10" s="4">
        <v>40215</v>
      </c>
      <c r="B10" t="s">
        <v>93</v>
      </c>
      <c r="C10">
        <v>25</v>
      </c>
      <c r="D10">
        <v>326000</v>
      </c>
      <c r="E10">
        <v>8150000</v>
      </c>
    </row>
    <row r="11" spans="1:5" outlineLevel="2" x14ac:dyDescent="0.3">
      <c r="A11" s="4">
        <v>40215</v>
      </c>
      <c r="B11" t="s">
        <v>94</v>
      </c>
      <c r="C11">
        <v>100</v>
      </c>
      <c r="D11">
        <v>225000</v>
      </c>
      <c r="E11">
        <v>22500000</v>
      </c>
    </row>
    <row r="12" spans="1:5" outlineLevel="1" x14ac:dyDescent="0.3">
      <c r="A12" s="11" t="s">
        <v>96</v>
      </c>
      <c r="C12">
        <f>SUBTOTAL(9,C9:C11)</f>
        <v>145</v>
      </c>
    </row>
    <row r="13" spans="1:5" x14ac:dyDescent="0.3">
      <c r="A13" s="11" t="s">
        <v>97</v>
      </c>
      <c r="C13">
        <f>SUBTOTAL(9,C4:C11)</f>
        <v>260</v>
      </c>
    </row>
    <row r="14" spans="1:5" x14ac:dyDescent="0.3">
      <c r="A14" s="11"/>
    </row>
    <row r="15" spans="1:5" x14ac:dyDescent="0.3">
      <c r="A15" s="1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6" sqref="B26"/>
    </sheetView>
  </sheetViews>
  <sheetFormatPr defaultRowHeight="16.5" outlineLevelRow="2" x14ac:dyDescent="0.3"/>
  <cols>
    <col min="1" max="1" width="11.125" bestFit="1" customWidth="1"/>
  </cols>
  <sheetData>
    <row r="1" spans="1:4" x14ac:dyDescent="0.3">
      <c r="A1" t="s">
        <v>98</v>
      </c>
    </row>
    <row r="3" spans="1:4" x14ac:dyDescent="0.3">
      <c r="A3" t="s">
        <v>99</v>
      </c>
      <c r="B3" t="s">
        <v>100</v>
      </c>
      <c r="C3" t="s">
        <v>101</v>
      </c>
      <c r="D3" t="s">
        <v>102</v>
      </c>
    </row>
    <row r="4" spans="1:4" outlineLevel="2" x14ac:dyDescent="0.3">
      <c r="A4" s="4">
        <v>40202</v>
      </c>
      <c r="B4" t="s">
        <v>103</v>
      </c>
      <c r="C4" t="s">
        <v>118</v>
      </c>
      <c r="D4">
        <v>350000</v>
      </c>
    </row>
    <row r="5" spans="1:4" outlineLevel="2" x14ac:dyDescent="0.3">
      <c r="A5" s="4">
        <v>40180</v>
      </c>
      <c r="B5" t="s">
        <v>103</v>
      </c>
      <c r="C5" t="s">
        <v>111</v>
      </c>
      <c r="D5">
        <v>154000</v>
      </c>
    </row>
    <row r="6" spans="1:4" outlineLevel="2" x14ac:dyDescent="0.3">
      <c r="A6" s="4">
        <v>40181</v>
      </c>
      <c r="B6" t="s">
        <v>103</v>
      </c>
      <c r="C6" t="s">
        <v>112</v>
      </c>
      <c r="D6">
        <v>45000</v>
      </c>
    </row>
    <row r="7" spans="1:4" outlineLevel="2" x14ac:dyDescent="0.3">
      <c r="A7" s="4">
        <v>40193</v>
      </c>
      <c r="B7" t="s">
        <v>103</v>
      </c>
      <c r="C7" t="s">
        <v>113</v>
      </c>
      <c r="D7">
        <v>450</v>
      </c>
    </row>
    <row r="8" spans="1:4" outlineLevel="2" x14ac:dyDescent="0.3">
      <c r="A8" s="4">
        <v>40201</v>
      </c>
      <c r="B8" t="s">
        <v>109</v>
      </c>
      <c r="C8" t="s">
        <v>117</v>
      </c>
      <c r="D8">
        <v>35000</v>
      </c>
    </row>
    <row r="9" spans="1:4" outlineLevel="2" x14ac:dyDescent="0.3">
      <c r="A9" s="4">
        <v>40207</v>
      </c>
      <c r="B9" t="s">
        <v>103</v>
      </c>
      <c r="C9" t="s">
        <v>117</v>
      </c>
      <c r="D9">
        <v>120000</v>
      </c>
    </row>
    <row r="10" spans="1:4" outlineLevel="2" x14ac:dyDescent="0.3">
      <c r="A10" s="4">
        <v>40208</v>
      </c>
      <c r="B10" t="s">
        <v>103</v>
      </c>
      <c r="C10" t="s">
        <v>117</v>
      </c>
      <c r="D10">
        <v>1200000</v>
      </c>
    </row>
    <row r="11" spans="1:4" outlineLevel="1" x14ac:dyDescent="0.3">
      <c r="A11" s="4"/>
      <c r="B11" s="12" t="s">
        <v>120</v>
      </c>
      <c r="D11">
        <f>SUBTOTAL(9,D4:D10)</f>
        <v>1904450</v>
      </c>
    </row>
    <row r="12" spans="1:4" outlineLevel="2" x14ac:dyDescent="0.3">
      <c r="A12" s="4">
        <v>40184</v>
      </c>
      <c r="B12" t="s">
        <v>107</v>
      </c>
      <c r="C12" t="s">
        <v>112</v>
      </c>
      <c r="D12">
        <v>45000</v>
      </c>
    </row>
    <row r="13" spans="1:4" outlineLevel="2" x14ac:dyDescent="0.3">
      <c r="A13" s="4">
        <v>40199</v>
      </c>
      <c r="B13" t="s">
        <v>107</v>
      </c>
      <c r="C13" t="s">
        <v>115</v>
      </c>
      <c r="D13">
        <v>350</v>
      </c>
    </row>
    <row r="14" spans="1:4" outlineLevel="2" x14ac:dyDescent="0.3">
      <c r="A14" s="4">
        <v>40206</v>
      </c>
      <c r="B14" t="s">
        <v>107</v>
      </c>
      <c r="C14" t="s">
        <v>115</v>
      </c>
      <c r="D14">
        <v>12000</v>
      </c>
    </row>
    <row r="15" spans="1:4" outlineLevel="1" x14ac:dyDescent="0.3">
      <c r="A15" s="4"/>
      <c r="B15" s="12" t="s">
        <v>121</v>
      </c>
      <c r="D15">
        <f>SUBTOTAL(9,D12:D14)</f>
        <v>57350</v>
      </c>
    </row>
    <row r="16" spans="1:4" outlineLevel="2" x14ac:dyDescent="0.3">
      <c r="A16" s="4">
        <v>40188</v>
      </c>
      <c r="B16" t="s">
        <v>104</v>
      </c>
      <c r="C16" t="s">
        <v>112</v>
      </c>
      <c r="D16">
        <v>4500</v>
      </c>
    </row>
    <row r="17" spans="1:4" outlineLevel="1" x14ac:dyDescent="0.3">
      <c r="A17" s="4"/>
      <c r="B17" s="12" t="s">
        <v>122</v>
      </c>
      <c r="D17">
        <f>SUBTOTAL(9,D16:D16)</f>
        <v>4500</v>
      </c>
    </row>
    <row r="18" spans="1:4" outlineLevel="2" x14ac:dyDescent="0.3">
      <c r="A18" s="4">
        <v>40204</v>
      </c>
      <c r="B18" t="s">
        <v>106</v>
      </c>
      <c r="C18" t="s">
        <v>111</v>
      </c>
      <c r="D18">
        <v>120</v>
      </c>
    </row>
    <row r="19" spans="1:4" outlineLevel="2" x14ac:dyDescent="0.3">
      <c r="A19" s="4">
        <v>40194</v>
      </c>
      <c r="B19" t="s">
        <v>105</v>
      </c>
      <c r="C19" t="s">
        <v>114</v>
      </c>
      <c r="D19">
        <v>45</v>
      </c>
    </row>
    <row r="20" spans="1:4" outlineLevel="2" x14ac:dyDescent="0.3">
      <c r="A20" s="4">
        <v>40198</v>
      </c>
      <c r="B20" t="s">
        <v>106</v>
      </c>
      <c r="C20" t="s">
        <v>113</v>
      </c>
      <c r="D20">
        <v>35</v>
      </c>
    </row>
    <row r="21" spans="1:4" outlineLevel="1" x14ac:dyDescent="0.3">
      <c r="A21" s="4"/>
      <c r="B21" s="12" t="s">
        <v>123</v>
      </c>
      <c r="D21">
        <f>SUBTOTAL(9,D18:D20)</f>
        <v>200</v>
      </c>
    </row>
    <row r="22" spans="1:4" outlineLevel="2" x14ac:dyDescent="0.3">
      <c r="A22" s="4">
        <v>40203</v>
      </c>
      <c r="B22" t="s">
        <v>108</v>
      </c>
      <c r="C22" t="s">
        <v>118</v>
      </c>
      <c r="D22">
        <v>12</v>
      </c>
    </row>
    <row r="23" spans="1:4" outlineLevel="2" x14ac:dyDescent="0.3">
      <c r="A23" s="4">
        <v>40205</v>
      </c>
      <c r="B23" t="s">
        <v>110</v>
      </c>
      <c r="C23" t="s">
        <v>119</v>
      </c>
      <c r="D23">
        <v>1200</v>
      </c>
    </row>
    <row r="24" spans="1:4" outlineLevel="2" x14ac:dyDescent="0.3">
      <c r="A24" s="4">
        <v>40200</v>
      </c>
      <c r="B24" t="s">
        <v>108</v>
      </c>
      <c r="C24" t="s">
        <v>116</v>
      </c>
      <c r="D24">
        <v>3500</v>
      </c>
    </row>
    <row r="25" spans="1:4" outlineLevel="1" x14ac:dyDescent="0.3">
      <c r="A25" s="4"/>
      <c r="B25" s="12" t="s">
        <v>124</v>
      </c>
      <c r="D25">
        <f>SUBTOTAL(9,D22:D24)</f>
        <v>4712</v>
      </c>
    </row>
    <row r="26" spans="1:4" x14ac:dyDescent="0.3">
      <c r="A26" s="4"/>
      <c r="B26" s="12" t="s">
        <v>97</v>
      </c>
      <c r="D26">
        <f>SUBTOTAL(9,D4:D24)</f>
        <v>1971212</v>
      </c>
    </row>
  </sheetData>
  <sortState ref="A4:D20">
    <sortCondition ref="B4:B20"/>
    <sortCondition ref="C4:C20" customList="교육훈련비,기타경비,소모품비,접대비,통신비,회식비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4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Sheet10</vt:lpstr>
      <vt:lpstr>Sheet11</vt:lpstr>
      <vt:lpstr>Sheet9</vt:lpstr>
      <vt:lpstr>Sheet12</vt:lpstr>
      <vt:lpstr>Sheet4!Criteria</vt:lpstr>
      <vt:lpstr>Sheet5!Criteria</vt:lpstr>
      <vt:lpstr>Sheet4!Extract</vt:lpstr>
      <vt:lpstr>Sheet5!Extract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2015-11-17T00:26:18Z</dcterms:created>
  <dcterms:modified xsi:type="dcterms:W3CDTF">2015-11-17T02:51:25Z</dcterms:modified>
</cp:coreProperties>
</file>