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lxf</author>
  </authors>
  <commentList>
    <comment ref="A5" authorId="0">
      <text>
        <r>
          <rPr>
            <b/>
            <sz val="9"/>
            <rFont val="宋体"/>
            <charset val="134"/>
          </rPr>
          <t>lxf:</t>
        </r>
        <r>
          <rPr>
            <sz val="9"/>
            <rFont val="宋体"/>
            <charset val="134"/>
          </rPr>
          <t xml:space="preserve">
4.19入职</t>
        </r>
      </text>
    </comment>
  </commentList>
</comments>
</file>

<file path=xl/sharedStrings.xml><?xml version="1.0" encoding="utf-8"?>
<sst xmlns="http://schemas.openxmlformats.org/spreadsheetml/2006/main" count="35" uniqueCount="28">
  <si>
    <t>水大鱼大21年8月工资表</t>
  </si>
  <si>
    <t>基本工资</t>
  </si>
  <si>
    <t>绩效1</t>
  </si>
  <si>
    <t>绩效2</t>
  </si>
  <si>
    <t>出勤天数</t>
  </si>
  <si>
    <t>午餐补贴</t>
  </si>
  <si>
    <t>缺勤扣款</t>
  </si>
  <si>
    <t>应发工资</t>
  </si>
  <si>
    <t>养老保险</t>
  </si>
  <si>
    <t>医疗保险</t>
  </si>
  <si>
    <t>失业保险</t>
  </si>
  <si>
    <t>公积金</t>
  </si>
  <si>
    <t>个税</t>
  </si>
  <si>
    <t>小计</t>
  </si>
  <si>
    <t>当月实发</t>
  </si>
  <si>
    <t>备注</t>
  </si>
  <si>
    <t>张志刚</t>
  </si>
  <si>
    <t>8.16日入职</t>
  </si>
  <si>
    <t>陆闻阳</t>
  </si>
  <si>
    <t>扣9月10月社保</t>
  </si>
  <si>
    <t>曾学东</t>
  </si>
  <si>
    <t>段照森</t>
  </si>
  <si>
    <t>符萃</t>
  </si>
  <si>
    <t>李玲玲</t>
  </si>
  <si>
    <t>王清</t>
  </si>
  <si>
    <t>王碧丽</t>
  </si>
  <si>
    <t>张志刚 9月份</t>
  </si>
  <si>
    <t>提前发9月份工资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</si>
</sst>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.00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仿宋"/>
      <charset val="134"/>
    </font>
    <font>
      <sz val="9"/>
      <color rgb="FFFF0000"/>
      <name val="仿宋"/>
      <charset val="134"/>
    </font>
    <font>
      <sz val="9"/>
      <color indexed="8"/>
      <name val="仿宋"/>
      <charset val="134"/>
    </font>
    <font>
      <sz val="9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3" fontId="1" fillId="0" borderId="1" xfId="0" applyNumberFormat="1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left" wrapText="1"/>
    </xf>
    <xf numFmtId="43" fontId="1" fillId="0" borderId="1" xfId="0" applyNumberFormat="1" applyFont="1" applyFill="1" applyBorder="1" applyAlignment="1">
      <alignment horizontal="center"/>
    </xf>
    <xf numFmtId="0" fontId="3" fillId="0" borderId="1" xfId="49" applyFont="1" applyFill="1" applyBorder="1" applyAlignment="1">
      <alignment horizontal="left" wrapText="1"/>
    </xf>
    <xf numFmtId="43" fontId="1" fillId="2" borderId="1" xfId="0" applyNumberFormat="1" applyFont="1" applyFill="1" applyBorder="1" applyAlignment="1">
      <alignment horizontal="center"/>
    </xf>
    <xf numFmtId="0" fontId="2" fillId="0" borderId="1" xfId="49" applyFont="1" applyFill="1" applyBorder="1" applyAlignment="1">
      <alignment horizontal="center" wrapText="1"/>
    </xf>
    <xf numFmtId="0" fontId="2" fillId="0" borderId="0" xfId="49" applyFont="1" applyFill="1" applyBorder="1" applyAlignment="1">
      <alignment horizontal="center" wrapText="1"/>
    </xf>
    <xf numFmtId="43" fontId="1" fillId="0" borderId="0" xfId="0" applyNumberFormat="1" applyFont="1" applyFill="1" applyAlignment="1">
      <alignment horizontal="center"/>
    </xf>
    <xf numFmtId="43" fontId="1" fillId="0" borderId="0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 vertical="center"/>
    </xf>
    <xf numFmtId="43" fontId="4" fillId="0" borderId="1" xfId="5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43" fontId="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43" fontId="1" fillId="3" borderId="1" xfId="0" applyNumberFormat="1" applyFont="1" applyFill="1" applyBorder="1" applyAlignment="1">
      <alignment horizontal="center"/>
    </xf>
    <xf numFmtId="177" fontId="1" fillId="0" borderId="1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workbookViewId="0">
      <selection activeCell="L23" sqref="L23"/>
    </sheetView>
  </sheetViews>
  <sheetFormatPr defaultColWidth="9" defaultRowHeight="16.8"/>
  <sheetData>
    <row r="1" s="1" customFormat="1" ht="22" customHeight="1" spans="1:16">
      <c r="A1" s="5" t="s">
        <v>0</v>
      </c>
      <c r="B1" s="5"/>
      <c r="C1" s="5"/>
      <c r="D1" s="5"/>
      <c r="E1" s="5"/>
      <c r="F1" s="5"/>
      <c r="G1" s="15"/>
      <c r="H1" s="5"/>
      <c r="I1" s="5"/>
      <c r="J1" s="5"/>
      <c r="K1" s="5"/>
      <c r="L1" s="5"/>
      <c r="M1" s="5"/>
      <c r="N1" s="5"/>
      <c r="O1" s="5"/>
      <c r="P1" s="5"/>
    </row>
    <row r="2" s="1" customFormat="1" ht="22" customHeight="1" spans="1:16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18" t="s">
        <v>14</v>
      </c>
      <c r="P2" s="5" t="s">
        <v>15</v>
      </c>
    </row>
    <row r="3" s="2" customFormat="1" ht="22" customHeight="1" spans="1:17">
      <c r="A3" s="7" t="s">
        <v>16</v>
      </c>
      <c r="B3" s="8">
        <v>6500</v>
      </c>
      <c r="C3" s="8">
        <v>3000</v>
      </c>
      <c r="D3" s="8"/>
      <c r="E3" s="8">
        <v>12</v>
      </c>
      <c r="F3" s="16">
        <f>E3*15</f>
        <v>180</v>
      </c>
      <c r="G3" s="8">
        <f>9500-9500/21.75*10</f>
        <v>5132.18390804598</v>
      </c>
      <c r="H3" s="8">
        <f>B3+C3+D3+F3-G3</f>
        <v>4547.81609195402</v>
      </c>
      <c r="I3" s="8"/>
      <c r="J3" s="8"/>
      <c r="K3" s="8"/>
      <c r="L3" s="8"/>
      <c r="M3" s="8"/>
      <c r="N3" s="8">
        <f t="shared" ref="N3:N11" si="0">SUM(I3:M3)</f>
        <v>0</v>
      </c>
      <c r="O3" s="8">
        <f t="shared" ref="O3:O11" si="1">H3-N3</f>
        <v>4547.81609195402</v>
      </c>
      <c r="P3" s="19" t="s">
        <v>17</v>
      </c>
      <c r="Q3" s="23"/>
    </row>
    <row r="4" s="3" customFormat="1" ht="22" customHeight="1" spans="1:16">
      <c r="A4" s="9" t="s">
        <v>18</v>
      </c>
      <c r="B4" s="8">
        <v>6500</v>
      </c>
      <c r="C4" s="8">
        <v>3500</v>
      </c>
      <c r="D4" s="8"/>
      <c r="E4" s="8"/>
      <c r="F4" s="16"/>
      <c r="G4" s="8">
        <v>1634.22</v>
      </c>
      <c r="H4" s="8">
        <f>B4+C4+D4+F4-G4</f>
        <v>8365.78</v>
      </c>
      <c r="I4" s="8">
        <f>265.73*2</f>
        <v>531.46</v>
      </c>
      <c r="J4" s="8">
        <f>66.43*2</f>
        <v>132.86</v>
      </c>
      <c r="K4" s="8">
        <f>16.61*2</f>
        <v>33.22</v>
      </c>
      <c r="L4" s="8"/>
      <c r="M4" s="8"/>
      <c r="N4" s="8">
        <f t="shared" si="0"/>
        <v>697.54</v>
      </c>
      <c r="O4" s="8">
        <f t="shared" si="1"/>
        <v>7668.24</v>
      </c>
      <c r="P4" s="19" t="s">
        <v>19</v>
      </c>
    </row>
    <row r="5" s="2" customFormat="1" ht="22" customHeight="1" spans="1:17">
      <c r="A5" s="7" t="s">
        <v>20</v>
      </c>
      <c r="B5" s="8">
        <v>3500</v>
      </c>
      <c r="C5" s="8">
        <v>2500</v>
      </c>
      <c r="D5" s="8"/>
      <c r="E5" s="8"/>
      <c r="F5" s="16"/>
      <c r="G5" s="8">
        <f>6000-6000/21.75*10</f>
        <v>3241.37931034483</v>
      </c>
      <c r="H5" s="8">
        <f>B5+C5+D5+F5-G5</f>
        <v>2758.62068965517</v>
      </c>
      <c r="I5" s="8"/>
      <c r="J5" s="8"/>
      <c r="K5" s="8"/>
      <c r="L5" s="8"/>
      <c r="M5" s="8"/>
      <c r="N5" s="8">
        <f t="shared" si="0"/>
        <v>0</v>
      </c>
      <c r="O5" s="8">
        <f t="shared" si="1"/>
        <v>2758.62068965517</v>
      </c>
      <c r="P5" s="19" t="s">
        <v>17</v>
      </c>
      <c r="Q5" s="23"/>
    </row>
    <row r="6" s="2" customFormat="1" ht="22" customHeight="1" spans="1:17">
      <c r="A6" s="7"/>
      <c r="B6" s="10">
        <f t="shared" ref="B6:O6" si="2">SUM(B3:B5)</f>
        <v>16500</v>
      </c>
      <c r="C6" s="10">
        <f t="shared" si="2"/>
        <v>9000</v>
      </c>
      <c r="D6" s="10">
        <f t="shared" si="2"/>
        <v>0</v>
      </c>
      <c r="E6" s="10">
        <f t="shared" si="2"/>
        <v>12</v>
      </c>
      <c r="F6" s="10">
        <f t="shared" si="2"/>
        <v>180</v>
      </c>
      <c r="G6" s="10">
        <f t="shared" si="2"/>
        <v>10007.7832183908</v>
      </c>
      <c r="H6" s="10">
        <f t="shared" si="2"/>
        <v>15672.2167816092</v>
      </c>
      <c r="I6" s="10">
        <f t="shared" si="2"/>
        <v>531.46</v>
      </c>
      <c r="J6" s="10">
        <f t="shared" si="2"/>
        <v>132.86</v>
      </c>
      <c r="K6" s="10">
        <f t="shared" si="2"/>
        <v>33.22</v>
      </c>
      <c r="L6" s="10">
        <f t="shared" si="2"/>
        <v>0</v>
      </c>
      <c r="M6" s="10">
        <f t="shared" si="2"/>
        <v>0</v>
      </c>
      <c r="N6" s="10">
        <f t="shared" si="2"/>
        <v>697.54</v>
      </c>
      <c r="O6" s="10">
        <f t="shared" si="2"/>
        <v>14974.6767816092</v>
      </c>
      <c r="P6" s="19"/>
      <c r="Q6" s="23"/>
    </row>
    <row r="7" s="2" customFormat="1" ht="22" customHeight="1" spans="1:17">
      <c r="A7" s="7" t="s">
        <v>21</v>
      </c>
      <c r="B7" s="8">
        <v>10000</v>
      </c>
      <c r="C7" s="8"/>
      <c r="D7" s="8"/>
      <c r="E7" s="8"/>
      <c r="F7" s="16"/>
      <c r="G7" s="8">
        <f t="shared" ref="G7:G11" si="3">B7-B7/21.75*10</f>
        <v>5402.29885057471</v>
      </c>
      <c r="H7" s="8">
        <f t="shared" ref="H7:H11" si="4">B7+C7+D7++F7-G7</f>
        <v>4597.70114942529</v>
      </c>
      <c r="I7" s="8"/>
      <c r="J7" s="8"/>
      <c r="K7" s="8"/>
      <c r="L7" s="8"/>
      <c r="M7" s="8"/>
      <c r="N7" s="8">
        <f t="shared" si="0"/>
        <v>0</v>
      </c>
      <c r="O7" s="8">
        <f t="shared" si="1"/>
        <v>4597.70114942529</v>
      </c>
      <c r="P7" s="19" t="s">
        <v>17</v>
      </c>
      <c r="Q7" s="23"/>
    </row>
    <row r="8" s="2" customFormat="1" ht="22" customHeight="1" spans="1:17">
      <c r="A8" s="7" t="s">
        <v>22</v>
      </c>
      <c r="B8" s="8">
        <v>10000</v>
      </c>
      <c r="C8" s="8"/>
      <c r="D8" s="8"/>
      <c r="E8" s="8">
        <v>0</v>
      </c>
      <c r="F8" s="16">
        <v>0</v>
      </c>
      <c r="G8" s="8">
        <f t="shared" si="3"/>
        <v>5402.29885057471</v>
      </c>
      <c r="H8" s="8">
        <f t="shared" si="4"/>
        <v>4597.70114942529</v>
      </c>
      <c r="I8" s="8"/>
      <c r="J8" s="8"/>
      <c r="K8" s="8"/>
      <c r="L8" s="8"/>
      <c r="M8" s="8"/>
      <c r="N8" s="8">
        <f t="shared" si="0"/>
        <v>0</v>
      </c>
      <c r="O8" s="8">
        <f t="shared" si="1"/>
        <v>4597.70114942529</v>
      </c>
      <c r="P8" s="19" t="s">
        <v>17</v>
      </c>
      <c r="Q8" s="23"/>
    </row>
    <row r="9" s="2" customFormat="1" ht="22" customHeight="1" spans="1:17">
      <c r="A9" s="7" t="s">
        <v>23</v>
      </c>
      <c r="B9" s="8">
        <v>10000</v>
      </c>
      <c r="C9" s="8"/>
      <c r="D9" s="8"/>
      <c r="E9" s="8">
        <v>0</v>
      </c>
      <c r="F9" s="16">
        <v>0</v>
      </c>
      <c r="G9" s="8">
        <f t="shared" si="3"/>
        <v>5402.29885057471</v>
      </c>
      <c r="H9" s="8">
        <f t="shared" si="4"/>
        <v>4597.70114942529</v>
      </c>
      <c r="I9" s="8"/>
      <c r="J9" s="8"/>
      <c r="K9" s="8"/>
      <c r="L9" s="8"/>
      <c r="M9" s="8"/>
      <c r="N9" s="8">
        <f t="shared" si="0"/>
        <v>0</v>
      </c>
      <c r="O9" s="8">
        <f t="shared" si="1"/>
        <v>4597.70114942529</v>
      </c>
      <c r="P9" s="19" t="s">
        <v>17</v>
      </c>
      <c r="Q9" s="23"/>
    </row>
    <row r="10" s="2" customFormat="1" ht="22" customHeight="1" spans="1:17">
      <c r="A10" s="7" t="s">
        <v>24</v>
      </c>
      <c r="B10" s="8">
        <v>8000</v>
      </c>
      <c r="C10" s="8"/>
      <c r="D10" s="8"/>
      <c r="E10" s="8">
        <v>0</v>
      </c>
      <c r="F10" s="16">
        <v>0</v>
      </c>
      <c r="G10" s="8">
        <f t="shared" si="3"/>
        <v>4321.83908045977</v>
      </c>
      <c r="H10" s="8">
        <f t="shared" si="4"/>
        <v>3678.16091954023</v>
      </c>
      <c r="I10" s="8"/>
      <c r="J10" s="8"/>
      <c r="K10" s="8"/>
      <c r="L10" s="8"/>
      <c r="M10" s="8"/>
      <c r="N10" s="8">
        <f t="shared" si="0"/>
        <v>0</v>
      </c>
      <c r="O10" s="20">
        <f t="shared" si="1"/>
        <v>3678.16091954023</v>
      </c>
      <c r="P10" s="19" t="s">
        <v>17</v>
      </c>
      <c r="Q10" s="3"/>
    </row>
    <row r="11" s="2" customFormat="1" ht="22" customHeight="1" spans="1:17">
      <c r="A11" s="7" t="s">
        <v>25</v>
      </c>
      <c r="B11" s="8">
        <v>8000</v>
      </c>
      <c r="C11" s="8"/>
      <c r="D11" s="8"/>
      <c r="E11" s="8">
        <v>0</v>
      </c>
      <c r="F11" s="16">
        <v>0</v>
      </c>
      <c r="G11" s="8">
        <f t="shared" si="3"/>
        <v>4321.83908045977</v>
      </c>
      <c r="H11" s="8">
        <f t="shared" si="4"/>
        <v>3678.16091954023</v>
      </c>
      <c r="I11" s="8"/>
      <c r="J11" s="8"/>
      <c r="K11" s="8"/>
      <c r="L11" s="8"/>
      <c r="M11" s="8"/>
      <c r="N11" s="8">
        <f t="shared" si="0"/>
        <v>0</v>
      </c>
      <c r="O11" s="20">
        <f t="shared" si="1"/>
        <v>3678.16091954023</v>
      </c>
      <c r="P11" s="19" t="s">
        <v>17</v>
      </c>
      <c r="Q11" s="3"/>
    </row>
    <row r="12" s="4" customFormat="1" ht="22" customHeight="1" spans="1:17">
      <c r="A12" s="11"/>
      <c r="B12" s="10">
        <f t="shared" ref="B12:O12" si="5">SUM(B7:B11)</f>
        <v>46000</v>
      </c>
      <c r="C12" s="10">
        <f t="shared" si="5"/>
        <v>0</v>
      </c>
      <c r="D12" s="10">
        <f t="shared" si="5"/>
        <v>0</v>
      </c>
      <c r="E12" s="10">
        <f t="shared" si="5"/>
        <v>0</v>
      </c>
      <c r="F12" s="10">
        <f t="shared" si="5"/>
        <v>0</v>
      </c>
      <c r="G12" s="10">
        <f t="shared" si="5"/>
        <v>24850.5747126437</v>
      </c>
      <c r="H12" s="10">
        <f t="shared" si="5"/>
        <v>21149.4252873563</v>
      </c>
      <c r="I12" s="10">
        <f t="shared" si="5"/>
        <v>0</v>
      </c>
      <c r="J12" s="10">
        <f t="shared" si="5"/>
        <v>0</v>
      </c>
      <c r="K12" s="10">
        <f t="shared" si="5"/>
        <v>0</v>
      </c>
      <c r="L12" s="10">
        <f t="shared" si="5"/>
        <v>0</v>
      </c>
      <c r="M12" s="10">
        <f t="shared" si="5"/>
        <v>0</v>
      </c>
      <c r="N12" s="10">
        <f t="shared" si="5"/>
        <v>0</v>
      </c>
      <c r="O12" s="10">
        <f t="shared" si="5"/>
        <v>21149.4252873563</v>
      </c>
      <c r="P12" s="19"/>
      <c r="Q12" s="3"/>
    </row>
    <row r="13" s="4" customFormat="1" ht="22" customHeight="1" spans="1:17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9"/>
      <c r="Q13" s="3"/>
    </row>
    <row r="14" s="3" customFormat="1" ht="22" customHeight="1" spans="1:16">
      <c r="A14" s="11" t="s">
        <v>13</v>
      </c>
      <c r="B14" s="10">
        <f t="shared" ref="B14:O14" si="6">SUM(B6,B12)</f>
        <v>62500</v>
      </c>
      <c r="C14" s="10">
        <f t="shared" si="6"/>
        <v>9000</v>
      </c>
      <c r="D14" s="10">
        <f t="shared" si="6"/>
        <v>0</v>
      </c>
      <c r="E14" s="10">
        <f t="shared" si="6"/>
        <v>12</v>
      </c>
      <c r="F14" s="10">
        <f t="shared" si="6"/>
        <v>180</v>
      </c>
      <c r="G14" s="10">
        <f t="shared" si="6"/>
        <v>34858.3579310345</v>
      </c>
      <c r="H14" s="10">
        <f t="shared" si="6"/>
        <v>36821.6420689655</v>
      </c>
      <c r="I14" s="10">
        <f t="shared" si="6"/>
        <v>531.46</v>
      </c>
      <c r="J14" s="10">
        <f t="shared" si="6"/>
        <v>132.86</v>
      </c>
      <c r="K14" s="10">
        <f t="shared" si="6"/>
        <v>33.22</v>
      </c>
      <c r="L14" s="10">
        <f t="shared" si="6"/>
        <v>0</v>
      </c>
      <c r="M14" s="10">
        <f t="shared" si="6"/>
        <v>0</v>
      </c>
      <c r="N14" s="10">
        <f t="shared" si="6"/>
        <v>697.54</v>
      </c>
      <c r="O14" s="10">
        <f t="shared" si="6"/>
        <v>36124.1020689655</v>
      </c>
      <c r="P14" s="21"/>
    </row>
    <row r="15" s="3" customFormat="1" ht="22" customHeight="1" spans="1:16">
      <c r="A15" s="12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22"/>
    </row>
    <row r="16" s="3" customFormat="1" ht="22" customHeight="1" spans="7:7">
      <c r="G16" s="17"/>
    </row>
    <row r="17" s="3" customFormat="1" ht="22" customHeight="1" spans="1:16">
      <c r="A17" s="7" t="s">
        <v>26</v>
      </c>
      <c r="B17" s="8">
        <v>6500</v>
      </c>
      <c r="C17" s="8">
        <v>5500</v>
      </c>
      <c r="D17" s="8"/>
      <c r="E17" s="8"/>
      <c r="F17" s="16"/>
      <c r="G17" s="8">
        <v>0</v>
      </c>
      <c r="H17" s="8">
        <f>B17+C17+D17+F17-G17</f>
        <v>12000</v>
      </c>
      <c r="I17" s="8">
        <v>265.73</v>
      </c>
      <c r="J17" s="8">
        <v>66.43</v>
      </c>
      <c r="K17" s="8">
        <v>16.61</v>
      </c>
      <c r="L17" s="8"/>
      <c r="M17" s="8">
        <v>190.54</v>
      </c>
      <c r="N17" s="8">
        <f>SUM(I17:M17)</f>
        <v>539.31</v>
      </c>
      <c r="O17" s="8">
        <f>H17-N17</f>
        <v>11460.69</v>
      </c>
      <c r="P17" s="19" t="s">
        <v>27</v>
      </c>
    </row>
  </sheetData>
  <mergeCells count="1">
    <mergeCell ref="A1:P1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cqj</cp:lastModifiedBy>
  <dcterms:created xsi:type="dcterms:W3CDTF">2025-05-24T21:00:00Z</dcterms:created>
  <dcterms:modified xsi:type="dcterms:W3CDTF">2025-05-24T21:14:17Z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BA6211AFD7B5BF4329C631682F0FB245_42</vt:lpwstr>
  </property>
  <property fmtid="{D5CDD505-2E9C-101B-9397-08002B2CF9AE}" pid="3" name="KSOProductBuildVer">
    <vt:lpwstr>2052-6.7.1.8828</vt:lpwstr>
  </property>
</Properties>
</file>