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50" windowWidth="16275" windowHeight="10545"/>
  </bookViews>
  <sheets>
    <sheet name="Sheet1" sheetId="1" r:id="rId1"/>
    <sheet name="Sheet2" sheetId="2" r:id="rId2"/>
    <sheet name="Sheet3" sheetId="3" r:id="rId3"/>
  </sheets>
  <definedNames>
    <definedName name="DiameterForVertexSize1">Sheet1!$D$34</definedName>
  </definedNames>
  <calcPr calcId="125725"/>
</workbook>
</file>

<file path=xl/calcChain.xml><?xml version="1.0" encoding="utf-8"?>
<calcChain xmlns="http://schemas.openxmlformats.org/spreadsheetml/2006/main">
  <c r="D32" i="1"/>
  <c r="D31"/>
  <c r="D30"/>
  <c r="D29"/>
  <c r="D28"/>
  <c r="D27"/>
  <c r="D26"/>
  <c r="D25"/>
  <c r="D24"/>
  <c r="D23"/>
  <c r="D22"/>
  <c r="D21"/>
  <c r="D20"/>
  <c r="H15" l="1"/>
  <c r="G15" s="1"/>
  <c r="K5"/>
  <c r="K15" s="1"/>
  <c r="J15" s="1"/>
  <c r="E5"/>
  <c r="E15" s="1"/>
  <c r="D15" s="1"/>
  <c r="C6"/>
  <c r="H6" s="1"/>
  <c r="G6" s="1"/>
  <c r="K6" l="1"/>
  <c r="J6" s="1"/>
  <c r="E16"/>
  <c r="D16" s="1"/>
  <c r="H16"/>
  <c r="G16" s="1"/>
  <c r="K16"/>
  <c r="J16" s="1"/>
  <c r="C7"/>
  <c r="E6"/>
  <c r="D6" s="1"/>
  <c r="E17" l="1"/>
  <c r="D17" s="1"/>
  <c r="H17"/>
  <c r="G17" s="1"/>
  <c r="K17"/>
  <c r="J17" s="1"/>
  <c r="C8"/>
  <c r="H7"/>
  <c r="G7" s="1"/>
  <c r="K7"/>
  <c r="J7" s="1"/>
  <c r="E7"/>
  <c r="D7" s="1"/>
  <c r="C9" l="1"/>
  <c r="H8"/>
  <c r="G8" s="1"/>
  <c r="E8"/>
  <c r="D8" s="1"/>
  <c r="K8"/>
  <c r="J8" s="1"/>
  <c r="C10" l="1"/>
  <c r="K9"/>
  <c r="J9" s="1"/>
  <c r="H9"/>
  <c r="G9" s="1"/>
  <c r="E9"/>
  <c r="D9" s="1"/>
  <c r="C11" l="1"/>
  <c r="K10"/>
  <c r="J10" s="1"/>
  <c r="H10"/>
  <c r="G10" s="1"/>
  <c r="E10"/>
  <c r="D10" s="1"/>
  <c r="C12" l="1"/>
  <c r="K11"/>
  <c r="J11" s="1"/>
  <c r="H11"/>
  <c r="G11" s="1"/>
  <c r="E11"/>
  <c r="D11" s="1"/>
  <c r="C13" l="1"/>
  <c r="K12"/>
  <c r="J12" s="1"/>
  <c r="H12"/>
  <c r="G12" s="1"/>
  <c r="E12"/>
  <c r="D12" s="1"/>
  <c r="C14" l="1"/>
  <c r="H13"/>
  <c r="G13" s="1"/>
  <c r="K13"/>
  <c r="J13" s="1"/>
  <c r="E13"/>
  <c r="D13" s="1"/>
  <c r="H14" l="1"/>
  <c r="G14" s="1"/>
  <c r="K14"/>
  <c r="J14" s="1"/>
  <c r="E14"/>
  <c r="D14" s="1"/>
</calcChain>
</file>

<file path=xl/sharedStrings.xml><?xml version="1.0" encoding="utf-8"?>
<sst xmlns="http://schemas.openxmlformats.org/spreadsheetml/2006/main" count="16" uniqueCount="13">
  <si>
    <t>circle</t>
  </si>
  <si>
    <t>triangle</t>
  </si>
  <si>
    <t>area</t>
  </si>
  <si>
    <t>diameter</t>
  </si>
  <si>
    <t>rectangle</t>
  </si>
  <si>
    <t>side length</t>
  </si>
  <si>
    <t>base length</t>
  </si>
  <si>
    <t>Vertex Size</t>
  </si>
  <si>
    <t>This worksheet was used as the basis for the VertexRadiusConverter.WorkbookToGraph() and GraphToWorkbook() algorithms.  It was provided by Eduarda Mendes Rodrigues.  From her 2012-08-15 email:</t>
  </si>
  <si>
    <t>I would suggest that we use the vertex size to define the area of the vertex shape instead of its radius. So, if the size of a vertex A is twice the size of another vertex B then A's area is also twice the area of B. This will solve all the problems mentioned below and I believe it is the general approach to deal with this problem.
See the attached spreadsheet for a simulation with 3 of the supported shapes. For the minimum vertex size 1, the circle diameter, square side and triangle base are set to 0.1cm, which I believe is what NodeXL currently uses. This number (in red) can be adjusted, if needed.</t>
  </si>
  <si>
    <t>Diameter</t>
  </si>
  <si>
    <t>Here is the reworking of Eduarda's formulas that yields the same results:</t>
  </si>
  <si>
    <t>Diameter for Vertex Size  1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</si>
</sst>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295350</xdr:colOff>
      <xdr:row>4</xdr:row>
      <xdr:rowOff>80962</xdr:rowOff>
    </xdr:from>
    <xdr:to>
      <xdr:col>5</xdr:col>
      <xdr:colOff>331350</xdr:colOff>
      <xdr:row>4</xdr:row>
      <xdr:rowOff>116962</xdr:rowOff>
    </xdr:to>
    <xdr:sp macro="" textlink="">
      <xdr:nvSpPr>
        <xdr:cNvPr id="4" name="Oval 3"/>
        <xdr:cNvSpPr/>
      </xdr:nvSpPr>
      <xdr:spPr>
        <a:xfrm>
          <a:off x="3419550" y="652462"/>
          <a:ext cx="36000" cy="3600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273750</xdr:colOff>
      <xdr:row>8</xdr:row>
      <xdr:rowOff>61912</xdr:rowOff>
    </xdr:from>
    <xdr:to>
      <xdr:col>5</xdr:col>
      <xdr:colOff>352950</xdr:colOff>
      <xdr:row>8</xdr:row>
      <xdr:rowOff>141112</xdr:rowOff>
    </xdr:to>
    <xdr:sp macro="" textlink="">
      <xdr:nvSpPr>
        <xdr:cNvPr id="6" name="Oval 5"/>
        <xdr:cNvSpPr/>
      </xdr:nvSpPr>
      <xdr:spPr>
        <a:xfrm>
          <a:off x="3397950" y="1395412"/>
          <a:ext cx="79200" cy="7920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255750</xdr:colOff>
      <xdr:row>13</xdr:row>
      <xdr:rowOff>42862</xdr:rowOff>
    </xdr:from>
    <xdr:to>
      <xdr:col>5</xdr:col>
      <xdr:colOff>370950</xdr:colOff>
      <xdr:row>13</xdr:row>
      <xdr:rowOff>158062</xdr:rowOff>
    </xdr:to>
    <xdr:sp macro="" textlink="">
      <xdr:nvSpPr>
        <xdr:cNvPr id="7" name="Oval 6"/>
        <xdr:cNvSpPr/>
      </xdr:nvSpPr>
      <xdr:spPr>
        <a:xfrm>
          <a:off x="3379950" y="2328862"/>
          <a:ext cx="115200" cy="11520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295350</xdr:colOff>
      <xdr:row>4</xdr:row>
      <xdr:rowOff>80962</xdr:rowOff>
    </xdr:from>
    <xdr:to>
      <xdr:col>8</xdr:col>
      <xdr:colOff>331350</xdr:colOff>
      <xdr:row>4</xdr:row>
      <xdr:rowOff>116962</xdr:rowOff>
    </xdr:to>
    <xdr:sp macro="" textlink="">
      <xdr:nvSpPr>
        <xdr:cNvPr id="8" name="Rectangle 7"/>
        <xdr:cNvSpPr/>
      </xdr:nvSpPr>
      <xdr:spPr>
        <a:xfrm>
          <a:off x="5419800" y="652462"/>
          <a:ext cx="36000" cy="36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273750</xdr:colOff>
      <xdr:row>8</xdr:row>
      <xdr:rowOff>61912</xdr:rowOff>
    </xdr:from>
    <xdr:to>
      <xdr:col>8</xdr:col>
      <xdr:colOff>352950</xdr:colOff>
      <xdr:row>8</xdr:row>
      <xdr:rowOff>141112</xdr:rowOff>
    </xdr:to>
    <xdr:sp macro="" textlink="">
      <xdr:nvSpPr>
        <xdr:cNvPr id="9" name="Rectangle 8"/>
        <xdr:cNvSpPr/>
      </xdr:nvSpPr>
      <xdr:spPr>
        <a:xfrm>
          <a:off x="5398200" y="1395412"/>
          <a:ext cx="79200" cy="792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255750</xdr:colOff>
      <xdr:row>13</xdr:row>
      <xdr:rowOff>42862</xdr:rowOff>
    </xdr:from>
    <xdr:to>
      <xdr:col>8</xdr:col>
      <xdr:colOff>370950</xdr:colOff>
      <xdr:row>13</xdr:row>
      <xdr:rowOff>158062</xdr:rowOff>
    </xdr:to>
    <xdr:sp macro="" textlink="">
      <xdr:nvSpPr>
        <xdr:cNvPr id="10" name="Rectangle 9"/>
        <xdr:cNvSpPr/>
      </xdr:nvSpPr>
      <xdr:spPr>
        <a:xfrm>
          <a:off x="5380200" y="2328862"/>
          <a:ext cx="115200" cy="1152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285825</xdr:colOff>
      <xdr:row>4</xdr:row>
      <xdr:rowOff>80962</xdr:rowOff>
    </xdr:from>
    <xdr:to>
      <xdr:col>11</xdr:col>
      <xdr:colOff>321825</xdr:colOff>
      <xdr:row>4</xdr:row>
      <xdr:rowOff>116962</xdr:rowOff>
    </xdr:to>
    <xdr:sp macro="" textlink="">
      <xdr:nvSpPr>
        <xdr:cNvPr id="11" name="Isosceles Triangle 10"/>
        <xdr:cNvSpPr/>
      </xdr:nvSpPr>
      <xdr:spPr>
        <a:xfrm>
          <a:off x="7448625" y="652462"/>
          <a:ext cx="36000" cy="360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264225</xdr:colOff>
      <xdr:row>8</xdr:row>
      <xdr:rowOff>61912</xdr:rowOff>
    </xdr:from>
    <xdr:to>
      <xdr:col>11</xdr:col>
      <xdr:colOff>343425</xdr:colOff>
      <xdr:row>8</xdr:row>
      <xdr:rowOff>141112</xdr:rowOff>
    </xdr:to>
    <xdr:sp macro="" textlink="">
      <xdr:nvSpPr>
        <xdr:cNvPr id="12" name="Isosceles Triangle 11"/>
        <xdr:cNvSpPr/>
      </xdr:nvSpPr>
      <xdr:spPr>
        <a:xfrm>
          <a:off x="7427025" y="1395412"/>
          <a:ext cx="79200" cy="792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246225</xdr:colOff>
      <xdr:row>13</xdr:row>
      <xdr:rowOff>42862</xdr:rowOff>
    </xdr:from>
    <xdr:to>
      <xdr:col>11</xdr:col>
      <xdr:colOff>361425</xdr:colOff>
      <xdr:row>13</xdr:row>
      <xdr:rowOff>158062</xdr:rowOff>
    </xdr:to>
    <xdr:sp macro="" textlink="">
      <xdr:nvSpPr>
        <xdr:cNvPr id="13" name="Isosceles Triangle 12"/>
        <xdr:cNvSpPr/>
      </xdr:nvSpPr>
      <xdr:spPr>
        <a:xfrm>
          <a:off x="7409025" y="2328862"/>
          <a:ext cx="115200" cy="1152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223350</xdr:colOff>
      <xdr:row>14</xdr:row>
      <xdr:rowOff>119062</xdr:rowOff>
    </xdr:from>
    <xdr:to>
      <xdr:col>5</xdr:col>
      <xdr:colOff>403350</xdr:colOff>
      <xdr:row>14</xdr:row>
      <xdr:rowOff>299062</xdr:rowOff>
    </xdr:to>
    <xdr:sp macro="" textlink="">
      <xdr:nvSpPr>
        <xdr:cNvPr id="24" name="Oval 23"/>
        <xdr:cNvSpPr/>
      </xdr:nvSpPr>
      <xdr:spPr>
        <a:xfrm>
          <a:off x="3347550" y="2595562"/>
          <a:ext cx="180000" cy="18000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223350</xdr:colOff>
      <xdr:row>14</xdr:row>
      <xdr:rowOff>119062</xdr:rowOff>
    </xdr:from>
    <xdr:to>
      <xdr:col>8</xdr:col>
      <xdr:colOff>403350</xdr:colOff>
      <xdr:row>14</xdr:row>
      <xdr:rowOff>299062</xdr:rowOff>
    </xdr:to>
    <xdr:sp macro="" textlink="">
      <xdr:nvSpPr>
        <xdr:cNvPr id="25" name="Rectangle 24"/>
        <xdr:cNvSpPr/>
      </xdr:nvSpPr>
      <xdr:spPr>
        <a:xfrm>
          <a:off x="5347800" y="2595562"/>
          <a:ext cx="180000" cy="180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213825</xdr:colOff>
      <xdr:row>14</xdr:row>
      <xdr:rowOff>119062</xdr:rowOff>
    </xdr:from>
    <xdr:to>
      <xdr:col>11</xdr:col>
      <xdr:colOff>393825</xdr:colOff>
      <xdr:row>14</xdr:row>
      <xdr:rowOff>299062</xdr:rowOff>
    </xdr:to>
    <xdr:sp macro="" textlink="">
      <xdr:nvSpPr>
        <xdr:cNvPr id="26" name="Isosceles Triangle 25"/>
        <xdr:cNvSpPr/>
      </xdr:nvSpPr>
      <xdr:spPr>
        <a:xfrm>
          <a:off x="7376625" y="2595562"/>
          <a:ext cx="180000" cy="1800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185550</xdr:colOff>
      <xdr:row>15</xdr:row>
      <xdr:rowOff>100012</xdr:rowOff>
    </xdr:from>
    <xdr:to>
      <xdr:col>5</xdr:col>
      <xdr:colOff>441150</xdr:colOff>
      <xdr:row>15</xdr:row>
      <xdr:rowOff>355612</xdr:rowOff>
    </xdr:to>
    <xdr:sp macro="" textlink="">
      <xdr:nvSpPr>
        <xdr:cNvPr id="27" name="Oval 26"/>
        <xdr:cNvSpPr/>
      </xdr:nvSpPr>
      <xdr:spPr>
        <a:xfrm>
          <a:off x="3309750" y="2919412"/>
          <a:ext cx="255600" cy="25560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185550</xdr:colOff>
      <xdr:row>15</xdr:row>
      <xdr:rowOff>100012</xdr:rowOff>
    </xdr:from>
    <xdr:to>
      <xdr:col>8</xdr:col>
      <xdr:colOff>441150</xdr:colOff>
      <xdr:row>15</xdr:row>
      <xdr:rowOff>355612</xdr:rowOff>
    </xdr:to>
    <xdr:sp macro="" textlink="">
      <xdr:nvSpPr>
        <xdr:cNvPr id="28" name="Rectangle 27"/>
        <xdr:cNvSpPr/>
      </xdr:nvSpPr>
      <xdr:spPr>
        <a:xfrm>
          <a:off x="5310000" y="2919412"/>
          <a:ext cx="255600" cy="2556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176025</xdr:colOff>
      <xdr:row>15</xdr:row>
      <xdr:rowOff>100012</xdr:rowOff>
    </xdr:from>
    <xdr:to>
      <xdr:col>11</xdr:col>
      <xdr:colOff>431625</xdr:colOff>
      <xdr:row>15</xdr:row>
      <xdr:rowOff>355612</xdr:rowOff>
    </xdr:to>
    <xdr:sp macro="" textlink="">
      <xdr:nvSpPr>
        <xdr:cNvPr id="29" name="Isosceles Triangle 28"/>
        <xdr:cNvSpPr/>
      </xdr:nvSpPr>
      <xdr:spPr>
        <a:xfrm>
          <a:off x="7338825" y="2919412"/>
          <a:ext cx="255600" cy="2556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16</xdr:row>
      <xdr:rowOff>95250</xdr:rowOff>
    </xdr:from>
    <xdr:to>
      <xdr:col>5</xdr:col>
      <xdr:colOff>493350</xdr:colOff>
      <xdr:row>16</xdr:row>
      <xdr:rowOff>455250</xdr:rowOff>
    </xdr:to>
    <xdr:sp macro="" textlink="">
      <xdr:nvSpPr>
        <xdr:cNvPr id="51" name="Oval 50"/>
        <xdr:cNvSpPr/>
      </xdr:nvSpPr>
      <xdr:spPr>
        <a:xfrm>
          <a:off x="3257550" y="3362325"/>
          <a:ext cx="360000" cy="36000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133350</xdr:colOff>
      <xdr:row>16</xdr:row>
      <xdr:rowOff>85725</xdr:rowOff>
    </xdr:from>
    <xdr:to>
      <xdr:col>8</xdr:col>
      <xdr:colOff>493350</xdr:colOff>
      <xdr:row>16</xdr:row>
      <xdr:rowOff>445725</xdr:rowOff>
    </xdr:to>
    <xdr:sp macro="" textlink="">
      <xdr:nvSpPr>
        <xdr:cNvPr id="52" name="Rectangle 51"/>
        <xdr:cNvSpPr/>
      </xdr:nvSpPr>
      <xdr:spPr>
        <a:xfrm>
          <a:off x="5257800" y="3352800"/>
          <a:ext cx="360000" cy="360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123825</xdr:colOff>
      <xdr:row>16</xdr:row>
      <xdr:rowOff>85725</xdr:rowOff>
    </xdr:from>
    <xdr:to>
      <xdr:col>11</xdr:col>
      <xdr:colOff>483825</xdr:colOff>
      <xdr:row>16</xdr:row>
      <xdr:rowOff>445725</xdr:rowOff>
    </xdr:to>
    <xdr:sp macro="" textlink="">
      <xdr:nvSpPr>
        <xdr:cNvPr id="53" name="Isosceles Triangle 52"/>
        <xdr:cNvSpPr/>
      </xdr:nvSpPr>
      <xdr:spPr>
        <a:xfrm>
          <a:off x="7286625" y="3352800"/>
          <a:ext cx="360000" cy="360000"/>
        </a:xfrm>
        <a:prstGeom prst="triangl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zoomScaleNormal="100" workbookViewId="0"/>
  </sheetViews>
  <sheetFormatPr defaultRowHeight="15"/>
  <cols>
    <col min="1" max="1" width="55.28515625" customWidth="1"/>
    <col min="2" max="2" width="32.5703125" customWidth="1"/>
    <col min="4" max="4" width="10.28515625" customWidth="1"/>
    <col min="7" max="7" width="11.7109375" customWidth="1"/>
    <col min="10" max="10" width="12.28515625" customWidth="1"/>
  </cols>
  <sheetData>
    <row r="1" spans="1:12" ht="300">
      <c r="A1" s="20" t="s">
        <v>8</v>
      </c>
      <c r="B1" s="20" t="s">
        <v>9</v>
      </c>
    </row>
    <row r="2" spans="1:12">
      <c r="A2" s="15"/>
      <c r="F2" s="1"/>
    </row>
    <row r="3" spans="1:12">
      <c r="C3" s="13" t="s">
        <v>7</v>
      </c>
      <c r="D3" s="12" t="s">
        <v>0</v>
      </c>
      <c r="E3" s="12"/>
      <c r="F3" s="2"/>
      <c r="G3" s="12" t="s">
        <v>4</v>
      </c>
      <c r="H3" s="12"/>
      <c r="I3" s="2"/>
      <c r="J3" s="12" t="s">
        <v>1</v>
      </c>
      <c r="K3" s="12"/>
      <c r="L3" s="2"/>
    </row>
    <row r="4" spans="1:12">
      <c r="C4" s="14"/>
      <c r="D4" s="3" t="s">
        <v>3</v>
      </c>
      <c r="E4" s="3" t="s">
        <v>2</v>
      </c>
      <c r="F4" s="4"/>
      <c r="G4" s="3" t="s">
        <v>5</v>
      </c>
      <c r="H4" s="3" t="s">
        <v>2</v>
      </c>
      <c r="I4" s="2"/>
      <c r="J4" s="3" t="s">
        <v>6</v>
      </c>
      <c r="K4" s="3" t="s">
        <v>2</v>
      </c>
      <c r="L4" s="2"/>
    </row>
    <row r="5" spans="1:12">
      <c r="C5" s="8">
        <v>1</v>
      </c>
      <c r="D5" s="5">
        <v>0.1</v>
      </c>
      <c r="E5" s="6">
        <f>PI()*(D5/2)^2</f>
        <v>7.8539816339744835E-3</v>
      </c>
      <c r="F5" s="2"/>
      <c r="G5" s="5">
        <v>0.1</v>
      </c>
      <c r="H5" s="7">
        <v>0.01</v>
      </c>
      <c r="I5" s="2"/>
      <c r="J5" s="5">
        <v>0.1</v>
      </c>
      <c r="K5" s="7">
        <f>SQRT(3)/4*J5^2</f>
        <v>4.3301270189221941E-3</v>
      </c>
      <c r="L5" s="2"/>
    </row>
    <row r="6" spans="1:12">
      <c r="C6" s="8">
        <f>+C5+1</f>
        <v>2</v>
      </c>
      <c r="D6" s="7">
        <f>SQRT(E6/PI())*2</f>
        <v>0.1414213562373095</v>
      </c>
      <c r="E6" s="7">
        <f>E$5*C6</f>
        <v>1.5707963267948967E-2</v>
      </c>
      <c r="F6" s="2"/>
      <c r="G6" s="7">
        <f>SQRT(H6)</f>
        <v>0.1414213562373095</v>
      </c>
      <c r="H6" s="7">
        <f>H$5*$C6</f>
        <v>0.02</v>
      </c>
      <c r="I6" s="2"/>
      <c r="J6" s="7">
        <f>SQRT(4*K6/SQRT(3))</f>
        <v>0.14142135623730953</v>
      </c>
      <c r="K6" s="7">
        <f>K$5*$C6</f>
        <v>8.6602540378443883E-3</v>
      </c>
      <c r="L6" s="2"/>
    </row>
    <row r="7" spans="1:12">
      <c r="C7" s="8">
        <f t="shared" ref="C7:C14" si="0">+C6+1</f>
        <v>3</v>
      </c>
      <c r="D7" s="7">
        <f t="shared" ref="D7:D13" si="1">SQRT(E7/PI())*2</f>
        <v>0.17320508075688773</v>
      </c>
      <c r="E7" s="7">
        <f t="shared" ref="E7:E14" si="2">E$5*C7</f>
        <v>2.356194490192345E-2</v>
      </c>
      <c r="F7" s="2"/>
      <c r="G7" s="7">
        <f t="shared" ref="G7:G17" si="3">SQRT(H7)</f>
        <v>0.17320508075688773</v>
      </c>
      <c r="H7" s="7">
        <f t="shared" ref="H7:H17" si="4">H$5*$C7</f>
        <v>0.03</v>
      </c>
      <c r="I7" s="2"/>
      <c r="J7" s="7">
        <f t="shared" ref="J7:J17" si="5">SQRT(4*K7/SQRT(3))</f>
        <v>0.17320508075688776</v>
      </c>
      <c r="K7" s="7">
        <f t="shared" ref="K7:K17" si="6">K$5*$C7</f>
        <v>1.2990381056766583E-2</v>
      </c>
      <c r="L7" s="2"/>
    </row>
    <row r="8" spans="1:12">
      <c r="C8" s="8">
        <f t="shared" si="0"/>
        <v>4</v>
      </c>
      <c r="D8" s="7">
        <f t="shared" si="1"/>
        <v>0.2</v>
      </c>
      <c r="E8" s="7">
        <f t="shared" si="2"/>
        <v>3.1415926535897934E-2</v>
      </c>
      <c r="F8" s="2"/>
      <c r="G8" s="7">
        <f t="shared" si="3"/>
        <v>0.2</v>
      </c>
      <c r="H8" s="7">
        <f t="shared" si="4"/>
        <v>0.04</v>
      </c>
      <c r="I8" s="2"/>
      <c r="J8" s="7">
        <f t="shared" si="5"/>
        <v>0.2</v>
      </c>
      <c r="K8" s="7">
        <f t="shared" si="6"/>
        <v>1.7320508075688777E-2</v>
      </c>
      <c r="L8" s="2"/>
    </row>
    <row r="9" spans="1:12">
      <c r="C9" s="8">
        <f t="shared" si="0"/>
        <v>5</v>
      </c>
      <c r="D9" s="7">
        <f t="shared" si="1"/>
        <v>0.22360679774997896</v>
      </c>
      <c r="E9" s="7">
        <f t="shared" si="2"/>
        <v>3.9269908169872414E-2</v>
      </c>
      <c r="F9" s="2"/>
      <c r="G9" s="7">
        <f t="shared" si="3"/>
        <v>0.22360679774997896</v>
      </c>
      <c r="H9" s="7">
        <f t="shared" si="4"/>
        <v>0.05</v>
      </c>
      <c r="I9" s="2"/>
      <c r="J9" s="7">
        <f t="shared" si="5"/>
        <v>0.22360679774997899</v>
      </c>
      <c r="K9" s="7">
        <f t="shared" si="6"/>
        <v>2.165063509461097E-2</v>
      </c>
      <c r="L9" s="2"/>
    </row>
    <row r="10" spans="1:12">
      <c r="C10" s="8">
        <f t="shared" si="0"/>
        <v>6</v>
      </c>
      <c r="D10" s="7">
        <f t="shared" si="1"/>
        <v>0.24494897427831783</v>
      </c>
      <c r="E10" s="7">
        <f t="shared" si="2"/>
        <v>4.7123889803846901E-2</v>
      </c>
      <c r="F10" s="2"/>
      <c r="G10" s="7">
        <f t="shared" si="3"/>
        <v>0.2449489742783178</v>
      </c>
      <c r="H10" s="7">
        <f t="shared" si="4"/>
        <v>0.06</v>
      </c>
      <c r="I10" s="2"/>
      <c r="J10" s="7">
        <f t="shared" si="5"/>
        <v>0.24494897427831785</v>
      </c>
      <c r="K10" s="7">
        <f t="shared" si="6"/>
        <v>2.5980762113533167E-2</v>
      </c>
      <c r="L10" s="2"/>
    </row>
    <row r="11" spans="1:12">
      <c r="C11" s="8">
        <f t="shared" si="0"/>
        <v>7</v>
      </c>
      <c r="D11" s="7">
        <f t="shared" si="1"/>
        <v>0.26457513110645908</v>
      </c>
      <c r="E11" s="7">
        <f t="shared" si="2"/>
        <v>5.4977871437821388E-2</v>
      </c>
      <c r="F11" s="2"/>
      <c r="G11" s="7">
        <f t="shared" si="3"/>
        <v>0.26457513110645908</v>
      </c>
      <c r="H11" s="7">
        <f t="shared" si="4"/>
        <v>7.0000000000000007E-2</v>
      </c>
      <c r="I11" s="2"/>
      <c r="J11" s="7">
        <f t="shared" si="5"/>
        <v>0.26457513110645908</v>
      </c>
      <c r="K11" s="7">
        <f t="shared" si="6"/>
        <v>3.031088913245536E-2</v>
      </c>
      <c r="L11" s="2"/>
    </row>
    <row r="12" spans="1:12">
      <c r="C12" s="8">
        <f t="shared" si="0"/>
        <v>8</v>
      </c>
      <c r="D12" s="7">
        <f t="shared" si="1"/>
        <v>0.28284271247461901</v>
      </c>
      <c r="E12" s="7">
        <f t="shared" si="2"/>
        <v>6.2831853071795868E-2</v>
      </c>
      <c r="F12" s="2"/>
      <c r="G12" s="7">
        <f t="shared" si="3"/>
        <v>0.28284271247461901</v>
      </c>
      <c r="H12" s="7">
        <f t="shared" si="4"/>
        <v>0.08</v>
      </c>
      <c r="I12" s="2"/>
      <c r="J12" s="7">
        <f t="shared" si="5"/>
        <v>0.28284271247461906</v>
      </c>
      <c r="K12" s="7">
        <f t="shared" si="6"/>
        <v>3.4641016151377553E-2</v>
      </c>
      <c r="L12" s="2"/>
    </row>
    <row r="13" spans="1:12">
      <c r="C13" s="8">
        <f t="shared" si="0"/>
        <v>9</v>
      </c>
      <c r="D13" s="7">
        <f t="shared" si="1"/>
        <v>0.3</v>
      </c>
      <c r="E13" s="7">
        <f t="shared" si="2"/>
        <v>7.0685834705770348E-2</v>
      </c>
      <c r="F13" s="2"/>
      <c r="G13" s="7">
        <f t="shared" si="3"/>
        <v>0.3</v>
      </c>
      <c r="H13" s="7">
        <f t="shared" si="4"/>
        <v>0.09</v>
      </c>
      <c r="I13" s="2"/>
      <c r="J13" s="7">
        <f t="shared" si="5"/>
        <v>0.30000000000000004</v>
      </c>
      <c r="K13" s="7">
        <f t="shared" si="6"/>
        <v>3.8971143170299746E-2</v>
      </c>
      <c r="L13" s="2"/>
    </row>
    <row r="14" spans="1:12">
      <c r="C14" s="8">
        <f t="shared" si="0"/>
        <v>10</v>
      </c>
      <c r="D14" s="7">
        <f>SQRT(E14/PI())*2</f>
        <v>0.31622776601683794</v>
      </c>
      <c r="E14" s="7">
        <f t="shared" si="2"/>
        <v>7.8539816339744828E-2</v>
      </c>
      <c r="F14" s="2"/>
      <c r="G14" s="7">
        <f t="shared" si="3"/>
        <v>0.31622776601683794</v>
      </c>
      <c r="H14" s="7">
        <f t="shared" si="4"/>
        <v>0.1</v>
      </c>
      <c r="I14" s="2"/>
      <c r="J14" s="7">
        <f t="shared" si="5"/>
        <v>0.31622776601683794</v>
      </c>
      <c r="K14" s="7">
        <f t="shared" si="6"/>
        <v>4.330127018922194E-2</v>
      </c>
      <c r="L14" s="2"/>
    </row>
    <row r="15" spans="1:12" ht="27" customHeight="1">
      <c r="C15" s="9">
        <v>25</v>
      </c>
      <c r="D15" s="10">
        <f t="shared" ref="D15:D17" si="7">SQRT(E15/PI())*2</f>
        <v>0.5</v>
      </c>
      <c r="E15" s="10">
        <f t="shared" ref="E15:E17" si="8">E$5*C15</f>
        <v>0.1963495408493621</v>
      </c>
      <c r="F15" s="11"/>
      <c r="G15" s="10">
        <f t="shared" si="3"/>
        <v>0.5</v>
      </c>
      <c r="H15" s="10">
        <f t="shared" si="4"/>
        <v>0.25</v>
      </c>
      <c r="I15" s="11"/>
      <c r="J15" s="10">
        <f t="shared" si="5"/>
        <v>0.5</v>
      </c>
      <c r="K15" s="10">
        <f t="shared" si="6"/>
        <v>0.10825317547305485</v>
      </c>
      <c r="L15" s="11"/>
    </row>
    <row r="16" spans="1:12" ht="35.25" customHeight="1">
      <c r="C16" s="9">
        <v>50</v>
      </c>
      <c r="D16" s="10">
        <f t="shared" si="7"/>
        <v>0.70710678118654757</v>
      </c>
      <c r="E16" s="10">
        <f t="shared" si="8"/>
        <v>0.3926990816987242</v>
      </c>
      <c r="F16" s="11"/>
      <c r="G16" s="10">
        <f t="shared" si="3"/>
        <v>0.70710678118654757</v>
      </c>
      <c r="H16" s="10">
        <f t="shared" si="4"/>
        <v>0.5</v>
      </c>
      <c r="I16" s="11"/>
      <c r="J16" s="10">
        <f t="shared" si="5"/>
        <v>0.70710678118654757</v>
      </c>
      <c r="K16" s="10">
        <f t="shared" si="6"/>
        <v>0.2165063509461097</v>
      </c>
      <c r="L16" s="11"/>
    </row>
    <row r="17" spans="1:12" ht="42.75" customHeight="1">
      <c r="C17" s="9">
        <v>100</v>
      </c>
      <c r="D17" s="10">
        <f t="shared" si="7"/>
        <v>1</v>
      </c>
      <c r="E17" s="10">
        <f t="shared" si="8"/>
        <v>0.78539816339744839</v>
      </c>
      <c r="F17" s="11"/>
      <c r="G17" s="10">
        <f t="shared" si="3"/>
        <v>1</v>
      </c>
      <c r="H17" s="10">
        <f t="shared" si="4"/>
        <v>1</v>
      </c>
      <c r="I17" s="11"/>
      <c r="J17" s="10">
        <f t="shared" si="5"/>
        <v>1</v>
      </c>
      <c r="K17" s="10">
        <f t="shared" si="6"/>
        <v>0.43301270189221941</v>
      </c>
      <c r="L17" s="2"/>
    </row>
    <row r="19" spans="1:12" ht="30">
      <c r="A19" s="15" t="s">
        <v>11</v>
      </c>
      <c r="C19" s="17" t="s">
        <v>7</v>
      </c>
      <c r="D19" s="19" t="s">
        <v>10</v>
      </c>
    </row>
    <row r="20" spans="1:12">
      <c r="C20" s="16">
        <v>1</v>
      </c>
      <c r="D20" s="18">
        <f xml:space="preserve"> SQRT(((PI()*(DiameterForVertexSize1/2)^2) * C20)/PI())*2</f>
        <v>0.1</v>
      </c>
    </row>
    <row r="21" spans="1:12">
      <c r="C21" s="16">
        <v>2</v>
      </c>
      <c r="D21" s="18">
        <f xml:space="preserve"> SQRT(((PI()*(DiameterForVertexSize1/2)^2) * C21)/PI())*2</f>
        <v>0.1414213562373095</v>
      </c>
    </row>
    <row r="22" spans="1:12">
      <c r="C22" s="16">
        <v>3</v>
      </c>
      <c r="D22" s="18">
        <f xml:space="preserve"> SQRT(((PI()*(DiameterForVertexSize1/2)^2) * C22)/PI())*2</f>
        <v>0.17320508075688773</v>
      </c>
    </row>
    <row r="23" spans="1:12">
      <c r="C23" s="16">
        <v>4</v>
      </c>
      <c r="D23" s="18">
        <f xml:space="preserve"> SQRT(((PI()*(DiameterForVertexSize1/2)^2) * C23)/PI())*2</f>
        <v>0.2</v>
      </c>
    </row>
    <row r="24" spans="1:12">
      <c r="C24" s="16">
        <v>5</v>
      </c>
      <c r="D24" s="18">
        <f xml:space="preserve"> SQRT(((PI()*(DiameterForVertexSize1/2)^2) * C24)/PI())*2</f>
        <v>0.22360679774997896</v>
      </c>
    </row>
    <row r="25" spans="1:12">
      <c r="C25" s="16">
        <v>6</v>
      </c>
      <c r="D25" s="18">
        <f xml:space="preserve"> SQRT(((PI()*(DiameterForVertexSize1/2)^2) * C25)/PI())*2</f>
        <v>0.24494897427831783</v>
      </c>
    </row>
    <row r="26" spans="1:12">
      <c r="C26" s="16">
        <v>7</v>
      </c>
      <c r="D26" s="18">
        <f xml:space="preserve"> SQRT(((PI()*(DiameterForVertexSize1/2)^2) * C26)/PI())*2</f>
        <v>0.26457513110645908</v>
      </c>
    </row>
    <row r="27" spans="1:12">
      <c r="C27" s="16">
        <v>8</v>
      </c>
      <c r="D27" s="18">
        <f xml:space="preserve"> SQRT(((PI()*(DiameterForVertexSize1/2)^2) * C27)/PI())*2</f>
        <v>0.28284271247461901</v>
      </c>
    </row>
    <row r="28" spans="1:12">
      <c r="C28" s="16">
        <v>9</v>
      </c>
      <c r="D28" s="18">
        <f xml:space="preserve"> SQRT(((PI()*(DiameterForVertexSize1/2)^2) * C28)/PI())*2</f>
        <v>0.3</v>
      </c>
    </row>
    <row r="29" spans="1:12">
      <c r="C29" s="16">
        <v>10</v>
      </c>
      <c r="D29" s="18">
        <f xml:space="preserve"> SQRT(((PI()*(DiameterForVertexSize1/2)^2) * C29)/PI())*2</f>
        <v>0.31622776601683794</v>
      </c>
    </row>
    <row r="30" spans="1:12">
      <c r="C30" s="16">
        <v>25</v>
      </c>
      <c r="D30" s="18">
        <f xml:space="preserve"> SQRT(((PI()*(DiameterForVertexSize1/2)^2) * C30)/PI())*2</f>
        <v>0.5</v>
      </c>
    </row>
    <row r="31" spans="1:12">
      <c r="C31" s="16">
        <v>50</v>
      </c>
      <c r="D31" s="18">
        <f xml:space="preserve"> SQRT(((PI()*(DiameterForVertexSize1/2)^2) * C31)/PI())*2</f>
        <v>0.70710678118654757</v>
      </c>
    </row>
    <row r="32" spans="1:12">
      <c r="C32" s="16">
        <v>100</v>
      </c>
      <c r="D32" s="18">
        <f xml:space="preserve"> SQRT(((PI()*(DiameterForVertexSize1/2)^2) * C32)/PI())*2</f>
        <v>1</v>
      </c>
    </row>
    <row r="34" spans="3:4" ht="60">
      <c r="C34" s="15" t="s">
        <v>12</v>
      </c>
      <c r="D34">
        <v>0.1</v>
      </c>
    </row>
  </sheetData>
  <mergeCells count="4">
    <mergeCell ref="D3:E3"/>
    <mergeCell ref="G3:H3"/>
    <mergeCell ref="J3:K3"/>
    <mergeCell ref="C3:C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DiameterForVertexSize1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Mendes Rodrigues</dc:creator>
  <cp:lastModifiedBy>Tony</cp:lastModifiedBy>
  <dcterms:created xsi:type="dcterms:W3CDTF">2012-08-15T09:34:29Z</dcterms:created>
  <dcterms:modified xsi:type="dcterms:W3CDTF">2012-08-30T05:24:34Z</dcterms:modified>
</cp:coreProperties>
</file>