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UTA\tecnología low cost\"/>
    </mc:Choice>
  </mc:AlternateContent>
  <xr:revisionPtr revIDLastSave="0" documentId="13_ncr:1_{C67FCCD8-E51F-4010-A4CC-6B1185932753}" xr6:coauthVersionLast="45" xr6:coauthVersionMax="45" xr10:uidLastSave="{00000000-0000-0000-0000-000000000000}"/>
  <bookViews>
    <workbookView xWindow="-120" yWindow="-120" windowWidth="20730" windowHeight="11160" xr2:uid="{10F955B6-EB3E-4FD7-8581-6B02667F9D5D}"/>
  </bookViews>
  <sheets>
    <sheet name="ECUACIÓN" sheetId="1" r:id="rId1"/>
    <sheet name="INKSCAP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<sst xmlns="http://schemas.openxmlformats.org/spreadsheetml/2006/main" count="33" uniqueCount="25">
  <si>
    <t>RS/RO</t>
  </si>
  <si>
    <t>PPM</t>
  </si>
  <si>
    <t>0.1-0.2</t>
  </si>
  <si>
    <t>pixel_medido</t>
  </si>
  <si>
    <t>0.2-0.3</t>
  </si>
  <si>
    <t>0.3-0.4</t>
  </si>
  <si>
    <t>0.4-0.5</t>
  </si>
  <si>
    <t>0.5-0.6</t>
  </si>
  <si>
    <t>0.6-0.7</t>
  </si>
  <si>
    <t>1_2</t>
  </si>
  <si>
    <t>2_3</t>
  </si>
  <si>
    <t>3_4</t>
  </si>
  <si>
    <t>4_5</t>
  </si>
  <si>
    <t>5_6</t>
  </si>
  <si>
    <t>6_7</t>
  </si>
  <si>
    <t>0.01-0.1</t>
  </si>
  <si>
    <t>10_20</t>
  </si>
  <si>
    <t>20_30</t>
  </si>
  <si>
    <t>30_40</t>
  </si>
  <si>
    <t>RO: SEGÚN LA GUÍA VA DE 0.8 A 20</t>
  </si>
  <si>
    <t>Autor: Meteorólogo Sicha Huaman Rudy Gabriel, formado en la "Universidad Nacional Agraria La Molina" de Lima-Perú</t>
  </si>
  <si>
    <t xml:space="preserve">https://www.mouser.mx/datasheet/2/18/1143_Datasheet-MiCS-6814-rev-8-1144828.pdf </t>
  </si>
  <si>
    <t>Rango RS/R0 ESCALA</t>
  </si>
  <si>
    <t>Rs/R0_Pixel_ESCALA</t>
  </si>
  <si>
    <t>USO EL VALOR 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</si>
</sst>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ECUACIÓN!$E$3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091666666666668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ECUACIÓN!$D$4:$D$27</c:f>
              <c:numCache>
                <c:formatCode>General</c:formatCode>
                <c:ptCount val="24"/>
                <c:pt idx="0">
                  <c:v>6.5000000000000002E-2</c:v>
                </c:pt>
                <c:pt idx="1">
                  <c:v>0.13482324258431533</c:v>
                </c:pt>
                <c:pt idx="2">
                  <c:v>0.19187322226737097</c:v>
                </c:pt>
                <c:pt idx="3">
                  <c:v>0.25314245810055869</c:v>
                </c:pt>
                <c:pt idx="4">
                  <c:v>0.31097804391217565</c:v>
                </c:pt>
                <c:pt idx="5">
                  <c:v>0.37553816046966731</c:v>
                </c:pt>
                <c:pt idx="6">
                  <c:v>0.43429256594724225</c:v>
                </c:pt>
                <c:pt idx="7">
                  <c:v>0.49400479616306958</c:v>
                </c:pt>
                <c:pt idx="8">
                  <c:v>0.56331269349845203</c:v>
                </c:pt>
                <c:pt idx="9">
                  <c:v>0.6205607476635514</c:v>
                </c:pt>
                <c:pt idx="10">
                  <c:v>1.3373884833738847</c:v>
                </c:pt>
                <c:pt idx="11">
                  <c:v>1.9239436619718311</c:v>
                </c:pt>
                <c:pt idx="12">
                  <c:v>2.6030534351145036</c:v>
                </c:pt>
                <c:pt idx="13">
                  <c:v>3.1771653543307088</c:v>
                </c:pt>
                <c:pt idx="14">
                  <c:v>3.8769685039370079</c:v>
                </c:pt>
                <c:pt idx="15">
                  <c:v>4.5030376670716885</c:v>
                </c:pt>
                <c:pt idx="16">
                  <c:v>5.1257668711656441</c:v>
                </c:pt>
                <c:pt idx="17">
                  <c:v>5.7024539877300615</c:v>
                </c:pt>
                <c:pt idx="18">
                  <c:v>6.42619926199262</c:v>
                </c:pt>
                <c:pt idx="19">
                  <c:v>12.619534123416429</c:v>
                </c:pt>
                <c:pt idx="20">
                  <c:v>19.5014303228443</c:v>
                </c:pt>
                <c:pt idx="21">
                  <c:v>26.303680981595093</c:v>
                </c:pt>
                <c:pt idx="22">
                  <c:v>32.878192534381142</c:v>
                </c:pt>
                <c:pt idx="23">
                  <c:v>39.282907662082515</c:v>
                </c:pt>
              </c:numCache>
            </c:numRef>
          </c:xVal>
          <c:yVal>
            <c:numRef>
              <c:f>ECUACIÓN!$E$4:$E$27</c:f>
              <c:numCache>
                <c:formatCode>General</c:formatCode>
                <c:ptCount val="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9-4FA7-8B6E-6227BC6D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37264"/>
        <c:axId val="573036624"/>
      </c:scatterChart>
      <c:valAx>
        <c:axId val="5730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RS/R0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3036624"/>
        <c:crosses val="autoZero"/>
        <c:crossBetween val="midCat"/>
      </c:valAx>
      <c:valAx>
        <c:axId val="5730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303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258069</xdr:colOff>
      <xdr:row>3</xdr:row>
      <xdr:rowOff>20515</xdr:rowOff>
    </xdr:from>
    <xdr:to>
      <xdr:col>11</xdr:col>
      <xdr:colOff>238530</xdr:colOff>
      <xdr:row>17</xdr:row>
      <xdr:rowOff>142305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B5653F-6549-4682-9DD8-0F342CEB3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332095</xdr:colOff>
      <xdr:row>36</xdr:row>
      <xdr:rowOff>180167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04816F-494E-45C0-BD53-48F147BC6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1500"/>
          <a:ext cx="10238095" cy="6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mx/datasheet/2/18/1143_Datasheet-MiCS-6814-rev-8-114482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EC36-690D-4C1A-8F9D-4B3F751713B2}">
  <dimension ref="A1:K27"/>
  <sheetViews>
    <sheetView tabSelected="1" topLeftCell="A10" zoomScaleNormal="100" workbookViewId="0">
      <selection activeCell="J20" sqref="J20"/>
    </sheetView>
  </sheetViews>
  <sheetFormatPr baseColWidth="10" defaultRowHeight="15" x14ac:dyDescent="0.25"/>
  <cols>
    <col min="1" max="2" width="19.140625" style="1" bestFit="1" customWidth="1"/>
    <col min="3" max="3" width="13.28515625" style="1" bestFit="1" customWidth="1"/>
    <col min="4" max="5" width="11.42578125" style="1"/>
  </cols>
  <sheetData>
    <row r="1" spans="1:11" x14ac:dyDescent="0.25">
      <c r="A1" s="7" t="s">
        <v>20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2"/>
      <c r="B2" s="2"/>
      <c r="C2" s="2"/>
      <c r="D2" s="2"/>
      <c r="E2" s="2"/>
      <c r="F2" s="2"/>
      <c r="G2" s="2"/>
      <c r="H2" s="2"/>
    </row>
    <row r="3" spans="1:11" x14ac:dyDescent="0.25">
      <c r="A3" s="3" t="s">
        <v>22</v>
      </c>
      <c r="B3" s="3" t="s">
        <v>23</v>
      </c>
      <c r="C3" s="3" t="s">
        <v>3</v>
      </c>
      <c r="D3" s="4" t="s">
        <v>0</v>
      </c>
      <c r="E3" s="4" t="s">
        <v>1</v>
      </c>
    </row>
    <row r="4" spans="1:11" x14ac:dyDescent="0.25">
      <c r="A4" s="3" t="s">
        <v>15</v>
      </c>
      <c r="B4" s="3"/>
      <c r="C4" s="3"/>
      <c r="D4" s="3">
        <v>6.5000000000000002E-2</v>
      </c>
      <c r="E4" s="3">
        <v>0.01</v>
      </c>
    </row>
    <row r="5" spans="1:11" x14ac:dyDescent="0.25">
      <c r="A5" s="3" t="s">
        <v>2</v>
      </c>
      <c r="B5" s="3">
        <v>24.61</v>
      </c>
      <c r="C5" s="3">
        <v>8.57</v>
      </c>
      <c r="D5" s="3">
        <f>0.1+  (C5*(0.2-0.1)/B5)</f>
        <v>0.13482324258431533</v>
      </c>
      <c r="E5" s="3">
        <v>0.02</v>
      </c>
    </row>
    <row r="6" spans="1:11" x14ac:dyDescent="0.25">
      <c r="A6" s="3" t="s">
        <v>2</v>
      </c>
      <c r="B6" s="3">
        <v>24.61</v>
      </c>
      <c r="C6" s="3">
        <v>22.61</v>
      </c>
      <c r="D6" s="3">
        <f xml:space="preserve"> 0.1 + (C6*(0.3-0.2)/B6)</f>
        <v>0.19187322226737097</v>
      </c>
      <c r="E6" s="3">
        <v>0.03</v>
      </c>
    </row>
    <row r="7" spans="1:11" x14ac:dyDescent="0.25">
      <c r="A7" s="3" t="s">
        <v>4</v>
      </c>
      <c r="B7" s="3">
        <v>14.32</v>
      </c>
      <c r="C7" s="3">
        <v>7.61</v>
      </c>
      <c r="D7" s="3">
        <f xml:space="preserve"> 0.2+ (C7*(0.3-0.2)/B7)</f>
        <v>0.25314245810055869</v>
      </c>
      <c r="E7" s="3">
        <v>0.04</v>
      </c>
    </row>
    <row r="8" spans="1:11" x14ac:dyDescent="0.25">
      <c r="A8" s="3" t="s">
        <v>5</v>
      </c>
      <c r="B8" s="3">
        <v>10.02</v>
      </c>
      <c r="C8" s="3">
        <v>1.1000000000000001</v>
      </c>
      <c r="D8" s="3">
        <f xml:space="preserve"> 0.3+(C8*(0.4-0.3)/B8)</f>
        <v>0.31097804391217565</v>
      </c>
      <c r="E8" s="3">
        <v>0.05</v>
      </c>
    </row>
    <row r="9" spans="1:11" x14ac:dyDescent="0.25">
      <c r="A9" s="3" t="s">
        <v>5</v>
      </c>
      <c r="B9" s="3">
        <v>10.220000000000001</v>
      </c>
      <c r="C9" s="3">
        <v>7.72</v>
      </c>
      <c r="D9" s="3">
        <f>0.3+(C9*(0.4-0.3)/B9)</f>
        <v>0.37553816046966731</v>
      </c>
      <c r="E9" s="3">
        <v>0.06</v>
      </c>
    </row>
    <row r="10" spans="1:11" x14ac:dyDescent="0.25">
      <c r="A10" s="3" t="s">
        <v>6</v>
      </c>
      <c r="B10" s="3">
        <v>8.34</v>
      </c>
      <c r="C10" s="3">
        <v>2.86</v>
      </c>
      <c r="D10" s="3">
        <f xml:space="preserve"> 0.4 + (C10*0.1/B10)</f>
        <v>0.43429256594724225</v>
      </c>
      <c r="E10" s="3">
        <v>7.0000000000000007E-2</v>
      </c>
    </row>
    <row r="11" spans="1:11" x14ac:dyDescent="0.25">
      <c r="A11" s="3" t="s">
        <v>6</v>
      </c>
      <c r="B11" s="3">
        <v>8.34</v>
      </c>
      <c r="C11" s="3">
        <v>7.84</v>
      </c>
      <c r="D11" s="3">
        <f xml:space="preserve"> 0.4 + (C11*0.1/B11)</f>
        <v>0.49400479616306958</v>
      </c>
      <c r="E11" s="3">
        <v>0.08</v>
      </c>
    </row>
    <row r="12" spans="1:11" x14ac:dyDescent="0.25">
      <c r="A12" s="3" t="s">
        <v>7</v>
      </c>
      <c r="B12" s="3">
        <v>6.46</v>
      </c>
      <c r="C12" s="3">
        <v>4.09</v>
      </c>
      <c r="D12" s="3">
        <f>0.5+(C12*0.1/B12)</f>
        <v>0.56331269349845203</v>
      </c>
      <c r="E12" s="3">
        <v>0.09</v>
      </c>
    </row>
    <row r="13" spans="1:11" x14ac:dyDescent="0.25">
      <c r="A13" s="3" t="s">
        <v>8</v>
      </c>
      <c r="B13" s="3">
        <v>5.35</v>
      </c>
      <c r="C13" s="3">
        <v>1.1000000000000001</v>
      </c>
      <c r="D13" s="3">
        <f xml:space="preserve"> 0.6 + C13*0.1/B13</f>
        <v>0.6205607476635514</v>
      </c>
      <c r="E13" s="3">
        <v>0.1</v>
      </c>
    </row>
    <row r="14" spans="1:11" x14ac:dyDescent="0.25">
      <c r="A14" s="5" t="s">
        <v>9</v>
      </c>
      <c r="B14" s="3">
        <v>24.66</v>
      </c>
      <c r="C14" s="3">
        <v>8.32</v>
      </c>
      <c r="D14" s="3">
        <f>1+(C14*1/B14)</f>
        <v>1.3373884833738847</v>
      </c>
      <c r="E14" s="3">
        <v>0.2</v>
      </c>
    </row>
    <row r="15" spans="1:11" x14ac:dyDescent="0.25">
      <c r="A15" s="3" t="s">
        <v>9</v>
      </c>
      <c r="B15" s="3">
        <v>24.85</v>
      </c>
      <c r="C15" s="3">
        <v>22.96</v>
      </c>
      <c r="D15" s="3">
        <f>1+ C15*1/B15</f>
        <v>1.9239436619718311</v>
      </c>
      <c r="E15" s="3">
        <v>0.3</v>
      </c>
    </row>
    <row r="16" spans="1:11" x14ac:dyDescent="0.25">
      <c r="A16" s="3" t="s">
        <v>10</v>
      </c>
      <c r="B16" s="3">
        <v>14.41</v>
      </c>
      <c r="C16" s="3">
        <v>8.69</v>
      </c>
      <c r="D16" s="3">
        <f>2+(C16*1/B16)</f>
        <v>2.6030534351145036</v>
      </c>
      <c r="E16" s="3">
        <v>0.4</v>
      </c>
    </row>
    <row r="17" spans="1:9" x14ac:dyDescent="0.25">
      <c r="A17" s="3" t="s">
        <v>11</v>
      </c>
      <c r="B17" s="3">
        <v>10.16</v>
      </c>
      <c r="C17" s="3">
        <v>1.8</v>
      </c>
      <c r="D17" s="3">
        <f>3 + C17*1/B17</f>
        <v>3.1771653543307088</v>
      </c>
      <c r="E17" s="3">
        <v>0.5</v>
      </c>
    </row>
    <row r="18" spans="1:9" x14ac:dyDescent="0.25">
      <c r="A18" s="3" t="s">
        <v>11</v>
      </c>
      <c r="B18" s="3">
        <v>10.16</v>
      </c>
      <c r="C18" s="3">
        <v>8.91</v>
      </c>
      <c r="D18" s="3">
        <f>3 + C18*1/B18</f>
        <v>3.8769685039370079</v>
      </c>
      <c r="E18" s="3">
        <v>0.6</v>
      </c>
    </row>
    <row r="19" spans="1:9" x14ac:dyDescent="0.25">
      <c r="A19" s="3" t="s">
        <v>12</v>
      </c>
      <c r="B19" s="3">
        <v>8.23</v>
      </c>
      <c r="C19" s="3">
        <v>4.1399999999999997</v>
      </c>
      <c r="D19" s="3">
        <f>4 + C19*1/B19</f>
        <v>4.5030376670716885</v>
      </c>
      <c r="E19" s="3">
        <v>0.7</v>
      </c>
    </row>
    <row r="20" spans="1:9" x14ac:dyDescent="0.25">
      <c r="A20" s="3" t="s">
        <v>13</v>
      </c>
      <c r="B20" s="3">
        <v>6.52</v>
      </c>
      <c r="C20" s="3">
        <v>0.82</v>
      </c>
      <c r="D20" s="3">
        <f xml:space="preserve"> 5 + C20*1/B20</f>
        <v>5.1257668711656441</v>
      </c>
      <c r="E20" s="3">
        <v>0.8</v>
      </c>
      <c r="G20" s="6" t="s">
        <v>19</v>
      </c>
      <c r="H20" s="6"/>
      <c r="I20" s="6"/>
    </row>
    <row r="21" spans="1:9" x14ac:dyDescent="0.25">
      <c r="A21" s="3" t="s">
        <v>13</v>
      </c>
      <c r="B21" s="3">
        <v>6.52</v>
      </c>
      <c r="C21" s="3">
        <v>4.58</v>
      </c>
      <c r="D21" s="3">
        <f xml:space="preserve"> 5 + C21*1/B21</f>
        <v>5.7024539877300615</v>
      </c>
      <c r="E21" s="3">
        <v>0.9</v>
      </c>
      <c r="G21" s="6" t="s">
        <v>24</v>
      </c>
      <c r="H21" s="6"/>
      <c r="I21" s="6"/>
    </row>
    <row r="22" spans="1:9" x14ac:dyDescent="0.25">
      <c r="A22" s="3" t="s">
        <v>14</v>
      </c>
      <c r="B22" s="3">
        <v>5.42</v>
      </c>
      <c r="C22" s="3">
        <v>2.31</v>
      </c>
      <c r="D22" s="3">
        <f xml:space="preserve"> 6 + C22*1/B22</f>
        <v>6.42619926199262</v>
      </c>
      <c r="E22" s="3">
        <v>1</v>
      </c>
    </row>
    <row r="23" spans="1:9" x14ac:dyDescent="0.25">
      <c r="A23" s="3" t="s">
        <v>16</v>
      </c>
      <c r="B23" s="3">
        <v>24.47</v>
      </c>
      <c r="C23" s="3">
        <v>6.41</v>
      </c>
      <c r="D23" s="3">
        <f>10+ (C23*10/B23)</f>
        <v>12.619534123416429</v>
      </c>
      <c r="E23" s="3">
        <v>2</v>
      </c>
      <c r="G23" s="9" t="s">
        <v>21</v>
      </c>
    </row>
    <row r="24" spans="1:9" x14ac:dyDescent="0.25">
      <c r="A24" s="3" t="s">
        <v>16</v>
      </c>
      <c r="B24" s="3">
        <v>24.47</v>
      </c>
      <c r="C24" s="3">
        <v>23.25</v>
      </c>
      <c r="D24" s="3">
        <f>10+ C24*10/B24</f>
        <v>19.5014303228443</v>
      </c>
      <c r="E24" s="3">
        <v>3</v>
      </c>
    </row>
    <row r="25" spans="1:9" x14ac:dyDescent="0.25">
      <c r="A25" s="3" t="s">
        <v>17</v>
      </c>
      <c r="B25" s="3">
        <v>13.04</v>
      </c>
      <c r="C25" s="3">
        <v>8.2200000000000006</v>
      </c>
      <c r="D25" s="3">
        <f>20 + C25*10/B25</f>
        <v>26.303680981595093</v>
      </c>
      <c r="E25" s="3">
        <v>4</v>
      </c>
    </row>
    <row r="26" spans="1:9" x14ac:dyDescent="0.25">
      <c r="A26" s="3" t="s">
        <v>18</v>
      </c>
      <c r="B26" s="3">
        <v>10.18</v>
      </c>
      <c r="C26" s="3">
        <v>2.93</v>
      </c>
      <c r="D26" s="3">
        <f>30 + C26*10/B26</f>
        <v>32.878192534381142</v>
      </c>
      <c r="E26" s="3">
        <v>5</v>
      </c>
    </row>
    <row r="27" spans="1:9" x14ac:dyDescent="0.25">
      <c r="A27" s="3" t="s">
        <v>18</v>
      </c>
      <c r="B27" s="3">
        <v>10.18</v>
      </c>
      <c r="C27" s="3">
        <v>9.4499999999999993</v>
      </c>
      <c r="D27" s="3">
        <f>30+ C27*10/B27</f>
        <v>39.282907662082515</v>
      </c>
      <c r="E27" s="3">
        <v>6</v>
      </c>
    </row>
  </sheetData>
  <mergeCells count="3">
    <mergeCell ref="G20:I20"/>
    <mergeCell ref="G21:I21"/>
    <mergeCell ref="A1:K1"/>
  </mergeCells>
  <hyperlinks>
    <hyperlink ref="G23" r:id="rId1" xr:uid="{77027A99-EB34-4801-83E0-9C98B77AF651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BE2F-583B-4BDB-B669-EB22222A339F}">
  <dimension ref="A1"/>
  <sheetViews>
    <sheetView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ECUACIÓN</vt:lpstr>
      <vt:lpstr>INKSCAPE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SICHA</dc:creator>
  <cp:lastModifiedBy>SICHA</cp:lastModifiedBy>
  <dcterms:created xsi:type="dcterms:W3CDTF">2020-09-02T22:18:32Z</dcterms:created>
  <dcterms:modified xsi:type="dcterms:W3CDTF">2020-09-03T14:58:09Z</dcterms:modified>
</cp:coreProperties>
</file>