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Z:\Junk\Prelaboratorio1\Problema 1\"/>
    </mc:Choice>
  </mc:AlternateContent>
  <xr:revisionPtr revIDLastSave="0" documentId="13_ncr:1_{6E4AF6F7-5861-4248-8A2F-5C1577AD7822}" xr6:coauthVersionLast="47" xr6:coauthVersionMax="47" xr10:uidLastSave="{00000000-0000-0000-0000-000000000000}"/>
  <bookViews>
    <workbookView xWindow="-120" yWindow="-120" windowWidth="29040" windowHeight="15720" activeTab="1" xr2:uid="{EAB55DC0-663C-4FE4-B753-C5168A501B63}"/>
  </bookViews>
  <sheets>
    <sheet name="Listado de Premios" sheetId="1" r:id="rId1"/>
    <sheet name="Modelos Autos 2025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3" i="2"/>
  <c r="B4" i="2"/>
  <c r="B5" i="2"/>
  <c r="B6" i="2"/>
  <c r="B7" i="2"/>
  <c r="B8" i="2"/>
  <c r="B2" i="2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G2" i="1"/>
  <c r="G3" i="1"/>
  <c r="G4" i="1"/>
  <c r="G5" i="1"/>
  <c r="G6" i="1"/>
  <c r="G7" i="1"/>
  <c r="G8" i="1"/>
  <c r="F4" i="1"/>
  <c r="F5" i="1"/>
  <c r="F6" i="1"/>
  <c r="F8" i="1"/>
  <c r="E3" i="1"/>
  <c r="F3" i="1" s="1"/>
  <c r="E2" i="1"/>
  <c r="F2" i="1" s="1"/>
  <c r="E4" i="1"/>
  <c r="E5" i="1"/>
  <c r="E6" i="1"/>
  <c r="E7" i="1"/>
  <c r="F7" i="1" s="1"/>
  <c r="E8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<sst xmlns="http://schemas.openxmlformats.org/spreadsheetml/2006/main" count="45" uniqueCount="31">
  <si>
    <t>Nombre</t>
  </si>
  <si>
    <t>Concurso</t>
  </si>
  <si>
    <t>Puntos</t>
  </si>
  <si>
    <t>Dolares ganados</t>
  </si>
  <si>
    <t>Agenda</t>
  </si>
  <si>
    <t>Reloj</t>
  </si>
  <si>
    <t>Premio extra</t>
  </si>
  <si>
    <t>$ ganados</t>
  </si>
  <si>
    <t>Valor premio extra</t>
  </si>
  <si>
    <t>Juan Lopez</t>
  </si>
  <si>
    <t>Sara Garcia</t>
  </si>
  <si>
    <t>Juan Lopez2</t>
  </si>
  <si>
    <t>Rebeca Ferrer</t>
  </si>
  <si>
    <t>Luis Atienza</t>
  </si>
  <si>
    <t>Rebeca Ferrer2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</si>
  <si>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</si>
  <si>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</si>
  <si>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</si>
  <si>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</si>
  <si>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</si>
  <si>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</si>
  <si>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</si>
  <si>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</si>
  <si>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</si>
  <si>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</si>
  <si>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Respuesto</t>
  </si>
  <si>
    <t>Solucion</t>
  </si>
  <si>
    <t>Ramon Gutierrez</t>
  </si>
  <si>
    <t>$ POR PUNTO</t>
  </si>
  <si>
    <t>Mas de 50</t>
  </si>
  <si>
    <t>50 o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</si>
</sst>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6" xfId="0" applyFont="1" applyBorder="1"/>
    <xf numFmtId="0" fontId="3" fillId="0" borderId="9" xfId="0" applyFont="1" applyBorder="1"/>
    <xf numFmtId="0" fontId="2" fillId="0" borderId="5" xfId="0" applyFont="1" applyBorder="1"/>
    <xf numFmtId="0" fontId="2" fillId="0" borderId="7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9" fontId="2" fillId="0" borderId="1" xfId="1" applyFont="1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9" fontId="2" fillId="0" borderId="8" xfId="1" applyFont="1" applyBorder="1"/>
    <xf numFmtId="0" fontId="2" fillId="2" borderId="2" xfId="0" applyFont="1" applyFill="1" applyBorder="1" applyAlignment="1">
      <alignment horizontal="center" vertical="center" wrapText="1"/>
    </xf>
    <xf numFmtId="165" fontId="2" fillId="0" borderId="1" xfId="2" applyNumberFormat="1" applyFont="1" applyBorder="1"/>
    <xf numFmtId="165" fontId="2" fillId="0" borderId="8" xfId="2" applyNumberFormat="1" applyFont="1" applyBorder="1"/>
    <xf numFmtId="165" fontId="3" fillId="0" borderId="1" xfId="2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9" xfId="2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9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EAE81C-646E-4FC9-8117-65ED10B858BA}" name="Table2" displayName="Table2" ref="A1:G11" totalsRowShown="0" headerRowDxfId="41" dataDxfId="39" headerRowBorderDxfId="40" tableBorderDxfId="38" totalsRowBorderDxfId="37" headerRowCellStyle="Comma" dataCellStyle="Comma">
  <autoFilter ref="A1:G11" xr:uid="{B7EAE81C-646E-4FC9-8117-65ED10B858BA}"/>
  <tableColumns count="7">
    <tableColumn id="1" xr3:uid="{311731A7-708A-47F1-9929-CC3A3FA5311E}" name="Nombre" dataDxfId="14"/>
    <tableColumn id="2" xr3:uid="{E75723EA-BD1A-4B9D-8D42-55CACD476501}" name="Concurso" dataDxfId="13"/>
    <tableColumn id="3" xr3:uid="{4D18E15A-1BBD-4C8D-9C1F-68F207AD729F}" name="Puntos" dataDxfId="12"/>
    <tableColumn id="4" xr3:uid="{C158B8BE-2957-456B-B347-F34D461FB26A}" name="Dolares ganados" dataDxfId="11">
      <calculatedColumnFormula>IF(Table2[[#This Row],[Puntos]]&lt;50,Table2[[#This Row],[Puntos]]*2,Table2[[#This Row],[Puntos]]*4)</calculatedColumnFormula>
    </tableColumn>
    <tableColumn id="5" xr3:uid="{457A07CF-FFB6-4A06-B07F-BF0303F61107}" name="Agenda" dataDxfId="10">
      <calculatedColumnFormula>IF(Table2[[#This Row],[Concurso]]=1,"SI","")</calculatedColumnFormula>
    </tableColumn>
    <tableColumn id="6" xr3:uid="{E44B3D9C-D016-4093-B11C-347F05F805AF}" name="Reloj" dataDxfId="9">
      <calculatedColumnFormula>IF((Table2[[#This Row],[Agenda]])="SI","NO","SI")</calculatedColumnFormula>
    </tableColumn>
    <tableColumn id="7" xr3:uid="{33050F09-783A-45BD-9F98-66357824C3A9}" name="Premio extra" dataDxfId="8">
      <calculatedColumnFormula>IF(Table2[[#This Row],[Puntos]]&gt;100,"Viaje a Paris","Otra vez sera")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E6D79-9828-4B6A-8864-0C48E5E4716D}" name="Table3" displayName="Table3" ref="A14:G19" totalsRowShown="0" headerRowDxfId="36" dataDxfId="34" headerRowBorderDxfId="35" tableBorderDxfId="33" totalsRowBorderDxfId="32">
  <autoFilter ref="A14:G19" xr:uid="{DE4E6D79-9828-4B6A-8864-0C48E5E4716D}"/>
  <tableColumns count="7">
    <tableColumn id="1" xr3:uid="{C93CE6B8-072D-4E82-B0E5-D6075BED117A}" name="Nombre" dataDxfId="31"/>
    <tableColumn id="2" xr3:uid="{7E08FEFA-2F45-4F07-AC6A-DB4DE85BDE61}" name="Juan Lopez" dataDxfId="30"/>
    <tableColumn id="3" xr3:uid="{8EAF503F-6E45-4EFB-9BB0-A0FDB895983E}" name="Sara Garcia" dataDxfId="29"/>
    <tableColumn id="4" xr3:uid="{D83F7B6F-D045-469C-8B88-33DB058E34A4}" name="Juan Lopez2" dataDxfId="28"/>
    <tableColumn id="5" xr3:uid="{6006EDB4-EDAD-43AD-8535-A122BA0CAD43}" name="Rebeca Ferrer" dataDxfId="27"/>
    <tableColumn id="6" xr3:uid="{908F8619-CEE0-452F-8549-D475170D12B8}" name="Luis Atienza" dataDxfId="26"/>
    <tableColumn id="7" xr3:uid="{88F775BD-5A14-44D1-9195-B573A10A88B3}" name="Rebeca Ferrer2" dataDxfId="2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4663A1-7DC1-4463-A5C5-55ABE6EC83D4}" name="Table4" displayName="Table4" ref="A1:E8" totalsRowShown="0" headerRowDxfId="24" dataDxfId="22" headerRowBorderDxfId="23" tableBorderDxfId="21" totalsRowBorderDxfId="20">
  <autoFilter ref="A1:E8" xr:uid="{D34663A1-7DC1-4463-A5C5-55ABE6EC83D4}"/>
  <tableColumns count="5">
    <tableColumn id="1" xr3:uid="{31568BA3-79D3-4CD9-B13D-D683670F1B02}" name="Modelo vendido" dataDxfId="4"/>
    <tableColumn id="2" xr3:uid="{8813B1D0-AB16-4C2E-B925-8B6F03BB47EA}" name="Precio base" dataDxfId="2" dataCellStyle="Comma">
      <calculatedColumnFormula>IF(A2="Mercedes 321",15060,7230)</calculatedColumnFormula>
    </tableColumn>
    <tableColumn id="3" xr3:uid="{56F168A7-61CA-4E26-B716-3498DFFF44E6}" name="Forma pago" dataDxfId="3">
      <calculatedColumnFormula>IF(B2=15060,"Aplazado","Al Contado")</calculatedColumnFormula>
    </tableColumn>
    <tableColumn id="4" xr3:uid="{5020D067-4D1A-4D50-8A63-70E421967D7F}" name="Descuento" dataDxfId="1">
      <calculatedColumnFormula>IF(C2="Al contado",B2*0.05,"")</calculatedColumnFormula>
    </tableColumn>
    <tableColumn id="5" xr3:uid="{90621FA4-ACD6-46D5-B443-7CC2699A887F}" name="Precio total" dataDxfId="0" dataCellStyle="Comma">
      <calculatedColumnFormula>IF(ISNUMBER(D2),B2-D2,B2)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7C78D1-52CD-48B5-883F-10B59548C182}" name="Table1" displayName="Table1" ref="A1:D5" totalsRowShown="0" headerRowDxfId="19" headerRowBorderDxfId="18" tableBorderDxfId="17" totalsRowBorderDxfId="16">
  <autoFilter ref="A1:D5" xr:uid="{817C78D1-52CD-48B5-883F-10B59548C182}"/>
  <tableColumns count="4">
    <tableColumn id="1" xr3:uid="{11956C42-7A2F-4658-B935-C71E4D96FB9F}" name="Cantidad" dataDxfId="15"/>
    <tableColumn id="2" xr3:uid="{164F7391-F873-47D9-BE66-312B6348114A}" name="Porcentaje" dataDxfId="7" dataCellStyle="Percent"/>
    <tableColumn id="3" xr3:uid="{4113AB95-611B-480D-9019-F440AED8C77F}" name="Respuesto" dataDxfId="5" dataCellStyle="Comma"/>
    <tableColumn id="4" xr3:uid="{6ABDE33F-F351-4CB8-B6CA-0D3BDE8DE96E}" name="Solucion" dataDxfId="6">
      <calculatedColumnFormula>IF(C2=(A2*B2),"Muy bien","Dediquese a otra cosa")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DCA9-93BC-497E-A4B6-794B099A509A}">
  <dimension ref="A1:G19"/>
  <sheetViews>
    <sheetView zoomScale="205" zoomScaleNormal="205" workbookViewId="0">
      <selection sqref="A1:G11"/>
    </sheetView>
  </sheetViews>
  <sheetFormatPr defaultRowHeight="15" x14ac:dyDescent="0.25"/>
  <cols>
    <col min="1" max="1" width="17.28515625" bestFit="1" customWidth="1"/>
    <col min="2" max="2" width="9.140625" customWidth="1"/>
    <col min="7" max="7" width="12.85546875" bestFit="1" customWidth="1"/>
  </cols>
  <sheetData>
    <row r="1" spans="1:7" ht="28.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</row>
    <row r="2" spans="1:7" x14ac:dyDescent="0.25">
      <c r="A2" s="15" t="s">
        <v>9</v>
      </c>
      <c r="B2" s="16">
        <v>1</v>
      </c>
      <c r="C2" s="16">
        <v>60</v>
      </c>
      <c r="D2" s="17">
        <f>IF(Table2[[#This Row],[Puntos]]&lt;50,Table2[[#This Row],[Puntos]]*2,Table2[[#This Row],[Puntos]]*4)</f>
        <v>240</v>
      </c>
      <c r="E2" s="17" t="str">
        <f>IF(Table2[[#This Row],[Concurso]]=1,"SI","")</f>
        <v>SI</v>
      </c>
      <c r="F2" s="17" t="str">
        <f>IF((Table2[[#This Row],[Agenda]])="SI","NO","SI")</f>
        <v>NO</v>
      </c>
      <c r="G2" s="18" t="str">
        <f>IF(Table2[[#This Row],[Puntos]]&gt;100,"Viaje a Paris","Otra vez sera")</f>
        <v>Otra vez sera</v>
      </c>
    </row>
    <row r="3" spans="1:7" x14ac:dyDescent="0.25">
      <c r="A3" s="15" t="s">
        <v>10</v>
      </c>
      <c r="B3" s="16">
        <v>2</v>
      </c>
      <c r="C3" s="16">
        <v>150</v>
      </c>
      <c r="D3" s="17">
        <f>IF(Table2[[#This Row],[Puntos]]&lt;50,Table2[[#This Row],[Puntos]]*2,Table2[[#This Row],[Puntos]]*4)</f>
        <v>600</v>
      </c>
      <c r="E3" s="17" t="str">
        <f>IF(Table2[[#This Row],[Concurso]]=1,"SI","")</f>
        <v/>
      </c>
      <c r="F3" s="17" t="str">
        <f>IF((Table2[[#This Row],[Agenda]])="SI","NO","SI")</f>
        <v>SI</v>
      </c>
      <c r="G3" s="18" t="str">
        <f>IF(Table2[[#This Row],[Puntos]]&gt;100,"Viaje a Paris","Otra vez sera")</f>
        <v>Viaje a Paris</v>
      </c>
    </row>
    <row r="4" spans="1:7" x14ac:dyDescent="0.25">
      <c r="A4" s="15" t="s">
        <v>9</v>
      </c>
      <c r="B4" s="16">
        <v>2</v>
      </c>
      <c r="C4" s="16">
        <v>120</v>
      </c>
      <c r="D4" s="17">
        <f>IF(Table2[[#This Row],[Puntos]]&lt;50,Table2[[#This Row],[Puntos]]*2,Table2[[#This Row],[Puntos]]*4)</f>
        <v>480</v>
      </c>
      <c r="E4" s="17" t="str">
        <f>IF(Table2[[#This Row],[Concurso]]=1,"SI","")</f>
        <v/>
      </c>
      <c r="F4" s="17" t="str">
        <f>IF((Table2[[#This Row],[Agenda]])="SI","NO","SI")</f>
        <v>SI</v>
      </c>
      <c r="G4" s="18" t="str">
        <f>IF(Table2[[#This Row],[Puntos]]&gt;100,"Viaje a Paris","Otra vez sera")</f>
        <v>Viaje a Paris</v>
      </c>
    </row>
    <row r="5" spans="1:7" x14ac:dyDescent="0.25">
      <c r="A5" s="15" t="s">
        <v>12</v>
      </c>
      <c r="B5" s="16">
        <v>3</v>
      </c>
      <c r="C5" s="16">
        <v>30</v>
      </c>
      <c r="D5" s="17">
        <f>IF(Table2[[#This Row],[Puntos]]&lt;50,Table2[[#This Row],[Puntos]]*2,Table2[[#This Row],[Puntos]]*4)</f>
        <v>60</v>
      </c>
      <c r="E5" s="17" t="str">
        <f>IF(Table2[[#This Row],[Concurso]]=1,"SI","")</f>
        <v/>
      </c>
      <c r="F5" s="17" t="str">
        <f>IF((Table2[[#This Row],[Agenda]])="SI","NO","SI")</f>
        <v>SI</v>
      </c>
      <c r="G5" s="18" t="str">
        <f>IF(Table2[[#This Row],[Puntos]]&gt;100,"Viaje a Paris","Otra vez sera")</f>
        <v>Otra vez sera</v>
      </c>
    </row>
    <row r="6" spans="1:7" x14ac:dyDescent="0.25">
      <c r="A6" s="15" t="s">
        <v>13</v>
      </c>
      <c r="B6" s="16">
        <v>1</v>
      </c>
      <c r="C6" s="16">
        <v>90</v>
      </c>
      <c r="D6" s="17">
        <f>IF(Table2[[#This Row],[Puntos]]&lt;50,Table2[[#This Row],[Puntos]]*2,Table2[[#This Row],[Puntos]]*4)</f>
        <v>360</v>
      </c>
      <c r="E6" s="17" t="str">
        <f>IF(Table2[[#This Row],[Concurso]]=1,"SI","")</f>
        <v>SI</v>
      </c>
      <c r="F6" s="17" t="str">
        <f>IF((Table2[[#This Row],[Agenda]])="SI","NO","SI")</f>
        <v>NO</v>
      </c>
      <c r="G6" s="18" t="str">
        <f>IF(Table2[[#This Row],[Puntos]]&gt;100,"Viaje a Paris","Otra vez sera")</f>
        <v>Otra vez sera</v>
      </c>
    </row>
    <row r="7" spans="1:7" x14ac:dyDescent="0.25">
      <c r="A7" s="15" t="s">
        <v>12</v>
      </c>
      <c r="B7" s="16">
        <v>2</v>
      </c>
      <c r="C7" s="16">
        <v>120</v>
      </c>
      <c r="D7" s="17">
        <f>IF(Table2[[#This Row],[Puntos]]&lt;50,Table2[[#This Row],[Puntos]]*2,Table2[[#This Row],[Puntos]]*4)</f>
        <v>480</v>
      </c>
      <c r="E7" s="17" t="str">
        <f>IF(Table2[[#This Row],[Concurso]]=1,"SI","")</f>
        <v/>
      </c>
      <c r="F7" s="17" t="str">
        <f>IF((Table2[[#This Row],[Agenda]])="SI","NO","SI")</f>
        <v>SI</v>
      </c>
      <c r="G7" s="18" t="str">
        <f>IF(Table2[[#This Row],[Puntos]]&gt;100,"Viaje a Paris","Otra vez sera")</f>
        <v>Viaje a Paris</v>
      </c>
    </row>
    <row r="8" spans="1:7" x14ac:dyDescent="0.25">
      <c r="A8" s="29" t="s">
        <v>27</v>
      </c>
      <c r="B8" s="19">
        <v>3</v>
      </c>
      <c r="C8" s="19">
        <v>60</v>
      </c>
      <c r="D8" s="20">
        <f>IF(Table2[[#This Row],[Puntos]]&lt;50,Table2[[#This Row],[Puntos]]*2,Table2[[#This Row],[Puntos]]*4)</f>
        <v>240</v>
      </c>
      <c r="E8" s="20" t="str">
        <f>IF(Table2[[#This Row],[Concurso]]=1,"SI","")</f>
        <v/>
      </c>
      <c r="F8" s="20" t="str">
        <f>IF((Table2[[#This Row],[Agenda]])="SI","NO","SI")</f>
        <v>SI</v>
      </c>
      <c r="G8" s="21" t="str">
        <f>IF(Table2[[#This Row],[Puntos]]&gt;100,"Viaje a Paris","Otra vez sera")</f>
        <v>Otra vez sera</v>
      </c>
    </row>
    <row r="9" spans="1:7" x14ac:dyDescent="0.25">
      <c r="A9" s="26" t="s">
        <v>28</v>
      </c>
      <c r="B9" s="22"/>
      <c r="C9" s="27"/>
      <c r="D9" s="27"/>
      <c r="E9" s="27"/>
      <c r="F9" s="27"/>
      <c r="G9" s="28"/>
    </row>
    <row r="10" spans="1:7" x14ac:dyDescent="0.25">
      <c r="A10" s="30" t="s">
        <v>29</v>
      </c>
      <c r="B10" s="23">
        <v>4</v>
      </c>
      <c r="C10" s="24"/>
      <c r="D10" s="24"/>
      <c r="E10" s="24"/>
      <c r="F10" s="24"/>
      <c r="G10" s="25"/>
    </row>
    <row r="11" spans="1:7" x14ac:dyDescent="0.25">
      <c r="A11" s="15" t="s">
        <v>30</v>
      </c>
      <c r="B11" s="19">
        <v>2</v>
      </c>
      <c r="C11" s="20"/>
      <c r="D11" s="20"/>
      <c r="E11" s="20"/>
      <c r="F11" s="20"/>
      <c r="G11" s="21"/>
    </row>
    <row r="14" spans="1:7" ht="29.25" x14ac:dyDescent="0.25">
      <c r="A14" s="5" t="s">
        <v>0</v>
      </c>
      <c r="B14" s="9" t="s">
        <v>9</v>
      </c>
      <c r="C14" s="9" t="s">
        <v>10</v>
      </c>
      <c r="D14" s="9" t="s">
        <v>11</v>
      </c>
      <c r="E14" s="9" t="s">
        <v>12</v>
      </c>
      <c r="F14" s="9" t="s">
        <v>13</v>
      </c>
      <c r="G14" s="10" t="s">
        <v>14</v>
      </c>
    </row>
    <row r="15" spans="1:7" x14ac:dyDescent="0.25">
      <c r="A15" s="11" t="s">
        <v>1</v>
      </c>
      <c r="B15" s="16">
        <v>1</v>
      </c>
      <c r="C15" s="16">
        <v>2</v>
      </c>
      <c r="D15" s="16">
        <v>2</v>
      </c>
      <c r="E15" s="16">
        <v>3</v>
      </c>
      <c r="F15" s="16">
        <v>1</v>
      </c>
      <c r="G15" s="26">
        <v>2</v>
      </c>
    </row>
    <row r="16" spans="1:7" x14ac:dyDescent="0.25">
      <c r="A16" s="11" t="s">
        <v>2</v>
      </c>
      <c r="B16" s="16">
        <v>60</v>
      </c>
      <c r="C16" s="16">
        <v>150</v>
      </c>
      <c r="D16" s="16">
        <v>120</v>
      </c>
      <c r="E16" s="16">
        <v>30</v>
      </c>
      <c r="F16" s="16">
        <v>90</v>
      </c>
      <c r="G16" s="26">
        <v>120</v>
      </c>
    </row>
    <row r="17" spans="1:7" x14ac:dyDescent="0.25">
      <c r="A17" s="11" t="s">
        <v>7</v>
      </c>
      <c r="B17" s="17">
        <f>IF(B16&gt;80,1500,0)</f>
        <v>0</v>
      </c>
      <c r="C17" s="17">
        <f t="shared" ref="C17:G17" si="0">IF(C16&gt;80,1500,0)</f>
        <v>1500</v>
      </c>
      <c r="D17" s="17">
        <f t="shared" si="0"/>
        <v>1500</v>
      </c>
      <c r="E17" s="17">
        <f t="shared" si="0"/>
        <v>0</v>
      </c>
      <c r="F17" s="17">
        <f t="shared" si="0"/>
        <v>1500</v>
      </c>
      <c r="G17" s="17">
        <f t="shared" si="0"/>
        <v>1500</v>
      </c>
    </row>
    <row r="18" spans="1:7" x14ac:dyDescent="0.25">
      <c r="A18" s="12" t="s">
        <v>6</v>
      </c>
      <c r="B18" s="17" t="str">
        <f>IF(B16&gt;=120,"Agenda","Reloj")</f>
        <v>Reloj</v>
      </c>
      <c r="C18" s="17" t="str">
        <f t="shared" ref="C18:G18" si="1">IF(C16&gt;=120,"Agenda","Reloj")</f>
        <v>Agenda</v>
      </c>
      <c r="D18" s="17" t="str">
        <f t="shared" si="1"/>
        <v>Agenda</v>
      </c>
      <c r="E18" s="17" t="str">
        <f t="shared" si="1"/>
        <v>Reloj</v>
      </c>
      <c r="F18" s="17" t="str">
        <f t="shared" si="1"/>
        <v>Reloj</v>
      </c>
      <c r="G18" s="17" t="str">
        <f t="shared" si="1"/>
        <v>Agenda</v>
      </c>
    </row>
    <row r="19" spans="1:7" ht="30" x14ac:dyDescent="0.25">
      <c r="A19" s="13" t="s">
        <v>8</v>
      </c>
      <c r="B19" s="31">
        <f>IF(B18="Agenda",180,60)</f>
        <v>60</v>
      </c>
      <c r="C19" s="31">
        <f t="shared" ref="C19:G19" si="2">IF(C18="Agenda",180,60)</f>
        <v>180</v>
      </c>
      <c r="D19" s="31">
        <f t="shared" si="2"/>
        <v>180</v>
      </c>
      <c r="E19" s="31">
        <f t="shared" si="2"/>
        <v>60</v>
      </c>
      <c r="F19" s="31">
        <f t="shared" si="2"/>
        <v>60</v>
      </c>
      <c r="G19" s="31">
        <f t="shared" si="2"/>
        <v>180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9D0C-F4D0-46C2-ABFA-7D8D4135D455}">
  <dimension ref="A1:E8"/>
  <sheetViews>
    <sheetView tabSelected="1" zoomScale="265" zoomScaleNormal="265" workbookViewId="0">
      <selection activeCell="C6" sqref="C6"/>
    </sheetView>
  </sheetViews>
  <sheetFormatPr defaultRowHeight="15" x14ac:dyDescent="0.25"/>
  <cols>
    <col min="1" max="1" width="15.42578125" customWidth="1"/>
    <col min="2" max="2" width="11.28515625" customWidth="1"/>
    <col min="3" max="3" width="11.85546875" customWidth="1"/>
    <col min="4" max="4" width="10.140625" customWidth="1"/>
    <col min="5" max="5" width="11.28515625" customWidth="1"/>
  </cols>
  <sheetData>
    <row r="1" spans="1:5" ht="28.5" x14ac:dyDescent="0.25">
      <c r="A1" s="36" t="s">
        <v>15</v>
      </c>
      <c r="B1" s="7" t="s">
        <v>16</v>
      </c>
      <c r="C1" s="7" t="s">
        <v>17</v>
      </c>
      <c r="D1" s="7" t="s">
        <v>18</v>
      </c>
      <c r="E1" s="8" t="s">
        <v>19</v>
      </c>
    </row>
    <row r="2" spans="1:5" x14ac:dyDescent="0.25">
      <c r="A2" s="15" t="s">
        <v>20</v>
      </c>
      <c r="B2" s="39">
        <f>IF(A2="Mercedes 321",15060,7230)</f>
        <v>15060</v>
      </c>
      <c r="C2" s="17" t="str">
        <f>IF(B2=15060,"Aplazado","Al Contado")</f>
        <v>Aplazado</v>
      </c>
      <c r="D2" s="17" t="str">
        <f>IF(C2="Al contado",B2*0.05,"")</f>
        <v/>
      </c>
      <c r="E2" s="42">
        <f>IF(ISNUMBER(D2),B2-D2,B2)</f>
        <v>15060</v>
      </c>
    </row>
    <row r="3" spans="1:5" x14ac:dyDescent="0.25">
      <c r="A3" s="15" t="s">
        <v>21</v>
      </c>
      <c r="B3" s="39">
        <f t="shared" ref="B3:B8" si="0">IF(A3="Mercedes 321",15060,7230)</f>
        <v>7230</v>
      </c>
      <c r="C3" s="17" t="str">
        <f t="shared" ref="C3:C8" si="1">IF(B3=15060,"Aplazado","Al Contado")</f>
        <v>Al Contado</v>
      </c>
      <c r="D3" s="17">
        <f t="shared" ref="D3:D8" si="2">IF(C3="Al contado",B3*0.05,"")</f>
        <v>361.5</v>
      </c>
      <c r="E3" s="41">
        <f t="shared" ref="E3:E8" si="3">IF(ISNUMBER(D3),B3-D3,B3)</f>
        <v>6868.5</v>
      </c>
    </row>
    <row r="4" spans="1:5" x14ac:dyDescent="0.25">
      <c r="A4" s="15" t="s">
        <v>22</v>
      </c>
      <c r="B4" s="39">
        <f t="shared" si="0"/>
        <v>7230</v>
      </c>
      <c r="C4" s="17" t="str">
        <f t="shared" si="1"/>
        <v>Al Contado</v>
      </c>
      <c r="D4" s="17">
        <f t="shared" si="2"/>
        <v>361.5</v>
      </c>
      <c r="E4" s="41">
        <f t="shared" si="3"/>
        <v>6868.5</v>
      </c>
    </row>
    <row r="5" spans="1:5" x14ac:dyDescent="0.25">
      <c r="A5" s="15" t="s">
        <v>21</v>
      </c>
      <c r="B5" s="39">
        <f t="shared" si="0"/>
        <v>7230</v>
      </c>
      <c r="C5" s="17" t="str">
        <f t="shared" si="1"/>
        <v>Al Contado</v>
      </c>
      <c r="D5" s="17">
        <f t="shared" si="2"/>
        <v>361.5</v>
      </c>
      <c r="E5" s="41">
        <f t="shared" si="3"/>
        <v>6868.5</v>
      </c>
    </row>
    <row r="6" spans="1:5" x14ac:dyDescent="0.25">
      <c r="A6" s="15" t="s">
        <v>20</v>
      </c>
      <c r="B6" s="39">
        <f t="shared" si="0"/>
        <v>15060</v>
      </c>
      <c r="C6" s="17" t="str">
        <f t="shared" si="1"/>
        <v>Aplazado</v>
      </c>
      <c r="D6" s="17" t="str">
        <f t="shared" si="2"/>
        <v/>
      </c>
      <c r="E6" s="42">
        <f t="shared" si="3"/>
        <v>15060</v>
      </c>
    </row>
    <row r="7" spans="1:5" x14ac:dyDescent="0.25">
      <c r="A7" s="15" t="s">
        <v>22</v>
      </c>
      <c r="B7" s="39">
        <f t="shared" si="0"/>
        <v>7230</v>
      </c>
      <c r="C7" s="17" t="str">
        <f t="shared" si="1"/>
        <v>Al Contado</v>
      </c>
      <c r="D7" s="17">
        <f t="shared" si="2"/>
        <v>361.5</v>
      </c>
      <c r="E7" s="41">
        <f t="shared" si="3"/>
        <v>6868.5</v>
      </c>
    </row>
    <row r="8" spans="1:5" x14ac:dyDescent="0.25">
      <c r="A8" s="29" t="s">
        <v>20</v>
      </c>
      <c r="B8" s="40">
        <f t="shared" si="0"/>
        <v>15060</v>
      </c>
      <c r="C8" s="20" t="str">
        <f t="shared" si="1"/>
        <v>Aplazado</v>
      </c>
      <c r="D8" s="20" t="str">
        <f t="shared" si="2"/>
        <v/>
      </c>
      <c r="E8" s="43">
        <f t="shared" si="3"/>
        <v>15060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09B0-6A5C-4299-90A8-C8D0568F4CD0}">
  <dimension ref="A1:D5"/>
  <sheetViews>
    <sheetView zoomScale="295" zoomScaleNormal="295" workbookViewId="0">
      <selection activeCell="C6" sqref="C6"/>
    </sheetView>
  </sheetViews>
  <sheetFormatPr defaultRowHeight="15" x14ac:dyDescent="0.25"/>
  <cols>
    <col min="1" max="1" width="9.42578125" customWidth="1"/>
    <col min="2" max="2" width="11" bestFit="1" customWidth="1"/>
    <col min="3" max="3" width="13.28515625" bestFit="1" customWidth="1"/>
    <col min="4" max="4" width="27.28515625" customWidth="1"/>
  </cols>
  <sheetData>
    <row r="1" spans="1:4" x14ac:dyDescent="0.25">
      <c r="A1" s="32" t="s">
        <v>23</v>
      </c>
      <c r="B1" s="33" t="s">
        <v>24</v>
      </c>
      <c r="C1" s="33" t="s">
        <v>25</v>
      </c>
      <c r="D1" s="34" t="s">
        <v>26</v>
      </c>
    </row>
    <row r="2" spans="1:4" x14ac:dyDescent="0.25">
      <c r="A2" s="3">
        <v>600000</v>
      </c>
      <c r="B2" s="14">
        <v>0.25</v>
      </c>
      <c r="C2" s="37">
        <v>150000</v>
      </c>
      <c r="D2" s="1" t="str">
        <f>IF(C2=(A2*B2),"Muy bien","Dediquese a otra cosa")</f>
        <v>Muy bien</v>
      </c>
    </row>
    <row r="3" spans="1:4" x14ac:dyDescent="0.25">
      <c r="A3" s="3">
        <v>5600</v>
      </c>
      <c r="B3" s="14">
        <v>0.6</v>
      </c>
      <c r="C3" s="37">
        <v>3400</v>
      </c>
      <c r="D3" s="1" t="str">
        <f t="shared" ref="D3:D5" si="0">IF(C3=(A3*B3),"Muy bien","Dediquese a otra cosa")</f>
        <v>Dediquese a otra cosa</v>
      </c>
    </row>
    <row r="4" spans="1:4" x14ac:dyDescent="0.25">
      <c r="A4" s="3">
        <v>740</v>
      </c>
      <c r="B4" s="14">
        <v>0.95</v>
      </c>
      <c r="C4" s="37">
        <v>650</v>
      </c>
      <c r="D4" s="1" t="str">
        <f t="shared" si="0"/>
        <v>Dediquese a otra cosa</v>
      </c>
    </row>
    <row r="5" spans="1:4" x14ac:dyDescent="0.25">
      <c r="A5" s="4">
        <v>50000</v>
      </c>
      <c r="B5" s="35">
        <v>0.05</v>
      </c>
      <c r="C5" s="38">
        <v>2500</v>
      </c>
      <c r="D5" s="2" t="str">
        <f t="shared" si="0"/>
        <v>Muy bien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Polanco</dc:creator>
  <cp:lastModifiedBy>Sebastian Polanco</cp:lastModifiedBy>
  <dcterms:created xsi:type="dcterms:W3CDTF">2025-04-11T21:27:03Z</dcterms:created>
  <dcterms:modified xsi:type="dcterms:W3CDTF">2025-04-15T07:50:43Z</dcterms:modified>
</cp:coreProperties>
</file>