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  <sheet state="visible" name="Notas" sheetId="2" r:id="rId5"/>
    <sheet state="visible" name="Grupos" sheetId="3" r:id="rId6"/>
    <sheet state="hidden" name="Graficas" sheetId="4" r:id="rId7"/>
    <sheet state="hidden" name="Sheet13" sheetId="5" r:id="rId8"/>
    <sheet state="visible" name="Sheet14" sheetId="6" r:id="rId9"/>
    <sheet state="hidden" name="Nota dtt" sheetId="7" r:id="rId10"/>
  </sheets>
  <definedNames/>
  <calcPr/>
</workbook>
</file>

<file path=xl/sharedStrings.xml><?xml version="1.0" encoding="utf-8"?>
<sst xmlns="http://schemas.openxmlformats.org/spreadsheetml/2006/main" count="714" uniqueCount="531">
  <si>
    <t>NOMBRES</t>
  </si>
  <si>
    <t>APELLIDOS</t>
  </si>
  <si>
    <t>CUI</t>
  </si>
  <si>
    <t>CARNET</t>
  </si>
  <si>
    <t>CORREO</t>
  </si>
  <si>
    <t>JOSE ABRAHAM</t>
  </si>
  <si>
    <t>NAVARRO DE LEON</t>
  </si>
  <si>
    <t>joseabrahamnavarro@gmail.com</t>
  </si>
  <si>
    <t>EDWIN ANTONIO</t>
  </si>
  <si>
    <t>LOPEZ ORDOÑEZ</t>
  </si>
  <si>
    <t>cobolatrix@gmail.com</t>
  </si>
  <si>
    <t>JOSE EDUARDO</t>
  </si>
  <si>
    <t>MORALES GARCIA</t>
  </si>
  <si>
    <t>edushowy@gmail.com</t>
  </si>
  <si>
    <t>W GUAY SEN RAFAEL</t>
  </si>
  <si>
    <t>HERRADOR REYES</t>
  </si>
  <si>
    <t>2214940300101@ingenieria.usac.edu.gt</t>
  </si>
  <si>
    <t>JULIO ROBERTO</t>
  </si>
  <si>
    <t>VASQUEZ SANTIAGO</t>
  </si>
  <si>
    <t>otreborjjj@gmail.com</t>
  </si>
  <si>
    <t>JIMMY YORBANY</t>
  </si>
  <si>
    <t>NORIEGA CHAVEZ</t>
  </si>
  <si>
    <t>yior0914@gmail.com</t>
  </si>
  <si>
    <t>MARCO ANTONIO</t>
  </si>
  <si>
    <t>XOCOP ROQUEL</t>
  </si>
  <si>
    <t>marcstu2007@gmail.com</t>
  </si>
  <si>
    <t>ROMAEL ISAAC</t>
  </si>
  <si>
    <t>PEREZ GODINEZ</t>
  </si>
  <si>
    <t>romaelperez6@gmail.com</t>
  </si>
  <si>
    <t>DIEGO AHTOHIL</t>
  </si>
  <si>
    <t>NOJ ARMIRA</t>
  </si>
  <si>
    <t>diego28shil@gmail.com</t>
  </si>
  <si>
    <t>SALVADOR DE JESUS</t>
  </si>
  <si>
    <t>LOPEZ BAUTISTA</t>
  </si>
  <si>
    <t>lobje17@gmail.com</t>
  </si>
  <si>
    <t>MARIO ROBERTO</t>
  </si>
  <si>
    <t>COJOLÓN SHOC</t>
  </si>
  <si>
    <t>MELYZA ALEJANDRA</t>
  </si>
  <si>
    <t>RODRIGUEZ CONTRERAS</t>
  </si>
  <si>
    <t>mlzdrg792@gmail.com</t>
  </si>
  <si>
    <t>JAIME ISMAEL</t>
  </si>
  <si>
    <t>BELLOSO GARCIA</t>
  </si>
  <si>
    <t>jaimeisb2@gmail.com</t>
  </si>
  <si>
    <t>JOEL OBDULIO</t>
  </si>
  <si>
    <t>XICARÁ RÍOS</t>
  </si>
  <si>
    <t>joxrios.01@gmail.com</t>
  </si>
  <si>
    <t>FERNANDO ALBERTO</t>
  </si>
  <si>
    <t>AMBROSIO ALEMÁN</t>
  </si>
  <si>
    <t>ferambrosio1809@gmail.com</t>
  </si>
  <si>
    <t>OSMEL DAVID</t>
  </si>
  <si>
    <t>TÓRTOLA TISTOJ</t>
  </si>
  <si>
    <t>davidtortola_@hotmail.com</t>
  </si>
  <si>
    <t>ERICK ANTONIO</t>
  </si>
  <si>
    <t>VALENZUELA RIVAS</t>
  </si>
  <si>
    <t>erickgordo64@gmail.com</t>
  </si>
  <si>
    <t>HENRY FRANCISCO</t>
  </si>
  <si>
    <t>LEÓN HERNÁNDEZ</t>
  </si>
  <si>
    <t>henriscoh1995@gmail.com</t>
  </si>
  <si>
    <t>EDGAR HUMBERTO</t>
  </si>
  <si>
    <t>BORRAYO BARTOLÓN</t>
  </si>
  <si>
    <t>95.b.edgar@gmail.com</t>
  </si>
  <si>
    <t>EDI YOVANI</t>
  </si>
  <si>
    <t>TOMÁS REYNOSO</t>
  </si>
  <si>
    <t>tomas3320101@hotmail.com</t>
  </si>
  <si>
    <t>DIEGO MANUEL</t>
  </si>
  <si>
    <t>MORALES RABANALES</t>
  </si>
  <si>
    <t>diemorab@gmail.com</t>
  </si>
  <si>
    <t>LUIS ENRIQUE</t>
  </si>
  <si>
    <t>CULPATAN LÓPEZ</t>
  </si>
  <si>
    <t>culpatanlopezl@gmail.com</t>
  </si>
  <si>
    <t>ADRIANA MARIÉ</t>
  </si>
  <si>
    <t>GÓMEZ DÁVILA</t>
  </si>
  <si>
    <t>adriana.d@hotmail.com</t>
  </si>
  <si>
    <t>DULCE MAYTÉE</t>
  </si>
  <si>
    <t>LÓPEZ CASTILLO</t>
  </si>
  <si>
    <t>dulcita11@gmail.com</t>
  </si>
  <si>
    <t>VIRGINIA SARAÍ</t>
  </si>
  <si>
    <t>GUTIERREZ DEPAZ</t>
  </si>
  <si>
    <t>saradepaz7@gmail.com</t>
  </si>
  <si>
    <t>MANUEL ALEJANDRO</t>
  </si>
  <si>
    <t>DE MATA MAYEN</t>
  </si>
  <si>
    <t>matalejandro18@gmail.com</t>
  </si>
  <si>
    <t>HORACIO</t>
  </si>
  <si>
    <t>CIRAÍZ ORELLANA</t>
  </si>
  <si>
    <t>horacio.ciraiz@gmail.com</t>
  </si>
  <si>
    <t>MAYNOR OCTAVIO</t>
  </si>
  <si>
    <t>PILÓ TUY</t>
  </si>
  <si>
    <t>mopt668@gmail.com</t>
  </si>
  <si>
    <t>DEIVID ALEXANDER</t>
  </si>
  <si>
    <t>LUX REVOLORIO</t>
  </si>
  <si>
    <t>alexlux94@gmail.com</t>
  </si>
  <si>
    <t>JOSUÉ ALFREDO</t>
  </si>
  <si>
    <t>GONZÁLEZ CAAL</t>
  </si>
  <si>
    <t>gonzcaal@gmail.com</t>
  </si>
  <si>
    <t>ANA ISABEL</t>
  </si>
  <si>
    <t>CULAJAY GONZÁLEZ</t>
  </si>
  <si>
    <t>anaisabelculajay@gmail.com</t>
  </si>
  <si>
    <t>FREDERICK JONATHAN</t>
  </si>
  <si>
    <t>FAUGIER PINTO</t>
  </si>
  <si>
    <t>faugier12@hotmail.com</t>
  </si>
  <si>
    <t>JOSÉ ALEJANDRO</t>
  </si>
  <si>
    <t>GRANDE MARÍN</t>
  </si>
  <si>
    <t>cheealejoomariin@gmail.com</t>
  </si>
  <si>
    <t>OZMAR RENÉ</t>
  </si>
  <si>
    <t>ESCOBAR AVILA</t>
  </si>
  <si>
    <t>superspeed52@gmail.com</t>
  </si>
  <si>
    <t>KEVIN GOLWER ENRIQUE</t>
  </si>
  <si>
    <t>RUIZ BARBALES</t>
  </si>
  <si>
    <t>golwerruiz10@gmail.com</t>
  </si>
  <si>
    <t>CRISTIAN DANIEL</t>
  </si>
  <si>
    <t>RAGUAY VICENTE</t>
  </si>
  <si>
    <t>cristianraguay14@gmail.com</t>
  </si>
  <si>
    <t>LUIS ALFONSO</t>
  </si>
  <si>
    <t>ORDOÑEZ CARRILLO</t>
  </si>
  <si>
    <t>cascarus2@gmail.com</t>
  </si>
  <si>
    <t>CRISTIAN ESTUARDO</t>
  </si>
  <si>
    <t>HERRERA PONCIO</t>
  </si>
  <si>
    <t>cherreraguzman@gmail.com</t>
  </si>
  <si>
    <t>BYRON ANTONIO</t>
  </si>
  <si>
    <t>ALVAREZ MORALES</t>
  </si>
  <si>
    <t>byron.alvamora@gmail.com</t>
  </si>
  <si>
    <t>JOSÉ FRANCISCO DE JESÚS</t>
  </si>
  <si>
    <t>SANTOS SALAZAR</t>
  </si>
  <si>
    <t>josejfss98@gmail.com</t>
  </si>
  <si>
    <t>ADRIAN BYRON ERNESTO</t>
  </si>
  <si>
    <t>ALVARADO ALFARO</t>
  </si>
  <si>
    <t>adrianalvarado9090@gmail.com</t>
  </si>
  <si>
    <t>ERICK OMAR</t>
  </si>
  <si>
    <t>LETONA FIGUEROA</t>
  </si>
  <si>
    <t>omarletonaf@gmail.com</t>
  </si>
  <si>
    <t>DANIEL EDUARDO</t>
  </si>
  <si>
    <t>LOPEZ ALVAREZ</t>
  </si>
  <si>
    <t>daniedu998@gmail.com</t>
  </si>
  <si>
    <t>LUDWING GABRIEL</t>
  </si>
  <si>
    <t>PAZ HERNANDEZ</t>
  </si>
  <si>
    <t>ludwing.paz@gmail.com</t>
  </si>
  <si>
    <t>CÉSAR LEONEL</t>
  </si>
  <si>
    <t>CHAMALÉ SICÁN</t>
  </si>
  <si>
    <t>cesarchamalesican@gmail.com</t>
  </si>
  <si>
    <t>ABY NOEMÍ</t>
  </si>
  <si>
    <t>PALENCIA REYES</t>
  </si>
  <si>
    <t>palenciaaby@gmail.com</t>
  </si>
  <si>
    <t>DANIEL ARTURO</t>
  </si>
  <si>
    <t>ALFARO GAITAN</t>
  </si>
  <si>
    <t>danielartu1@gmail.com</t>
  </si>
  <si>
    <t>ELEAZAR JARED</t>
  </si>
  <si>
    <t>LOPEZ OSUNA</t>
  </si>
  <si>
    <t>jaredtl023@gmail.com</t>
  </si>
  <si>
    <t>EDSON ARMANDO</t>
  </si>
  <si>
    <t>GUIX MANUEL</t>
  </si>
  <si>
    <t>edsonguix@gmail.com</t>
  </si>
  <si>
    <t>PEDRO ROLANDO</t>
  </si>
  <si>
    <t>pedro.ordoniez@gmail.com</t>
  </si>
  <si>
    <t>DIEGO LEONEL</t>
  </si>
  <si>
    <t>MARROQUIN MARTINEZ</t>
  </si>
  <si>
    <t>diegomarroquin1999@gmail.com</t>
  </si>
  <si>
    <t>OSCAR ROBERTO</t>
  </si>
  <si>
    <t>VELÁSQUEZ LEÓN</t>
  </si>
  <si>
    <t>oskrr67@gmail.com</t>
  </si>
  <si>
    <t>SERGIO SEBASTIAN</t>
  </si>
  <si>
    <t>CHACÓN HERRERA</t>
  </si>
  <si>
    <t>ssebastianhchacon@gmail.com</t>
  </si>
  <si>
    <t>JACKELINE ALEXANDRA</t>
  </si>
  <si>
    <t>BENITEZ BENITEZ</t>
  </si>
  <si>
    <t>jackelinebenitez112@gmail.com</t>
  </si>
  <si>
    <t>ANGGELO SANTIAGO</t>
  </si>
  <si>
    <t>SON MUX</t>
  </si>
  <si>
    <t>son.anggelo@gmail.com</t>
  </si>
  <si>
    <t>ERICK DANIEL</t>
  </si>
  <si>
    <t>PORÓN MUÑOZ</t>
  </si>
  <si>
    <t>errick.poron@gmail.com</t>
  </si>
  <si>
    <t>LEONARDO RONEY</t>
  </si>
  <si>
    <t>MARTÍNEZ MALDONADO</t>
  </si>
  <si>
    <t>f324808</t>
  </si>
  <si>
    <t>leo.roneymm14@gmail.com</t>
  </si>
  <si>
    <t>KENNI ROBERTO</t>
  </si>
  <si>
    <t>MARTÍNEZ MARROQUÍN</t>
  </si>
  <si>
    <t>kr.martinez26@outlook.com</t>
  </si>
  <si>
    <t>MYNOR ALISÓN ISAI</t>
  </si>
  <si>
    <t>SABAN CHE</t>
  </si>
  <si>
    <t>myale2000@gmail.com</t>
  </si>
  <si>
    <t>ERICK ALEXANDER</t>
  </si>
  <si>
    <t>ALVARADO GUERRA</t>
  </si>
  <si>
    <t>alexanderguerra212@gmail.com</t>
  </si>
  <si>
    <t>ALDO RIGOBERTO</t>
  </si>
  <si>
    <t>HERNÁNDEZ AVILA</t>
  </si>
  <si>
    <t>aldo.hernandez3012@gmail.com</t>
  </si>
  <si>
    <t>GERBER DAVID</t>
  </si>
  <si>
    <t>COLÍNDRES MONTERROSO</t>
  </si>
  <si>
    <t>david20924col@gmail.com</t>
  </si>
  <si>
    <t>CARLOS RAÚL</t>
  </si>
  <si>
    <t>CAMPOS MELÉNDEZ</t>
  </si>
  <si>
    <t>camposmelendez1100@gmail.com</t>
  </si>
  <si>
    <t>JAIRO SEBASTIAN</t>
  </si>
  <si>
    <t>RAMÍREZ PALACIOS</t>
  </si>
  <si>
    <t>jairosebastianrp@gmail.com</t>
  </si>
  <si>
    <t>MYNOR RENÉ</t>
  </si>
  <si>
    <t>RUIZ GUERRA</t>
  </si>
  <si>
    <t>mynorreneruizguerra@gmail.com</t>
  </si>
  <si>
    <t>JOSUE GUILLERMO</t>
  </si>
  <si>
    <t>ORELLANA CIFUENTES</t>
  </si>
  <si>
    <t>josuegorellanac@gmail.com</t>
  </si>
  <si>
    <t>CRISTIAN FRANCISCO</t>
  </si>
  <si>
    <t>MEOÑO CANEL</t>
  </si>
  <si>
    <t>cristianfrancisco85@gmail.com</t>
  </si>
  <si>
    <t>CARLOS OJANI</t>
  </si>
  <si>
    <t>NG VALLADARES</t>
  </si>
  <si>
    <t>carlosngva@outlook.com</t>
  </si>
  <si>
    <t>JOSUÉ DAVID</t>
  </si>
  <si>
    <t>ZEA HERRERA</t>
  </si>
  <si>
    <t>jdzeaherrera@gmail.com</t>
  </si>
  <si>
    <t>SAUL ABSALON</t>
  </si>
  <si>
    <t>BARILLAS ARGUETA</t>
  </si>
  <si>
    <t>saulbarillas10@gmail.com</t>
  </si>
  <si>
    <t>JORGE ISAAC</t>
  </si>
  <si>
    <t>XICOL VICENTE</t>
  </si>
  <si>
    <t>3628670540101@ingenieria.usac.edu.gt</t>
  </si>
  <si>
    <t>JUAN DIEGO</t>
  </si>
  <si>
    <t>ALVARADO SALGUERO</t>
  </si>
  <si>
    <t>juandiegoalvaradp@gmail.com</t>
  </si>
  <si>
    <t>LUIS FELIPE</t>
  </si>
  <si>
    <t>DELGADO BENITEZ</t>
  </si>
  <si>
    <t>luisfelipedelgadobenitez@gmail.com</t>
  </si>
  <si>
    <t>DIEGO PABLO</t>
  </si>
  <si>
    <t>PÉREZ ALVAREZ</t>
  </si>
  <si>
    <t>diegoalva1346@gmail.com</t>
  </si>
  <si>
    <t>JUAN PABLO</t>
  </si>
  <si>
    <t>ROJAS CHINCHILLA</t>
  </si>
  <si>
    <t>jprojaschinchilla@gmail.com</t>
  </si>
  <si>
    <t>MARIO JOSUÉ</t>
  </si>
  <si>
    <t>SOLIS SOLÓRZANO</t>
  </si>
  <si>
    <t>3007480430101@ingenieria.usac.edu.gt</t>
  </si>
  <si>
    <t>GERARDO STEVE</t>
  </si>
  <si>
    <t>MUÑOZ CONTRERAS</t>
  </si>
  <si>
    <t>irjecogerardo@gmail.com</t>
  </si>
  <si>
    <t>MARCOS ENRIQUE</t>
  </si>
  <si>
    <t>CURTIDOR SAGUI</t>
  </si>
  <si>
    <t>marcoscurtidorjr2@gmail.com</t>
  </si>
  <si>
    <t>ERICK JOSÉ ANDRÉ</t>
  </si>
  <si>
    <t>VILLATORO REVOLORIO</t>
  </si>
  <si>
    <t>javillatoro1@gmail.com</t>
  </si>
  <si>
    <t>PABLO DANIEL</t>
  </si>
  <si>
    <t>RIVAS MARROQUIN</t>
  </si>
  <si>
    <t>pdanielr225@gmail.com</t>
  </si>
  <si>
    <t>EVELYN ALEJANDRA</t>
  </si>
  <si>
    <t>NAVARRO OZORIO</t>
  </si>
  <si>
    <t>aleha16navarro@gmail.com</t>
  </si>
  <si>
    <t>LUIS DANNIEL ERNESTO</t>
  </si>
  <si>
    <t>CASTELLANOS GALINDO</t>
  </si>
  <si>
    <t>luis.danniel@hotmail.com</t>
  </si>
  <si>
    <t>EDSON SAUL</t>
  </si>
  <si>
    <t>AVILA ORTIZ</t>
  </si>
  <si>
    <t>esavilaortiz@gmail.com</t>
  </si>
  <si>
    <t>GERMAN JOSÉ</t>
  </si>
  <si>
    <t>PAZ CORDÓN</t>
  </si>
  <si>
    <t>germanpc9@gmail.com</t>
  </si>
  <si>
    <t>LUIS FERNANDO</t>
  </si>
  <si>
    <t>CULAJAY SANDOVAL</t>
  </si>
  <si>
    <t>luisfecs12@gmail.com</t>
  </si>
  <si>
    <t>ADRIAN SAMUEL</t>
  </si>
  <si>
    <t>MOLINA CABRERA</t>
  </si>
  <si>
    <t>adriansmc@gmail.com</t>
  </si>
  <si>
    <t>DIEGO ANDRÉS</t>
  </si>
  <si>
    <t>OBÍN ROSALES</t>
  </si>
  <si>
    <t>diego.obin23@gmail.com</t>
  </si>
  <si>
    <t>JOSÉ MARCOS</t>
  </si>
  <si>
    <t>GARCÍA OLMINO</t>
  </si>
  <si>
    <t>3004263640101@ingenieria.usac.edu.gt</t>
  </si>
  <si>
    <t>DIEGO ALEJANDRO</t>
  </si>
  <si>
    <t>SIERRA GARCÍA</t>
  </si>
  <si>
    <t>deigosierra@gmail.com</t>
  </si>
  <si>
    <t>JOSÉ DANIEL</t>
  </si>
  <si>
    <t>ALVARADO FAJARDO</t>
  </si>
  <si>
    <t>josedaniel.alvaradof@gmail.com</t>
  </si>
  <si>
    <t>ARIEL RUBELCE</t>
  </si>
  <si>
    <t>MACARIO CORONADO</t>
  </si>
  <si>
    <t>arielmacario.11@gmail.com</t>
  </si>
  <si>
    <t>JULIO ENRIQUE</t>
  </si>
  <si>
    <t>WU CHIU</t>
  </si>
  <si>
    <t>enriquechiu58@gmail.com</t>
  </si>
  <si>
    <t>ANTILLÓN CHINCHILLA</t>
  </si>
  <si>
    <t>jpj007.ek@gmail.com</t>
  </si>
  <si>
    <t>LOURDES ROSARIO</t>
  </si>
  <si>
    <t>VELÁSQUEZ MELINI</t>
  </si>
  <si>
    <t>lourdesvelasquez2@gmail.com</t>
  </si>
  <si>
    <t>KENNETH HAROLDO</t>
  </si>
  <si>
    <t>LOPEZ LOPEZ</t>
  </si>
  <si>
    <t>khlopez2000@gmail.com</t>
  </si>
  <si>
    <t>JOSE AUGUSTO</t>
  </si>
  <si>
    <t>MARTINEZ VILLEGAS</t>
  </si>
  <si>
    <t>joseamvi58@gmail.com</t>
  </si>
  <si>
    <t>KATERINE ADALINDA</t>
  </si>
  <si>
    <t>SANTOS RAMÍREZ</t>
  </si>
  <si>
    <t>katisantoss15@gmail.com</t>
  </si>
  <si>
    <t>OSCAR RENÉ</t>
  </si>
  <si>
    <t>RODRIGUEZ VASQUEZ</t>
  </si>
  <si>
    <t>3005642280101@ingenieria.usac.edu.gt</t>
  </si>
  <si>
    <t>WILLIAM ALEJANDRO</t>
  </si>
  <si>
    <t>BORRAYO ALARCÓN</t>
  </si>
  <si>
    <t>wiliamborrayo@gmail.com</t>
  </si>
  <si>
    <t>REDES2 Primer Semestre 2022</t>
  </si>
  <si>
    <t>Tareas 2.5 pts c/u</t>
  </si>
  <si>
    <t>Total Tareas</t>
  </si>
  <si>
    <t>Hojas de Trabajo 5 pts c/u</t>
  </si>
  <si>
    <t>Total HT</t>
  </si>
  <si>
    <t>Exposición 5 pts</t>
  </si>
  <si>
    <t>Exposición</t>
  </si>
  <si>
    <t>Cortos 5 pts c/u</t>
  </si>
  <si>
    <t>Total Cortos</t>
  </si>
  <si>
    <t>Prácticas</t>
  </si>
  <si>
    <t>Total Prácticas</t>
  </si>
  <si>
    <t>Curso Cisco</t>
  </si>
  <si>
    <t>Total Curso Cisco</t>
  </si>
  <si>
    <t>Proyecto Final</t>
  </si>
  <si>
    <t>Total Proyecto</t>
  </si>
  <si>
    <t>Examen Final 10 pts</t>
  </si>
  <si>
    <t>Final</t>
  </si>
  <si>
    <t>Total</t>
  </si>
  <si>
    <t>No.</t>
  </si>
  <si>
    <t>Carné</t>
  </si>
  <si>
    <t>Nombre</t>
  </si>
  <si>
    <t>T1</t>
  </si>
  <si>
    <t>T2</t>
  </si>
  <si>
    <t>T3</t>
  </si>
  <si>
    <t>T4</t>
  </si>
  <si>
    <t>HT1</t>
  </si>
  <si>
    <t>HT2</t>
  </si>
  <si>
    <t>C1</t>
  </si>
  <si>
    <t>C2</t>
  </si>
  <si>
    <t>P1 - 7 pts</t>
  </si>
  <si>
    <t>P2 - 8pts</t>
  </si>
  <si>
    <t>F1 - 15 pts</t>
  </si>
  <si>
    <t>F2 - 25 pts</t>
  </si>
  <si>
    <t>Alumno Ejemplar</t>
  </si>
  <si>
    <t>Jose Abraham Navarro De Leon</t>
  </si>
  <si>
    <t>Edwin Antonio Lopez Ordoñez</t>
  </si>
  <si>
    <t>Jose Eduardo Morales Garcia</t>
  </si>
  <si>
    <t>W Guay Sen Rafael Herrador Reyes</t>
  </si>
  <si>
    <t>Julio Roberto Vasquez Santiago</t>
  </si>
  <si>
    <t>Jimmy Yorbany Noriega Chavez</t>
  </si>
  <si>
    <t>Marco Antonio Xocop Roquel</t>
  </si>
  <si>
    <t>Romael Isaac Perez Godinez</t>
  </si>
  <si>
    <t>Diego Ahtohil Noj Armira</t>
  </si>
  <si>
    <t>Salvador De Jesus Lopez Bautista</t>
  </si>
  <si>
    <t>Mario Roberto Cojolón Shoc</t>
  </si>
  <si>
    <t>Melyza Alejandra Rodriguez Contreras</t>
  </si>
  <si>
    <t>Jaime Ismael Belloso Garcia</t>
  </si>
  <si>
    <t>Joel Obdulio Xicará Ríos</t>
  </si>
  <si>
    <t>Fernando Alberto Ambrosio Alemán</t>
  </si>
  <si>
    <t>Osmel David Tórtola Tistoj</t>
  </si>
  <si>
    <t>Erick Antonio Valenzuela Rivas</t>
  </si>
  <si>
    <t>Henry Francisco León Hernández</t>
  </si>
  <si>
    <t>Edgar Humberto Borrayo Bartolón</t>
  </si>
  <si>
    <t>Edi Yovani Tomás Reynoso</t>
  </si>
  <si>
    <t>Diego Manuel Morales Rabanales</t>
  </si>
  <si>
    <t>Luis Enrique Culpatan López</t>
  </si>
  <si>
    <t>Adriana Marié Gómez Dávila</t>
  </si>
  <si>
    <t>Dulce Maytée López Castillo</t>
  </si>
  <si>
    <t>Virginia Saraí Gutierrez Depaz</t>
  </si>
  <si>
    <t>Manuel Alejandro De Mata Mayen</t>
  </si>
  <si>
    <t>Horacio Ciraíz Orellana</t>
  </si>
  <si>
    <t>Maynor Octavio Piló Tuy</t>
  </si>
  <si>
    <t>Deivid Alexander Lux Revolorio</t>
  </si>
  <si>
    <t>Josué Alfredo González Caal</t>
  </si>
  <si>
    <t>Ana Isabel Culajay González</t>
  </si>
  <si>
    <t>Frederick Jonathan Faugier Pinto</t>
  </si>
  <si>
    <t>José Alejandro Grande Marín</t>
  </si>
  <si>
    <t>Ozmar René Escobar Avila</t>
  </si>
  <si>
    <t>Kevin Golwer Enrique Ruiz Barbales</t>
  </si>
  <si>
    <t>Cristian Daniel Raguay Vicente</t>
  </si>
  <si>
    <t>Luis Alfonso Ordoñez Carrillo</t>
  </si>
  <si>
    <t>Cristian Estuardo Herrera Poncio</t>
  </si>
  <si>
    <t>Byron Antonio Alvarez Morales</t>
  </si>
  <si>
    <t>José Francisco De Jesús Santos Salazar</t>
  </si>
  <si>
    <t>Adrian Byron Ernesto Alvarado Alfaro</t>
  </si>
  <si>
    <t>Erick Omar Letona Figueroa</t>
  </si>
  <si>
    <t>Daniel Eduardo Lopez Alvarez</t>
  </si>
  <si>
    <t>Ludwing Gabriel Paz Hernandez</t>
  </si>
  <si>
    <t>César Leonel Chamalé Sicán</t>
  </si>
  <si>
    <t>Aby Noemí Palencia Reyes</t>
  </si>
  <si>
    <t>Daniel Arturo Alfaro Gaitan</t>
  </si>
  <si>
    <t>Eleazar Jared Lopez Osuna</t>
  </si>
  <si>
    <t>Edson Armando Guix Manuel</t>
  </si>
  <si>
    <t>Pedro Rolando Ordoñez Carrillo</t>
  </si>
  <si>
    <t>Diego Leonel Marroquin Martinez</t>
  </si>
  <si>
    <t>Oscar Roberto Velásquez León</t>
  </si>
  <si>
    <t>Sergio Sebastian Chacón Herrera</t>
  </si>
  <si>
    <t>Jackeline Alexandra Benitez Benitez</t>
  </si>
  <si>
    <t>Anggelo Santiago Son Mux</t>
  </si>
  <si>
    <t>Erick Daniel Porón Muñoz</t>
  </si>
  <si>
    <t>Leonardo Roney Martínez Maldonado</t>
  </si>
  <si>
    <t>Kenni Roberto Martínez Marroquín</t>
  </si>
  <si>
    <t>Mynor Alisón Isai Saban Che</t>
  </si>
  <si>
    <t>Erick Alexander Alvarado Guerra</t>
  </si>
  <si>
    <t>Aldo Rigoberto Hernández Avila</t>
  </si>
  <si>
    <t>Gerber David Colíndres Monterroso</t>
  </si>
  <si>
    <t>Carlos Raúl Campos Meléndez</t>
  </si>
  <si>
    <t>Jairo Sebastian Ramírez Palacios</t>
  </si>
  <si>
    <t>Mynor René Ruiz Guerra</t>
  </si>
  <si>
    <t>Josue Guillermo Orellana Cifuentes</t>
  </si>
  <si>
    <t>Cristian Francisco Meoño Canel</t>
  </si>
  <si>
    <t>Carlos Ojani Ng Valladares</t>
  </si>
  <si>
    <t>Josué David Zea Herrera</t>
  </si>
  <si>
    <t>Saul Absalon Barillas Argueta</t>
  </si>
  <si>
    <t>Jorge Isaac Xicol Vicente</t>
  </si>
  <si>
    <t>Juan Diego Alvarado Salguero</t>
  </si>
  <si>
    <t>Luis Felipe Delgado Benitez</t>
  </si>
  <si>
    <t>Diego Pablo Pérez Alvarez</t>
  </si>
  <si>
    <t>Juan Pablo Rojas Chinchilla</t>
  </si>
  <si>
    <t>Mario Josué Solis Solórzano</t>
  </si>
  <si>
    <t>Gerardo Steve Muñoz Contreras</t>
  </si>
  <si>
    <t>Marcos Enrique Curtidor Sagui</t>
  </si>
  <si>
    <t>Erick José André Villatoro Revolorio</t>
  </si>
  <si>
    <t>Pablo Daniel Rivas Marroquin</t>
  </si>
  <si>
    <t>Evelyn Alejandra Navarro Ozorio</t>
  </si>
  <si>
    <t>Luis Danniel Ernesto Castellanos Galindo</t>
  </si>
  <si>
    <t>Edson Saul Avila Ortiz</t>
  </si>
  <si>
    <t>German José Paz Cordón</t>
  </si>
  <si>
    <t>Luis Fernando Culajay Sandoval</t>
  </si>
  <si>
    <t>Adrian Samuel Molina Cabrera</t>
  </si>
  <si>
    <t>Diego Andrés Obín Rosales</t>
  </si>
  <si>
    <t>José Marcos García Olmino</t>
  </si>
  <si>
    <t>Diego Alejandro Sierra García</t>
  </si>
  <si>
    <t>José Daniel Alvarado Fajardo</t>
  </si>
  <si>
    <t>Ariel Rubelce Macario Coronado</t>
  </si>
  <si>
    <t>Julio Enrique Wu Chiu</t>
  </si>
  <si>
    <t>Erick Daniel Antillón Chinchilla</t>
  </si>
  <si>
    <t>Lourdes Rosario Velásquez Melini</t>
  </si>
  <si>
    <t>Kenneth Haroldo Lopez Lopez</t>
  </si>
  <si>
    <t>Jose Augusto Martinez Villegas</t>
  </si>
  <si>
    <t>Katerine Adalinda Santos Ramírez</t>
  </si>
  <si>
    <t>Oscar René Rodriguez Vasquez</t>
  </si>
  <si>
    <t>William Alejandro Borrayo Alarcón</t>
  </si>
  <si>
    <t>Grupo</t>
  </si>
  <si>
    <t>Coordinador</t>
  </si>
  <si>
    <t>Telefono</t>
  </si>
  <si>
    <t>Correo</t>
  </si>
  <si>
    <t>Grupo Whatsapp</t>
  </si>
  <si>
    <t>Salvador de Jesus López Bautista</t>
  </si>
  <si>
    <t>x</t>
  </si>
  <si>
    <t>https://chat.whatsapp.com/Cozsb1iFnxFFIZy54tQd3I</t>
  </si>
  <si>
    <t>Edson Guix</t>
  </si>
  <si>
    <t xml:space="preserve">Diego Ahtohil Noj Armira </t>
  </si>
  <si>
    <t xml:space="preserve">diego28shil@gmail.com </t>
  </si>
  <si>
    <t>X</t>
  </si>
  <si>
    <t>Luis Daniel Ernesto Castellanos Galindo</t>
  </si>
  <si>
    <t>Kenneth Haroldo López López</t>
  </si>
  <si>
    <t>Diego Leonel Marroquin Martínez</t>
  </si>
  <si>
    <t>Oscar Roberto Velasquez Leon</t>
  </si>
  <si>
    <t>Adrián Byron Ernesto Alvarado Alfaro</t>
  </si>
  <si>
    <t xml:space="preserve">Josué Alfredo González Caal </t>
  </si>
  <si>
    <t>Jimmy Yorbany Noriega Chávez</t>
  </si>
  <si>
    <t>Edgar Humberto Borrayo Bartolon</t>
  </si>
  <si>
    <t>2911935950101@ingenieria.usac.edu.gt</t>
  </si>
  <si>
    <t>https://chat.whatsapp.com/HBRbDOiYWEpGM3wmEuu0Zd</t>
  </si>
  <si>
    <t>Oscar Rene Rodriguez Vasquez</t>
  </si>
  <si>
    <t>cocacore7@gmail.com</t>
  </si>
  <si>
    <t>Katerine Adalinda Santos Ramirrez</t>
  </si>
  <si>
    <t>Aby Noemi Palencia Reyes</t>
  </si>
  <si>
    <t>Cesar Leonel Chamale Sican</t>
  </si>
  <si>
    <t>leonardo roney martinez maldonado</t>
  </si>
  <si>
    <t>Kenni Roberto Martínez Marroquin</t>
  </si>
  <si>
    <t>kr.martinez26@gmail.com</t>
  </si>
  <si>
    <t>Carlos Raúl Campos Melendez</t>
  </si>
  <si>
    <t xml:space="preserve">camposmelendez1100@gmail.com </t>
  </si>
  <si>
    <t>Ana Isabel Culajay Gonzalez</t>
  </si>
  <si>
    <t>Horacio Ciraiz Orellana</t>
  </si>
  <si>
    <t>Gerber David Colindres Monterroso</t>
  </si>
  <si>
    <t>https://chat.whatsapp.com/BzbBZ2X4GaUHQ9vU1N1NdP</t>
  </si>
  <si>
    <t>José Abraham Navarro de León</t>
  </si>
  <si>
    <t>Virginia Sarai Gutierrez Depaz</t>
  </si>
  <si>
    <t>https://chat.whatsapp.com/ESa3BmsWEkcB0JsvkgWUJR</t>
  </si>
  <si>
    <t>Joel Obdulio Xicara Rios</t>
  </si>
  <si>
    <t>4250 4171</t>
  </si>
  <si>
    <t>2966289480101@ingenieria.usac.edu.gt</t>
  </si>
  <si>
    <t>https://chat.whatsapp.com/LjcJeLHs8SLCR2deZjil5J</t>
  </si>
  <si>
    <t>4770 7329</t>
  </si>
  <si>
    <t>Juan Diego Alvarado</t>
  </si>
  <si>
    <t>Mynor Rene Ruiz Guerra</t>
  </si>
  <si>
    <t>Manuel Alejandro De Mata</t>
  </si>
  <si>
    <t>dulce.lopcas@gmail.com</t>
  </si>
  <si>
    <t>Mynor Alison Isai Saban Che</t>
  </si>
  <si>
    <t>3302179251202@ingenieria.usac.edu.gt</t>
  </si>
  <si>
    <t>https://chat.whatsapp.com/KxNXYkG2W1P1STMf1jJBPJ</t>
  </si>
  <si>
    <t>Erick Daniel Antillon Chinchilla</t>
  </si>
  <si>
    <t>3004640290101@ingenieria.usac.edu.gt</t>
  </si>
  <si>
    <t>Erick Daniel Poron Muñoz</t>
  </si>
  <si>
    <t>Aldo Rigoberto Hernandez Avila</t>
  </si>
  <si>
    <t>https://chat.whatsapp.com/BEhvaOU9Zzv3snBTVa2jj4</t>
  </si>
  <si>
    <t xml:space="preserve">Jackeline Alexandra Benitez Benitez </t>
  </si>
  <si>
    <t xml:space="preserve">Adriana Marié Gómez Dávila </t>
  </si>
  <si>
    <t>Edi Yovani Tomas Reynoso</t>
  </si>
  <si>
    <t>tomas3320141@gmail.com</t>
  </si>
  <si>
    <t>Mario Roberto Cojolon Shoc</t>
  </si>
  <si>
    <t>mario69series24@gmail.com</t>
  </si>
  <si>
    <t>W, Guay Sen Rafael Reyes</t>
  </si>
  <si>
    <t>https://chat.whatsapp.com/CNEnQRIc2sP40M75arwWMe</t>
  </si>
  <si>
    <t>Jairo Sebastian Ramirez Palacios</t>
  </si>
  <si>
    <t>José Francisco Santos Salazar</t>
  </si>
  <si>
    <t xml:space="preserve">golwerruiz10@gmail.com </t>
  </si>
  <si>
    <t>3657569460101@ingenieria.usac.edu.gt</t>
  </si>
  <si>
    <t>3020721280101@ingenieria.usac.edu.gt</t>
  </si>
  <si>
    <t>Mario Josue Solis  Solorzano</t>
  </si>
  <si>
    <t>Tarea 1</t>
  </si>
  <si>
    <t>Tarea 2</t>
  </si>
  <si>
    <t>Entregado</t>
  </si>
  <si>
    <t>No Entregado</t>
  </si>
  <si>
    <t>PROMEDIO</t>
  </si>
  <si>
    <t>Aprobados</t>
  </si>
  <si>
    <t>No Aprobados</t>
  </si>
  <si>
    <t>Tarea1</t>
  </si>
  <si>
    <t>Tarea2</t>
  </si>
  <si>
    <t>MÁXIMO</t>
  </si>
  <si>
    <t>MÍNIMO</t>
  </si>
  <si>
    <t>Promedio</t>
  </si>
  <si>
    <t>Carne</t>
  </si>
  <si>
    <t>Nota</t>
  </si>
  <si>
    <t>HOMICIDIO</t>
  </si>
  <si>
    <t>LESIONES</t>
  </si>
  <si>
    <t>Año</t>
  </si>
  <si>
    <t>Arma de fuego</t>
  </si>
  <si>
    <t>Arma blanca</t>
  </si>
  <si>
    <t>Estrangulamiento</t>
  </si>
  <si>
    <t>Arma contundente</t>
  </si>
  <si>
    <t>Linchamiento</t>
  </si>
  <si>
    <t>Artefacto explosivo</t>
  </si>
  <si>
    <t>Minimos</t>
  </si>
  <si>
    <t>Maximos</t>
  </si>
  <si>
    <t>Delito</t>
  </si>
  <si>
    <t>Homicidio</t>
  </si>
  <si>
    <t>Lesion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</si>
</sst>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theme="1"/>
      <name val="Arial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Inconsolata"/>
    </font>
    <font>
      <b/>
      <sz val="12.0"/>
      <color theme="1"/>
      <name val="Arial"/>
    </font>
    <font>
      <u/>
      <color rgb="FF1155CC"/>
      <name val="Arial"/>
    </font>
    <font>
      <b/>
      <color theme="1"/>
      <name val="Arial"/>
    </font>
    <font>
      <sz val="11.0"/>
      <color theme="1"/>
      <name val="Calibri"/>
    </font>
    <font>
      <u/>
      <color rgb="FF1155CC"/>
      <name val="Arial"/>
    </font>
    <font/>
    <font>
      <color theme="0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sz val="10.0"/>
      <color rgb="FF000000"/>
      <name val="Arial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vertical="center"/>
    </xf>
    <xf borderId="0" fillId="2" fontId="1" numFmtId="1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5" numFmtId="1" xfId="0" applyAlignment="1" applyFont="1" applyNumberFormat="1">
      <alignment readingOrder="0"/>
    </xf>
    <xf borderId="0" fillId="3" fontId="2" numFmtId="0" xfId="0" applyAlignment="1" applyFont="1">
      <alignment horizontal="right" vertical="bottom"/>
    </xf>
    <xf borderId="0" fillId="3" fontId="6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3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5" fontId="5" numFmtId="0" xfId="0" applyAlignment="1" applyFont="1">
      <alignment readingOrder="0"/>
    </xf>
    <xf borderId="0" fillId="6" fontId="8" numFmtId="0" xfId="0" applyFill="1" applyFont="1"/>
    <xf borderId="0" fillId="6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4" numFmtId="0" xfId="0" applyFont="1"/>
    <xf borderId="0" fillId="0" fontId="1" numFmtId="0" xfId="0" applyFont="1"/>
    <xf borderId="0" fillId="5" fontId="1" numFmtId="0" xfId="0" applyFont="1"/>
    <xf borderId="0" fillId="0" fontId="1" numFmtId="1" xfId="0" applyFont="1" applyNumberFormat="1"/>
    <xf borderId="0" fillId="7" fontId="9" numFmtId="0" xfId="0" applyAlignment="1" applyFill="1" applyFont="1">
      <alignment horizontal="center" vertical="bottom"/>
    </xf>
    <xf borderId="0" fillId="7" fontId="9" numFmtId="0" xfId="0" applyAlignment="1" applyFont="1">
      <alignment horizontal="center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1" fillId="6" fontId="3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1" fillId="6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0" fillId="6" fontId="3" numFmtId="0" xfId="0" applyAlignment="1" applyFont="1">
      <alignment vertical="bottom"/>
    </xf>
    <xf borderId="0" fillId="6" fontId="11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6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vertical="bottom"/>
    </xf>
    <xf borderId="2" fillId="8" fontId="1" numFmtId="0" xfId="0" applyAlignment="1" applyBorder="1" applyFill="1" applyFont="1">
      <alignment horizontal="center" readingOrder="0" shrinkToFit="0" vertical="center" wrapText="0"/>
    </xf>
    <xf borderId="3" fillId="0" fontId="14" numFmtId="0" xfId="0" applyBorder="1" applyFont="1"/>
    <xf borderId="1" fillId="8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8" fontId="1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0" fillId="0" fontId="1" numFmtId="2" xfId="0" applyFont="1" applyNumberFormat="1"/>
    <xf borderId="0" fillId="0" fontId="1" numFmtId="3" xfId="0" applyFont="1" applyNumberFormat="1"/>
    <xf borderId="2" fillId="9" fontId="15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9" fontId="15" numFmtId="0" xfId="0" applyAlignment="1" applyBorder="1" applyFont="1">
      <alignment horizontal="center" readingOrder="0" vertical="center"/>
    </xf>
    <xf borderId="1" fillId="9" fontId="15" numFmtId="0" xfId="0" applyAlignment="1" applyBorder="1" applyFont="1">
      <alignment horizontal="center" readingOrder="0"/>
    </xf>
    <xf borderId="1" fillId="10" fontId="15" numFmtId="0" xfId="0" applyAlignment="1" applyBorder="1" applyFill="1" applyFont="1">
      <alignment horizontal="center" readingOrder="0" vertical="center"/>
    </xf>
    <xf borderId="1" fillId="11" fontId="15" numFmtId="0" xfId="0" applyAlignment="1" applyBorder="1" applyFill="1" applyFont="1">
      <alignment horizontal="center" readingOrder="0" vertical="center"/>
    </xf>
    <xf borderId="1" fillId="12" fontId="1" numFmtId="0" xfId="0" applyAlignment="1" applyBorder="1" applyFill="1" applyFont="1">
      <alignment horizontal="center" readingOrder="0" vertical="center"/>
    </xf>
    <xf borderId="1" fillId="12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3" xfId="0" applyBorder="1" applyFont="1" applyNumberFormat="1"/>
    <xf borderId="1" fillId="0" fontId="1" numFmtId="2" xfId="0" applyAlignment="1" applyBorder="1" applyFont="1" applyNumberFormat="1">
      <alignment horizontal="center"/>
    </xf>
    <xf borderId="0" fillId="5" fontId="16" numFmtId="0" xfId="0" applyAlignment="1" applyFont="1">
      <alignment horizontal="right" readingOrder="0" shrinkToFit="0" vertical="bottom" wrapText="0"/>
    </xf>
    <xf borderId="0" fillId="5" fontId="17" numFmtId="0" xfId="0" applyAlignment="1" applyFont="1">
      <alignment readingOrder="0" vertical="bottom"/>
    </xf>
    <xf borderId="0" fillId="5" fontId="17" numFmtId="0" xfId="0" applyFont="1"/>
    <xf borderId="0" fillId="5" fontId="16" numFmtId="0" xfId="0" applyAlignment="1" applyFont="1">
      <alignment horizontal="right" shrinkToFit="0" vertical="bottom" wrapText="0"/>
    </xf>
    <xf borderId="0" fillId="5" fontId="17" numFmtId="0" xfId="0" applyAlignment="1" applyFont="1">
      <alignment vertical="bottom"/>
    </xf>
    <xf borderId="0" fillId="5" fontId="17" numFmtId="0" xfId="0" applyFont="1"/>
    <xf borderId="0" fillId="5" fontId="18" numFmtId="0" xfId="0" applyAlignment="1" applyFont="1">
      <alignment horizontal="center" readingOrder="0" shrinkToFit="0" vertical="bottom" wrapText="0"/>
    </xf>
    <xf borderId="4" fillId="5" fontId="19" numFmtId="0" xfId="0" applyAlignment="1" applyBorder="1" applyFont="1">
      <alignment horizontal="center" readingOrder="0"/>
    </xf>
    <xf borderId="5" fillId="0" fontId="14" numFmtId="0" xfId="0" applyBorder="1" applyFont="1"/>
    <xf borderId="0" fillId="5" fontId="19" numFmtId="0" xfId="0" applyAlignment="1" applyFont="1">
      <alignment horizontal="center" readingOrder="0"/>
    </xf>
    <xf borderId="0" fillId="5" fontId="19" numFmtId="0" xfId="0" applyFont="1"/>
    <xf borderId="4" fillId="5" fontId="19" numFmtId="0" xfId="0" applyAlignment="1" applyBorder="1" applyFont="1">
      <alignment readingOrder="0"/>
    </xf>
    <xf borderId="0" fillId="5" fontId="19" numFmtId="0" xfId="0" applyAlignment="1" applyFont="1">
      <alignment readingOrder="0"/>
    </xf>
    <xf borderId="5" fillId="5" fontId="19" numFmtId="0" xfId="0" applyAlignment="1" applyBorder="1" applyFont="1">
      <alignment readingOrder="0"/>
    </xf>
    <xf borderId="0" fillId="5" fontId="19" numFmtId="0" xfId="0" applyAlignment="1" applyFont="1">
      <alignment horizontal="center" readingOrder="0" vertical="center"/>
    </xf>
    <xf borderId="6" fillId="5" fontId="19" numFmtId="0" xfId="0" applyAlignment="1" applyBorder="1" applyFont="1">
      <alignment horizontal="center" readingOrder="0" vertical="center"/>
    </xf>
    <xf borderId="7" fillId="5" fontId="19" numFmtId="0" xfId="0" applyAlignment="1" applyBorder="1" applyFont="1">
      <alignment readingOrder="0"/>
    </xf>
    <xf borderId="6" fillId="5" fontId="19" numFmtId="0" xfId="0" applyAlignment="1" applyBorder="1" applyFont="1">
      <alignment readingOrder="0"/>
    </xf>
    <xf borderId="8" fillId="5" fontId="19" numFmtId="0" xfId="0" applyAlignment="1" applyBorder="1" applyFont="1">
      <alignment readingOrder="0"/>
    </xf>
    <xf borderId="5" fillId="5" fontId="19" numFmtId="0" xfId="0" applyAlignment="1" applyBorder="1" applyFont="1">
      <alignment horizontal="center" readingOrder="0" vertical="center"/>
    </xf>
    <xf borderId="8" fillId="5" fontId="19" numFmtId="0" xfId="0" applyAlignment="1" applyBorder="1" applyFont="1">
      <alignment horizontal="center" readingOrder="0" vertical="center"/>
    </xf>
    <xf borderId="1" fillId="5" fontId="19" numFmtId="0" xfId="0" applyAlignment="1" applyBorder="1" applyFont="1">
      <alignment horizontal="center" readingOrder="0" vertical="center"/>
    </xf>
    <xf borderId="1" fillId="5" fontId="19" numFmtId="0" xfId="0" applyAlignment="1" applyBorder="1" applyFont="1">
      <alignment readingOrder="0"/>
    </xf>
    <xf borderId="1" fillId="5" fontId="1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Entregas Tarea 1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Graficas!$B$3:$B$4</c:f>
            </c:strRef>
          </c:cat>
          <c:val>
            <c:numRef>
              <c:f>Graficas!$C$3:$C$4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Entregas Tarea 2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Graficas!$L$3:$L$4</c:f>
            </c:strRef>
          </c:cat>
          <c:val>
            <c:numRef>
              <c:f>Graficas!$M$3:$M$4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Aprobados de Tarea 1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Graficas!$B$23:$B$24</c:f>
            </c:strRef>
          </c:cat>
          <c:val>
            <c:numRef>
              <c:f>Graficas!$C$23:$C$24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Aprobados Tarea 2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Graficas!$L$22:$L$23</c:f>
            </c:strRef>
          </c:cat>
          <c:val>
            <c:numRef>
              <c:f>Graficas!$M$22:$M$23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333375</xdr:colOff>
      <xdr:row>2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704850</xdr:colOff>
      <xdr:row>20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333375</xdr:colOff>
      <xdr:row>22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hat.whatsapp.com/Cozsb1iFnxFFIZy54tQd3I" TargetMode="External"/><Relationship Id="rId2" Type="http://schemas.openxmlformats.org/officeDocument/2006/relationships/hyperlink" Target="https://chat.whatsapp.com/HBRbDOiYWEpGM3wmEuu0Zd" TargetMode="External"/><Relationship Id="rId3" Type="http://schemas.openxmlformats.org/officeDocument/2006/relationships/hyperlink" Target="https://chat.whatsapp.com/BzbBZ2X4GaUHQ9vU1N1NdP" TargetMode="External"/><Relationship Id="rId4" Type="http://schemas.openxmlformats.org/officeDocument/2006/relationships/hyperlink" Target="https://chat.whatsapp.com/ESa3BmsWEkcB0JsvkgWUJR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chat.whatsapp.com/LjcJeLHs8SLCR2deZjil5J" TargetMode="External"/><Relationship Id="rId6" Type="http://schemas.openxmlformats.org/officeDocument/2006/relationships/hyperlink" Target="https://chat.whatsapp.com/KxNXYkG2W1P1STMf1jJBPJ" TargetMode="External"/><Relationship Id="rId7" Type="http://schemas.openxmlformats.org/officeDocument/2006/relationships/hyperlink" Target="https://chat.whatsapp.com/BEhvaOU9Zzv3snBTVa2jj4" TargetMode="External"/><Relationship Id="rId8" Type="http://schemas.openxmlformats.org/officeDocument/2006/relationships/hyperlink" Target="https://chat.whatsapp.com/CNEnQRIc2sP40M75arwWM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2.63"/>
    <col customWidth="1" min="3" max="3" width="14.13"/>
    <col customWidth="1" min="4" max="4" width="10.13"/>
    <col customWidth="1" min="5" max="5" width="3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1.962774931215E12</v>
      </c>
      <c r="D2" s="3">
        <v>2.00310165E8</v>
      </c>
      <c r="E2" s="2" t="s">
        <v>7</v>
      </c>
    </row>
    <row r="3">
      <c r="A3" s="2" t="s">
        <v>8</v>
      </c>
      <c r="B3" s="2" t="s">
        <v>9</v>
      </c>
      <c r="C3" s="3">
        <v>1.585877312201E12</v>
      </c>
      <c r="D3" s="3">
        <v>2.0031343E8</v>
      </c>
      <c r="E3" s="2" t="s">
        <v>10</v>
      </c>
    </row>
    <row r="4">
      <c r="A4" s="2" t="s">
        <v>11</v>
      </c>
      <c r="B4" s="2" t="s">
        <v>12</v>
      </c>
      <c r="C4" s="3">
        <v>2.438411080101E12</v>
      </c>
      <c r="D4" s="3">
        <v>2.00517708E8</v>
      </c>
      <c r="E4" s="2" t="s">
        <v>13</v>
      </c>
    </row>
    <row r="5">
      <c r="A5" s="2" t="s">
        <v>14</v>
      </c>
      <c r="B5" s="2" t="s">
        <v>15</v>
      </c>
      <c r="C5" s="3">
        <v>2.214940300101E12</v>
      </c>
      <c r="D5" s="3">
        <v>2.007142E8</v>
      </c>
      <c r="E5" s="2" t="s">
        <v>16</v>
      </c>
    </row>
    <row r="6">
      <c r="A6" s="2" t="s">
        <v>17</v>
      </c>
      <c r="B6" s="2" t="s">
        <v>18</v>
      </c>
      <c r="C6" s="3">
        <v>2.176801782211E12</v>
      </c>
      <c r="D6" s="3">
        <v>2.0091508E8</v>
      </c>
      <c r="E6" s="2" t="s">
        <v>19</v>
      </c>
    </row>
    <row r="7">
      <c r="A7" s="2" t="s">
        <v>20</v>
      </c>
      <c r="B7" s="2" t="s">
        <v>21</v>
      </c>
      <c r="C7" s="3">
        <v>2.601870460101E12</v>
      </c>
      <c r="D7" s="3">
        <v>2.00915691E8</v>
      </c>
      <c r="E7" s="2" t="s">
        <v>22</v>
      </c>
    </row>
    <row r="8">
      <c r="A8" s="2" t="s">
        <v>23</v>
      </c>
      <c r="B8" s="2" t="s">
        <v>24</v>
      </c>
      <c r="C8" s="3">
        <v>1.810542480404E12</v>
      </c>
      <c r="D8" s="3">
        <v>2.01122934E8</v>
      </c>
      <c r="E8" s="2" t="s">
        <v>25</v>
      </c>
    </row>
    <row r="9">
      <c r="A9" s="2" t="s">
        <v>26</v>
      </c>
      <c r="B9" s="2" t="s">
        <v>27</v>
      </c>
      <c r="C9" s="3">
        <v>1.989097051201E12</v>
      </c>
      <c r="D9" s="3">
        <v>2.01213545E8</v>
      </c>
      <c r="E9" s="2" t="s">
        <v>28</v>
      </c>
    </row>
    <row r="10">
      <c r="A10" s="2" t="s">
        <v>29</v>
      </c>
      <c r="B10" s="2" t="s">
        <v>30</v>
      </c>
      <c r="C10" s="3">
        <v>2.666303670401E12</v>
      </c>
      <c r="D10" s="3">
        <v>2.01220159E8</v>
      </c>
      <c r="E10" s="2" t="s">
        <v>31</v>
      </c>
    </row>
    <row r="11">
      <c r="A11" s="2" t="s">
        <v>32</v>
      </c>
      <c r="B11" s="2" t="s">
        <v>33</v>
      </c>
      <c r="C11" s="3">
        <v>2.05488897031E12</v>
      </c>
      <c r="D11" s="3">
        <v>2.01314059E8</v>
      </c>
      <c r="E11" s="2" t="s">
        <v>34</v>
      </c>
    </row>
    <row r="12">
      <c r="A12" s="2" t="s">
        <v>35</v>
      </c>
      <c r="B12" s="2" t="s">
        <v>36</v>
      </c>
      <c r="C12" s="3">
        <v>2.404145860314E12</v>
      </c>
      <c r="D12" s="3">
        <v>2.01314359E8</v>
      </c>
      <c r="E12" s="4"/>
    </row>
    <row r="13">
      <c r="A13" s="2" t="s">
        <v>37</v>
      </c>
      <c r="B13" s="2" t="s">
        <v>38</v>
      </c>
      <c r="C13" s="3">
        <v>2.593602600101E12</v>
      </c>
      <c r="D13" s="3">
        <v>2.01314821E8</v>
      </c>
      <c r="E13" s="2" t="s">
        <v>39</v>
      </c>
    </row>
    <row r="14">
      <c r="A14" s="2" t="s">
        <v>40</v>
      </c>
      <c r="B14" s="2" t="s">
        <v>41</v>
      </c>
      <c r="C14" s="3">
        <v>2.439735940101E12</v>
      </c>
      <c r="D14" s="3">
        <v>2.01325557E8</v>
      </c>
      <c r="E14" s="2" t="s">
        <v>42</v>
      </c>
    </row>
    <row r="15">
      <c r="A15" s="2" t="s">
        <v>43</v>
      </c>
      <c r="B15" s="2" t="s">
        <v>44</v>
      </c>
      <c r="C15" s="3">
        <v>3.002421820101E12</v>
      </c>
      <c r="D15" s="3">
        <v>2.01403975E8</v>
      </c>
      <c r="E15" s="2" t="s">
        <v>45</v>
      </c>
    </row>
    <row r="16">
      <c r="A16" s="2" t="s">
        <v>46</v>
      </c>
      <c r="B16" s="2" t="s">
        <v>47</v>
      </c>
      <c r="C16" s="3">
        <v>3.001052740101E12</v>
      </c>
      <c r="D16" s="3">
        <v>2.01404106E8</v>
      </c>
      <c r="E16" s="2" t="s">
        <v>48</v>
      </c>
    </row>
    <row r="17">
      <c r="A17" s="2" t="s">
        <v>49</v>
      </c>
      <c r="B17" s="2" t="s">
        <v>50</v>
      </c>
      <c r="C17" s="3">
        <v>2.966289480101E12</v>
      </c>
      <c r="D17" s="3">
        <v>2.01404218E8</v>
      </c>
      <c r="E17" s="2" t="s">
        <v>51</v>
      </c>
    </row>
    <row r="18">
      <c r="A18" s="2" t="s">
        <v>52</v>
      </c>
      <c r="B18" s="2" t="s">
        <v>53</v>
      </c>
      <c r="C18" s="3">
        <v>2.735229490101E12</v>
      </c>
      <c r="D18" s="3">
        <v>2.01404319E8</v>
      </c>
      <c r="E18" s="2" t="s">
        <v>54</v>
      </c>
    </row>
    <row r="19">
      <c r="A19" s="2" t="s">
        <v>55</v>
      </c>
      <c r="B19" s="2" t="s">
        <v>56</v>
      </c>
      <c r="C19" s="3">
        <v>2.888230441401E12</v>
      </c>
      <c r="D19" s="3">
        <v>2.01503577E8</v>
      </c>
      <c r="E19" s="2" t="s">
        <v>57</v>
      </c>
    </row>
    <row r="20">
      <c r="A20" s="2" t="s">
        <v>58</v>
      </c>
      <c r="B20" s="2" t="s">
        <v>59</v>
      </c>
      <c r="C20" s="3">
        <v>2.911935950101E12</v>
      </c>
      <c r="D20" s="3">
        <v>2.01503702E8</v>
      </c>
      <c r="E20" s="2" t="s">
        <v>60</v>
      </c>
    </row>
    <row r="21">
      <c r="A21" s="2" t="s">
        <v>61</v>
      </c>
      <c r="B21" s="2" t="s">
        <v>62</v>
      </c>
      <c r="C21" s="3">
        <v>2.370557320101E12</v>
      </c>
      <c r="D21" s="3">
        <v>2.01503783E8</v>
      </c>
      <c r="E21" s="2" t="s">
        <v>63</v>
      </c>
    </row>
    <row r="22">
      <c r="A22" s="2" t="s">
        <v>64</v>
      </c>
      <c r="B22" s="2" t="s">
        <v>65</v>
      </c>
      <c r="C22" s="3">
        <v>3.001036970101E12</v>
      </c>
      <c r="D22" s="3">
        <v>2.01503958E8</v>
      </c>
      <c r="E22" s="2" t="s">
        <v>66</v>
      </c>
    </row>
    <row r="23">
      <c r="A23" s="2" t="s">
        <v>67</v>
      </c>
      <c r="B23" s="2" t="s">
        <v>68</v>
      </c>
      <c r="C23" s="3">
        <v>2.551048630108E12</v>
      </c>
      <c r="D23" s="3">
        <v>2.01503964E8</v>
      </c>
      <c r="E23" s="2" t="s">
        <v>69</v>
      </c>
    </row>
    <row r="24">
      <c r="A24" s="2" t="s">
        <v>70</v>
      </c>
      <c r="B24" s="2" t="s">
        <v>71</v>
      </c>
      <c r="C24" s="3">
        <v>2.864903230101E12</v>
      </c>
      <c r="D24" s="3">
        <v>2.01504236E8</v>
      </c>
      <c r="E24" s="2" t="s">
        <v>72</v>
      </c>
    </row>
    <row r="25">
      <c r="A25" s="2" t="s">
        <v>73</v>
      </c>
      <c r="B25" s="2" t="s">
        <v>74</v>
      </c>
      <c r="C25" s="3">
        <v>3.000622570101E12</v>
      </c>
      <c r="D25" s="3">
        <v>2.01504341E8</v>
      </c>
      <c r="E25" s="2" t="s">
        <v>75</v>
      </c>
    </row>
    <row r="26">
      <c r="A26" s="2" t="s">
        <v>76</v>
      </c>
      <c r="B26" s="2" t="s">
        <v>77</v>
      </c>
      <c r="C26" s="3">
        <v>2.999727980101E12</v>
      </c>
      <c r="D26" s="3">
        <v>2.01504443E8</v>
      </c>
      <c r="E26" s="2" t="s">
        <v>78</v>
      </c>
    </row>
    <row r="27">
      <c r="A27" s="2" t="s">
        <v>79</v>
      </c>
      <c r="B27" s="2" t="s">
        <v>80</v>
      </c>
      <c r="C27" s="3">
        <v>3.191030210501E12</v>
      </c>
      <c r="D27" s="3">
        <v>2.01513626E8</v>
      </c>
      <c r="E27" s="2" t="s">
        <v>81</v>
      </c>
    </row>
    <row r="28">
      <c r="A28" s="2" t="s">
        <v>82</v>
      </c>
      <c r="B28" s="2" t="s">
        <v>83</v>
      </c>
      <c r="C28" s="3">
        <v>2.991368760101E12</v>
      </c>
      <c r="D28" s="3">
        <v>2.01513758E8</v>
      </c>
      <c r="E28" s="2" t="s">
        <v>84</v>
      </c>
    </row>
    <row r="29">
      <c r="A29" s="2" t="s">
        <v>85</v>
      </c>
      <c r="B29" s="2" t="s">
        <v>86</v>
      </c>
      <c r="C29" s="3">
        <v>3.108908020701E12</v>
      </c>
      <c r="D29" s="3">
        <v>2.01531166E8</v>
      </c>
      <c r="E29" s="2" t="s">
        <v>87</v>
      </c>
    </row>
    <row r="30">
      <c r="A30" s="2" t="s">
        <v>88</v>
      </c>
      <c r="B30" s="2" t="s">
        <v>89</v>
      </c>
      <c r="C30" s="3">
        <v>2.984342880101E12</v>
      </c>
      <c r="D30" s="3">
        <v>2.01549059E8</v>
      </c>
      <c r="E30" s="2" t="s">
        <v>90</v>
      </c>
    </row>
    <row r="31">
      <c r="A31" s="2" t="s">
        <v>91</v>
      </c>
      <c r="B31" s="2" t="s">
        <v>92</v>
      </c>
      <c r="C31" s="3">
        <v>3.443197761601E12</v>
      </c>
      <c r="D31" s="3">
        <v>2.01602489E8</v>
      </c>
      <c r="E31" s="2" t="s">
        <v>93</v>
      </c>
    </row>
    <row r="32">
      <c r="A32" s="2" t="s">
        <v>94</v>
      </c>
      <c r="B32" s="2" t="s">
        <v>95</v>
      </c>
      <c r="C32" s="3">
        <v>2.998986600101E12</v>
      </c>
      <c r="D32" s="3">
        <v>2.0160279E8</v>
      </c>
      <c r="E32" s="2" t="s">
        <v>96</v>
      </c>
    </row>
    <row r="33">
      <c r="A33" s="2" t="s">
        <v>97</v>
      </c>
      <c r="B33" s="2" t="s">
        <v>98</v>
      </c>
      <c r="C33" s="3">
        <v>2.993629300101E12</v>
      </c>
      <c r="D33" s="3">
        <v>2.01602842E8</v>
      </c>
      <c r="E33" s="2" t="s">
        <v>99</v>
      </c>
    </row>
    <row r="34">
      <c r="A34" s="2" t="s">
        <v>100</v>
      </c>
      <c r="B34" s="2" t="s">
        <v>101</v>
      </c>
      <c r="C34" s="3">
        <v>3.019371840101E12</v>
      </c>
      <c r="D34" s="3">
        <v>2.01602855E8</v>
      </c>
      <c r="E34" s="2" t="s">
        <v>102</v>
      </c>
    </row>
    <row r="35">
      <c r="A35" s="2" t="s">
        <v>103</v>
      </c>
      <c r="B35" s="2" t="s">
        <v>104</v>
      </c>
      <c r="C35" s="3">
        <v>2.993962230101E12</v>
      </c>
      <c r="D35" s="3">
        <v>2.01602988E8</v>
      </c>
      <c r="E35" s="2" t="s">
        <v>105</v>
      </c>
    </row>
    <row r="36">
      <c r="A36" s="2" t="s">
        <v>106</v>
      </c>
      <c r="B36" s="2" t="s">
        <v>107</v>
      </c>
      <c r="C36" s="3">
        <v>3.009949150101E12</v>
      </c>
      <c r="D36" s="3">
        <v>2.01603009E8</v>
      </c>
      <c r="E36" s="2" t="s">
        <v>108</v>
      </c>
    </row>
    <row r="37">
      <c r="A37" s="2" t="s">
        <v>109</v>
      </c>
      <c r="B37" s="2" t="s">
        <v>110</v>
      </c>
      <c r="C37" s="3">
        <v>3.045208880114E12</v>
      </c>
      <c r="D37" s="3">
        <v>2.01603103E8</v>
      </c>
      <c r="E37" s="2" t="s">
        <v>111</v>
      </c>
    </row>
    <row r="38">
      <c r="A38" s="2" t="s">
        <v>112</v>
      </c>
      <c r="B38" s="2" t="s">
        <v>113</v>
      </c>
      <c r="C38" s="3">
        <v>3.613793820101E12</v>
      </c>
      <c r="D38" s="3">
        <v>2.01603127E8</v>
      </c>
      <c r="E38" s="2" t="s">
        <v>114</v>
      </c>
    </row>
    <row r="39">
      <c r="A39" s="2" t="s">
        <v>115</v>
      </c>
      <c r="B39" s="2" t="s">
        <v>116</v>
      </c>
      <c r="C39" s="3">
        <v>2.070142720101E12</v>
      </c>
      <c r="D39" s="3">
        <v>2.01603198E8</v>
      </c>
      <c r="E39" s="2" t="s">
        <v>117</v>
      </c>
    </row>
    <row r="40">
      <c r="A40" s="2" t="s">
        <v>118</v>
      </c>
      <c r="B40" s="2" t="s">
        <v>119</v>
      </c>
      <c r="C40" s="3">
        <v>3.003445890101E12</v>
      </c>
      <c r="D40" s="3">
        <v>2.01612185E8</v>
      </c>
      <c r="E40" s="2" t="s">
        <v>120</v>
      </c>
    </row>
    <row r="41">
      <c r="A41" s="2" t="s">
        <v>121</v>
      </c>
      <c r="B41" s="2" t="s">
        <v>122</v>
      </c>
      <c r="C41" s="3">
        <v>2.786730901615E12</v>
      </c>
      <c r="D41" s="3">
        <v>2.01643762E8</v>
      </c>
      <c r="E41" s="2" t="s">
        <v>123</v>
      </c>
    </row>
    <row r="42">
      <c r="A42" s="2" t="s">
        <v>124</v>
      </c>
      <c r="B42" s="2" t="s">
        <v>125</v>
      </c>
      <c r="C42" s="3">
        <v>2.993678860101E12</v>
      </c>
      <c r="D42" s="3">
        <v>2.01700308E8</v>
      </c>
      <c r="E42" s="2" t="s">
        <v>126</v>
      </c>
    </row>
    <row r="43">
      <c r="A43" s="2" t="s">
        <v>127</v>
      </c>
      <c r="B43" s="2" t="s">
        <v>128</v>
      </c>
      <c r="C43" s="3">
        <v>2.988116930101E12</v>
      </c>
      <c r="D43" s="3">
        <v>2.01700377E8</v>
      </c>
      <c r="E43" s="2" t="s">
        <v>129</v>
      </c>
    </row>
    <row r="44">
      <c r="A44" s="2" t="s">
        <v>130</v>
      </c>
      <c r="B44" s="2" t="s">
        <v>131</v>
      </c>
      <c r="C44" s="3">
        <v>3.258306811401E12</v>
      </c>
      <c r="D44" s="3">
        <v>2.0170039E8</v>
      </c>
      <c r="E44" s="2" t="s">
        <v>132</v>
      </c>
    </row>
    <row r="45">
      <c r="A45" s="2" t="s">
        <v>133</v>
      </c>
      <c r="B45" s="2" t="s">
        <v>134</v>
      </c>
      <c r="C45" s="3">
        <v>2.999304590101E12</v>
      </c>
      <c r="D45" s="3">
        <v>2.01700521E8</v>
      </c>
      <c r="E45" s="2" t="s">
        <v>135</v>
      </c>
    </row>
    <row r="46">
      <c r="A46" s="2" t="s">
        <v>136</v>
      </c>
      <c r="B46" s="2" t="s">
        <v>137</v>
      </c>
      <c r="C46" s="3">
        <v>3.03517840011E12</v>
      </c>
      <c r="D46" s="3">
        <v>2.01700634E8</v>
      </c>
      <c r="E46" s="2" t="s">
        <v>138</v>
      </c>
    </row>
    <row r="47">
      <c r="A47" s="2" t="s">
        <v>139</v>
      </c>
      <c r="B47" s="2" t="s">
        <v>140</v>
      </c>
      <c r="C47" s="3">
        <v>3.020022000101E12</v>
      </c>
      <c r="D47" s="3">
        <v>2.01700837E8</v>
      </c>
      <c r="E47" s="2" t="s">
        <v>141</v>
      </c>
    </row>
    <row r="48">
      <c r="A48" s="2" t="s">
        <v>142</v>
      </c>
      <c r="B48" s="2" t="s">
        <v>143</v>
      </c>
      <c r="C48" s="3">
        <v>3.006833910101E12</v>
      </c>
      <c r="D48" s="3">
        <v>2.01700857E8</v>
      </c>
      <c r="E48" s="2" t="s">
        <v>144</v>
      </c>
    </row>
    <row r="49">
      <c r="A49" s="2" t="s">
        <v>145</v>
      </c>
      <c r="B49" s="2" t="s">
        <v>146</v>
      </c>
      <c r="C49" s="3">
        <v>2.997765060101E12</v>
      </c>
      <c r="D49" s="3">
        <v>2.01700893E8</v>
      </c>
      <c r="E49" s="2" t="s">
        <v>147</v>
      </c>
    </row>
    <row r="50">
      <c r="A50" s="2" t="s">
        <v>148</v>
      </c>
      <c r="B50" s="2" t="s">
        <v>149</v>
      </c>
      <c r="C50" s="3">
        <v>3.007975080101E12</v>
      </c>
      <c r="D50" s="3">
        <v>2.01701029E8</v>
      </c>
      <c r="E50" s="2" t="s">
        <v>150</v>
      </c>
    </row>
    <row r="51">
      <c r="A51" s="2" t="s">
        <v>151</v>
      </c>
      <c r="B51" s="2" t="s">
        <v>113</v>
      </c>
      <c r="C51" s="3">
        <v>3.005952390101E12</v>
      </c>
      <c r="D51" s="3">
        <v>2.01701187E8</v>
      </c>
      <c r="E51" s="2" t="s">
        <v>152</v>
      </c>
    </row>
    <row r="52">
      <c r="A52" s="2" t="s">
        <v>153</v>
      </c>
      <c r="B52" s="2" t="s">
        <v>154</v>
      </c>
      <c r="C52" s="3">
        <v>3.006410600101E12</v>
      </c>
      <c r="D52" s="3">
        <v>2.01709014E8</v>
      </c>
      <c r="E52" s="2" t="s">
        <v>155</v>
      </c>
    </row>
    <row r="53">
      <c r="A53" s="2" t="s">
        <v>156</v>
      </c>
      <c r="B53" s="2" t="s">
        <v>157</v>
      </c>
      <c r="C53" s="3">
        <v>3.005881350101E12</v>
      </c>
      <c r="D53" s="3">
        <v>2.01709144E8</v>
      </c>
      <c r="E53" s="2" t="s">
        <v>158</v>
      </c>
    </row>
    <row r="54">
      <c r="A54" s="2" t="s">
        <v>159</v>
      </c>
      <c r="B54" s="2" t="s">
        <v>160</v>
      </c>
      <c r="C54" s="3">
        <v>3.016236780101E12</v>
      </c>
      <c r="D54" s="3">
        <v>2.01709159E8</v>
      </c>
      <c r="E54" s="2" t="s">
        <v>161</v>
      </c>
    </row>
    <row r="55">
      <c r="A55" s="2" t="s">
        <v>162</v>
      </c>
      <c r="B55" s="2" t="s">
        <v>163</v>
      </c>
      <c r="C55" s="3">
        <v>3.018118650101E12</v>
      </c>
      <c r="D55" s="3">
        <v>2.01709166E8</v>
      </c>
      <c r="E55" s="2" t="s">
        <v>164</v>
      </c>
    </row>
    <row r="56">
      <c r="A56" s="2" t="s">
        <v>165</v>
      </c>
      <c r="B56" s="2" t="s">
        <v>166</v>
      </c>
      <c r="C56" s="3">
        <v>2.993904110101E12</v>
      </c>
      <c r="D56" s="3">
        <v>2.01709502E8</v>
      </c>
      <c r="E56" s="2" t="s">
        <v>167</v>
      </c>
    </row>
    <row r="57">
      <c r="A57" s="2" t="s">
        <v>168</v>
      </c>
      <c r="B57" s="2" t="s">
        <v>169</v>
      </c>
      <c r="C57" s="3">
        <v>3.046641890115E12</v>
      </c>
      <c r="D57" s="3">
        <v>2.01712132E8</v>
      </c>
      <c r="E57" s="2" t="s">
        <v>170</v>
      </c>
    </row>
    <row r="58">
      <c r="A58" s="2" t="s">
        <v>171</v>
      </c>
      <c r="B58" s="2" t="s">
        <v>172</v>
      </c>
      <c r="C58" s="2" t="s">
        <v>173</v>
      </c>
      <c r="D58" s="3">
        <v>2.01780044E8</v>
      </c>
      <c r="E58" s="2" t="s">
        <v>174</v>
      </c>
    </row>
    <row r="59">
      <c r="A59" s="2" t="s">
        <v>175</v>
      </c>
      <c r="B59" s="2" t="s">
        <v>176</v>
      </c>
      <c r="C59" s="3">
        <v>3.013557110101E12</v>
      </c>
      <c r="D59" s="3">
        <v>2.01800457E8</v>
      </c>
      <c r="E59" s="2" t="s">
        <v>177</v>
      </c>
    </row>
    <row r="60">
      <c r="A60" s="2" t="s">
        <v>178</v>
      </c>
      <c r="B60" s="2" t="s">
        <v>179</v>
      </c>
      <c r="C60" s="3">
        <v>2.998469380101E12</v>
      </c>
      <c r="D60" s="3">
        <v>2.01800516E8</v>
      </c>
      <c r="E60" s="2" t="s">
        <v>180</v>
      </c>
    </row>
    <row r="61">
      <c r="A61" s="2" t="s">
        <v>181</v>
      </c>
      <c r="B61" s="2" t="s">
        <v>182</v>
      </c>
      <c r="C61" s="3">
        <v>2.831827410101E12</v>
      </c>
      <c r="D61" s="3">
        <v>2.01800546E8</v>
      </c>
      <c r="E61" s="2" t="s">
        <v>183</v>
      </c>
    </row>
    <row r="62">
      <c r="A62" s="2" t="s">
        <v>184</v>
      </c>
      <c r="B62" s="2" t="s">
        <v>185</v>
      </c>
      <c r="C62" s="3">
        <v>3.006257660101E12</v>
      </c>
      <c r="D62" s="3">
        <v>2.01800585E8</v>
      </c>
      <c r="E62" s="2" t="s">
        <v>186</v>
      </c>
    </row>
    <row r="63">
      <c r="A63" s="2" t="s">
        <v>187</v>
      </c>
      <c r="B63" s="2" t="s">
        <v>188</v>
      </c>
      <c r="C63" s="3">
        <v>3.047474590116E12</v>
      </c>
      <c r="D63" s="3">
        <v>2.01800586E8</v>
      </c>
      <c r="E63" s="2" t="s">
        <v>189</v>
      </c>
    </row>
    <row r="64">
      <c r="A64" s="2" t="s">
        <v>190</v>
      </c>
      <c r="B64" s="2" t="s">
        <v>191</v>
      </c>
      <c r="C64" s="3">
        <v>3.069000330602E12</v>
      </c>
      <c r="D64" s="3">
        <v>2.01800639E8</v>
      </c>
      <c r="E64" s="2" t="s">
        <v>192</v>
      </c>
    </row>
    <row r="65">
      <c r="A65" s="2" t="s">
        <v>193</v>
      </c>
      <c r="B65" s="2" t="s">
        <v>194</v>
      </c>
      <c r="C65" s="3">
        <v>2.987301380101E12</v>
      </c>
      <c r="D65" s="3">
        <v>2.01800712E8</v>
      </c>
      <c r="E65" s="2" t="s">
        <v>195</v>
      </c>
    </row>
    <row r="66">
      <c r="A66" s="2" t="s">
        <v>196</v>
      </c>
      <c r="B66" s="2" t="s">
        <v>197</v>
      </c>
      <c r="C66" s="3">
        <v>2.994902460101E12</v>
      </c>
      <c r="D66" s="3">
        <v>2.01801329E8</v>
      </c>
      <c r="E66" s="2" t="s">
        <v>198</v>
      </c>
    </row>
    <row r="67">
      <c r="A67" s="2" t="s">
        <v>199</v>
      </c>
      <c r="B67" s="2" t="s">
        <v>200</v>
      </c>
      <c r="C67" s="3">
        <v>2.994293770101E12</v>
      </c>
      <c r="D67" s="3">
        <v>2.01801366E8</v>
      </c>
      <c r="E67" s="2" t="s">
        <v>201</v>
      </c>
    </row>
    <row r="68">
      <c r="A68" s="2" t="s">
        <v>202</v>
      </c>
      <c r="B68" s="2" t="s">
        <v>203</v>
      </c>
      <c r="C68" s="3">
        <v>3.004551270101E12</v>
      </c>
      <c r="D68" s="3">
        <v>2.01801397E8</v>
      </c>
      <c r="E68" s="2" t="s">
        <v>204</v>
      </c>
    </row>
    <row r="69">
      <c r="A69" s="2" t="s">
        <v>205</v>
      </c>
      <c r="B69" s="2" t="s">
        <v>206</v>
      </c>
      <c r="C69" s="3">
        <v>3.046274370115E12</v>
      </c>
      <c r="D69" s="3">
        <v>2.01801434E8</v>
      </c>
      <c r="E69" s="2" t="s">
        <v>207</v>
      </c>
    </row>
    <row r="70">
      <c r="A70" s="2" t="s">
        <v>208</v>
      </c>
      <c r="B70" s="2" t="s">
        <v>209</v>
      </c>
      <c r="C70" s="3">
        <v>3.004022360101E12</v>
      </c>
      <c r="D70" s="3">
        <v>2.01807159E8</v>
      </c>
      <c r="E70" s="2" t="s">
        <v>210</v>
      </c>
    </row>
    <row r="71">
      <c r="A71" s="2" t="s">
        <v>211</v>
      </c>
      <c r="B71" s="2" t="s">
        <v>212</v>
      </c>
      <c r="C71" s="3">
        <v>3.008838380101E12</v>
      </c>
      <c r="D71" s="3">
        <v>2.0180716E8</v>
      </c>
      <c r="E71" s="2" t="s">
        <v>213</v>
      </c>
    </row>
    <row r="72">
      <c r="A72" s="2" t="s">
        <v>214</v>
      </c>
      <c r="B72" s="2" t="s">
        <v>215</v>
      </c>
      <c r="C72" s="3">
        <v>3.628670540101E12</v>
      </c>
      <c r="D72" s="3">
        <v>2.01807316E8</v>
      </c>
      <c r="E72" s="2" t="s">
        <v>216</v>
      </c>
    </row>
    <row r="73">
      <c r="A73" s="2" t="s">
        <v>217</v>
      </c>
      <c r="B73" s="2" t="s">
        <v>218</v>
      </c>
      <c r="C73" s="3">
        <v>2.998050930101E12</v>
      </c>
      <c r="D73" s="3">
        <v>2.01807335E8</v>
      </c>
      <c r="E73" s="2" t="s">
        <v>219</v>
      </c>
    </row>
    <row r="74">
      <c r="A74" s="2" t="s">
        <v>220</v>
      </c>
      <c r="B74" s="2" t="s">
        <v>221</v>
      </c>
      <c r="C74" s="3">
        <v>2.998485580101E12</v>
      </c>
      <c r="D74" s="3">
        <v>2.01900051E8</v>
      </c>
      <c r="E74" s="2" t="s">
        <v>222</v>
      </c>
    </row>
    <row r="75">
      <c r="A75" s="2" t="s">
        <v>223</v>
      </c>
      <c r="B75" s="2" t="s">
        <v>224</v>
      </c>
      <c r="C75" s="3">
        <v>2.963890720101E12</v>
      </c>
      <c r="D75" s="3">
        <v>2.01900226E8</v>
      </c>
      <c r="E75" s="2" t="s">
        <v>225</v>
      </c>
    </row>
    <row r="76">
      <c r="A76" s="2" t="s">
        <v>226</v>
      </c>
      <c r="B76" s="2" t="s">
        <v>227</v>
      </c>
      <c r="C76" s="3">
        <v>3.004731760101E12</v>
      </c>
      <c r="D76" s="3">
        <v>2.01900289E8</v>
      </c>
      <c r="E76" s="2" t="s">
        <v>228</v>
      </c>
    </row>
    <row r="77">
      <c r="A77" s="2" t="s">
        <v>229</v>
      </c>
      <c r="B77" s="2" t="s">
        <v>230</v>
      </c>
      <c r="C77" s="3">
        <v>3.007480430101E12</v>
      </c>
      <c r="D77" s="3">
        <v>2.01900629E8</v>
      </c>
      <c r="E77" s="2" t="s">
        <v>231</v>
      </c>
    </row>
    <row r="78">
      <c r="A78" s="2" t="s">
        <v>232</v>
      </c>
      <c r="B78" s="2" t="s">
        <v>233</v>
      </c>
      <c r="C78" s="3">
        <v>3.004636930101E12</v>
      </c>
      <c r="D78" s="3">
        <v>2.01900853E8</v>
      </c>
      <c r="E78" s="2" t="s">
        <v>234</v>
      </c>
    </row>
    <row r="79">
      <c r="A79" s="2" t="s">
        <v>235</v>
      </c>
      <c r="B79" s="2" t="s">
        <v>236</v>
      </c>
      <c r="C79" s="3">
        <v>3.048652220116E12</v>
      </c>
      <c r="D79" s="3">
        <v>2.01900874E8</v>
      </c>
      <c r="E79" s="2" t="s">
        <v>237</v>
      </c>
    </row>
    <row r="80">
      <c r="A80" s="2" t="s">
        <v>238</v>
      </c>
      <c r="B80" s="2" t="s">
        <v>239</v>
      </c>
      <c r="C80" s="3">
        <v>3.007114090101E12</v>
      </c>
      <c r="D80" s="3">
        <v>2.01900907E8</v>
      </c>
      <c r="E80" s="2" t="s">
        <v>240</v>
      </c>
    </row>
    <row r="81">
      <c r="A81" s="2" t="s">
        <v>241</v>
      </c>
      <c r="B81" s="2" t="s">
        <v>242</v>
      </c>
      <c r="C81" s="3">
        <v>3.657569460101E12</v>
      </c>
      <c r="D81" s="3">
        <v>2.0190151E8</v>
      </c>
      <c r="E81" s="2" t="s">
        <v>243</v>
      </c>
    </row>
    <row r="82">
      <c r="A82" s="2" t="s">
        <v>244</v>
      </c>
      <c r="B82" s="2" t="s">
        <v>245</v>
      </c>
      <c r="C82" s="3">
        <v>3.302179251202E12</v>
      </c>
      <c r="D82" s="3">
        <v>2.01902046E8</v>
      </c>
      <c r="E82" s="2" t="s">
        <v>246</v>
      </c>
    </row>
    <row r="83">
      <c r="A83" s="2" t="s">
        <v>247</v>
      </c>
      <c r="B83" s="2" t="s">
        <v>248</v>
      </c>
      <c r="C83" s="3">
        <v>3.006240180101E12</v>
      </c>
      <c r="D83" s="3">
        <v>2.01902238E8</v>
      </c>
      <c r="E83" s="2" t="s">
        <v>249</v>
      </c>
    </row>
    <row r="84">
      <c r="A84" s="2" t="s">
        <v>250</v>
      </c>
      <c r="B84" s="2" t="s">
        <v>251</v>
      </c>
      <c r="C84" s="3">
        <v>3.685020900101E12</v>
      </c>
      <c r="D84" s="3">
        <v>2.01902302E8</v>
      </c>
      <c r="E84" s="2" t="s">
        <v>252</v>
      </c>
    </row>
    <row r="85">
      <c r="A85" s="2" t="s">
        <v>253</v>
      </c>
      <c r="B85" s="2" t="s">
        <v>254</v>
      </c>
      <c r="C85" s="3">
        <v>2.776871601601E12</v>
      </c>
      <c r="D85" s="3">
        <v>2.01902934E8</v>
      </c>
      <c r="E85" s="2" t="s">
        <v>255</v>
      </c>
    </row>
    <row r="86">
      <c r="A86" s="2" t="s">
        <v>256</v>
      </c>
      <c r="B86" s="2" t="s">
        <v>257</v>
      </c>
      <c r="C86" s="3">
        <v>3.548487470101E12</v>
      </c>
      <c r="D86" s="3">
        <v>2.01903838E8</v>
      </c>
      <c r="E86" s="2" t="s">
        <v>258</v>
      </c>
    </row>
    <row r="87">
      <c r="A87" s="2" t="s">
        <v>259</v>
      </c>
      <c r="B87" s="2" t="s">
        <v>260</v>
      </c>
      <c r="C87" s="3">
        <v>3.020721280101E12</v>
      </c>
      <c r="D87" s="3">
        <v>2.0190385E8</v>
      </c>
      <c r="E87" s="2" t="s">
        <v>261</v>
      </c>
    </row>
    <row r="88">
      <c r="A88" s="2" t="s">
        <v>262</v>
      </c>
      <c r="B88" s="2" t="s">
        <v>263</v>
      </c>
      <c r="C88" s="3">
        <v>2.742934200101E12</v>
      </c>
      <c r="D88" s="3">
        <v>2.01903865E8</v>
      </c>
      <c r="E88" s="2" t="s">
        <v>264</v>
      </c>
    </row>
    <row r="89">
      <c r="A89" s="2" t="s">
        <v>265</v>
      </c>
      <c r="B89" s="2" t="s">
        <v>266</v>
      </c>
      <c r="C89" s="3">
        <v>3.004263640101E12</v>
      </c>
      <c r="D89" s="3">
        <v>2.01903895E8</v>
      </c>
      <c r="E89" s="2" t="s">
        <v>267</v>
      </c>
    </row>
    <row r="90">
      <c r="A90" s="2" t="s">
        <v>268</v>
      </c>
      <c r="B90" s="2" t="s">
        <v>269</v>
      </c>
      <c r="C90" s="3">
        <v>3.004838050101E12</v>
      </c>
      <c r="D90" s="3">
        <v>2.01903969E8</v>
      </c>
      <c r="E90" s="2" t="s">
        <v>270</v>
      </c>
    </row>
    <row r="91">
      <c r="A91" s="2" t="s">
        <v>271</v>
      </c>
      <c r="B91" s="2" t="s">
        <v>272</v>
      </c>
      <c r="C91" s="3">
        <v>3.645832900101E12</v>
      </c>
      <c r="D91" s="3">
        <v>2.01904061E8</v>
      </c>
      <c r="E91" s="2" t="s">
        <v>273</v>
      </c>
    </row>
    <row r="92">
      <c r="A92" s="2" t="s">
        <v>274</v>
      </c>
      <c r="B92" s="2" t="s">
        <v>275</v>
      </c>
      <c r="C92" s="3">
        <v>2.070692040116E12</v>
      </c>
      <c r="D92" s="3">
        <v>2.01905837E8</v>
      </c>
      <c r="E92" s="2" t="s">
        <v>276</v>
      </c>
    </row>
    <row r="93">
      <c r="A93" s="2" t="s">
        <v>277</v>
      </c>
      <c r="B93" s="2" t="s">
        <v>278</v>
      </c>
      <c r="C93" s="3">
        <v>2.990670840101E12</v>
      </c>
      <c r="D93" s="3">
        <v>2.0190618E8</v>
      </c>
      <c r="E93" s="2" t="s">
        <v>279</v>
      </c>
    </row>
    <row r="94">
      <c r="A94" s="2" t="s">
        <v>168</v>
      </c>
      <c r="B94" s="2" t="s">
        <v>280</v>
      </c>
      <c r="C94" s="3">
        <v>3.004640290101E12</v>
      </c>
      <c r="D94" s="3">
        <v>2.01906552E8</v>
      </c>
      <c r="E94" s="2" t="s">
        <v>281</v>
      </c>
    </row>
    <row r="95">
      <c r="A95" s="2" t="s">
        <v>282</v>
      </c>
      <c r="B95" s="2" t="s">
        <v>283</v>
      </c>
      <c r="C95" s="3">
        <v>3.007629760101E12</v>
      </c>
      <c r="D95" s="3">
        <v>2.01906564E8</v>
      </c>
      <c r="E95" s="2" t="s">
        <v>284</v>
      </c>
    </row>
    <row r="96">
      <c r="A96" s="2" t="s">
        <v>285</v>
      </c>
      <c r="B96" s="2" t="s">
        <v>286</v>
      </c>
      <c r="C96" s="3">
        <v>3.004966640101E12</v>
      </c>
      <c r="D96" s="3">
        <v>2.0190657E8</v>
      </c>
      <c r="E96" s="2" t="s">
        <v>287</v>
      </c>
    </row>
    <row r="97">
      <c r="A97" s="2" t="s">
        <v>288</v>
      </c>
      <c r="B97" s="2" t="s">
        <v>289</v>
      </c>
      <c r="C97" s="3">
        <v>3.261804001401E12</v>
      </c>
      <c r="D97" s="3">
        <v>2.01907131E8</v>
      </c>
      <c r="E97" s="2" t="s">
        <v>290</v>
      </c>
    </row>
    <row r="98">
      <c r="A98" s="2" t="s">
        <v>291</v>
      </c>
      <c r="B98" s="2" t="s">
        <v>292</v>
      </c>
      <c r="C98" s="3">
        <v>3.098154280612E12</v>
      </c>
      <c r="D98" s="3">
        <v>2.01908321E8</v>
      </c>
      <c r="E98" s="2" t="s">
        <v>293</v>
      </c>
    </row>
    <row r="99">
      <c r="A99" s="2" t="s">
        <v>294</v>
      </c>
      <c r="B99" s="2" t="s">
        <v>295</v>
      </c>
      <c r="C99" s="3">
        <v>3.005642280101E12</v>
      </c>
      <c r="D99" s="3">
        <v>2.01908335E8</v>
      </c>
      <c r="E99" s="2" t="s">
        <v>296</v>
      </c>
    </row>
    <row r="100">
      <c r="A100" s="2" t="s">
        <v>297</v>
      </c>
      <c r="B100" s="2" t="s">
        <v>298</v>
      </c>
      <c r="C100" s="3">
        <v>2.797652900101E12</v>
      </c>
      <c r="D100" s="3">
        <v>2.01909103E8</v>
      </c>
      <c r="E100" s="2" t="s">
        <v>299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3.5"/>
    <col customWidth="1" min="2" max="2" width="10.13"/>
    <col customWidth="1" min="3" max="3" width="37.38"/>
    <col customWidth="1" min="4" max="4" width="4.88"/>
    <col customWidth="1" min="5" max="5" width="4.75"/>
    <col customWidth="1" min="6" max="7" width="4.88"/>
    <col customWidth="1" min="8" max="8" width="6.75"/>
    <col customWidth="1" min="9" max="9" width="9.75"/>
    <col customWidth="1" min="10" max="10" width="10.38"/>
    <col customWidth="1" min="11" max="11" width="6.25"/>
    <col customWidth="1" min="12" max="12" width="9.38"/>
    <col customWidth="1" min="13" max="13" width="9.75"/>
    <col customWidth="1" min="14" max="14" width="7.5"/>
    <col customWidth="1" min="15" max="15" width="7.63"/>
    <col customWidth="1" min="16" max="16" width="8.25"/>
    <col customWidth="1" min="19" max="20" width="8.63"/>
    <col customWidth="1" min="21" max="21" width="10.63"/>
    <col customWidth="1" min="22" max="23" width="9.75"/>
    <col customWidth="1" min="24" max="24" width="8.0"/>
    <col customWidth="1" min="26" max="26" width="6.5"/>
    <col customWidth="1" min="27" max="27" width="8.25"/>
  </cols>
  <sheetData>
    <row r="1">
      <c r="A1" s="5" t="s">
        <v>300</v>
      </c>
      <c r="D1" s="5" t="s">
        <v>301</v>
      </c>
      <c r="H1" s="6" t="s">
        <v>302</v>
      </c>
      <c r="I1" s="5" t="s">
        <v>303</v>
      </c>
      <c r="K1" s="7" t="s">
        <v>304</v>
      </c>
      <c r="L1" s="6" t="s">
        <v>305</v>
      </c>
      <c r="M1" s="6" t="s">
        <v>306</v>
      </c>
      <c r="N1" s="5" t="s">
        <v>307</v>
      </c>
      <c r="P1" s="7" t="s">
        <v>308</v>
      </c>
      <c r="Q1" s="5" t="s">
        <v>309</v>
      </c>
      <c r="S1" s="7" t="s">
        <v>310</v>
      </c>
      <c r="T1" s="6" t="s">
        <v>311</v>
      </c>
      <c r="U1" s="6" t="s">
        <v>312</v>
      </c>
      <c r="V1" s="5" t="s">
        <v>313</v>
      </c>
      <c r="X1" s="7" t="s">
        <v>314</v>
      </c>
      <c r="Y1" s="7" t="s">
        <v>315</v>
      </c>
      <c r="Z1" s="8" t="s">
        <v>316</v>
      </c>
      <c r="AA1" s="9" t="s">
        <v>317</v>
      </c>
    </row>
    <row r="2">
      <c r="A2" s="5" t="s">
        <v>318</v>
      </c>
      <c r="B2" s="10" t="s">
        <v>319</v>
      </c>
      <c r="C2" s="10" t="s">
        <v>320</v>
      </c>
      <c r="D2" s="5" t="s">
        <v>321</v>
      </c>
      <c r="E2" s="5" t="s">
        <v>322</v>
      </c>
      <c r="F2" s="5" t="s">
        <v>323</v>
      </c>
      <c r="G2" s="5" t="s">
        <v>324</v>
      </c>
      <c r="I2" s="5" t="s">
        <v>325</v>
      </c>
      <c r="J2" s="11" t="s">
        <v>326</v>
      </c>
      <c r="N2" s="5" t="s">
        <v>327</v>
      </c>
      <c r="O2" s="5" t="s">
        <v>328</v>
      </c>
      <c r="Q2" s="5" t="s">
        <v>329</v>
      </c>
      <c r="R2" s="11" t="s">
        <v>330</v>
      </c>
      <c r="V2" s="5" t="s">
        <v>331</v>
      </c>
      <c r="W2" s="5" t="s">
        <v>332</v>
      </c>
    </row>
    <row r="3">
      <c r="A3" s="12">
        <v>0.0</v>
      </c>
      <c r="B3" s="13">
        <v>2.022E8</v>
      </c>
      <c r="C3" s="13" t="s">
        <v>333</v>
      </c>
      <c r="D3" s="1">
        <v>100.0</v>
      </c>
      <c r="E3" s="14">
        <v>100.0</v>
      </c>
      <c r="F3" s="1">
        <v>100.0</v>
      </c>
      <c r="G3" s="1">
        <v>100.0</v>
      </c>
      <c r="H3" s="15">
        <f t="shared" ref="H3:H102" si="1">2.5*(D3+E3+F3+G3)/100</f>
        <v>10</v>
      </c>
      <c r="I3" s="16">
        <v>100.0</v>
      </c>
      <c r="J3" s="16">
        <v>100.0</v>
      </c>
      <c r="K3" s="15">
        <f t="shared" ref="K3:K102" si="2">5*(I3+J3)/100</f>
        <v>10</v>
      </c>
      <c r="L3" s="1">
        <v>100.0</v>
      </c>
      <c r="M3" s="15">
        <f t="shared" ref="M3:M102" si="3">L3*5/100</f>
        <v>5</v>
      </c>
      <c r="N3" s="1">
        <v>100.0</v>
      </c>
      <c r="O3" s="1">
        <v>100.0</v>
      </c>
      <c r="P3" s="15">
        <f t="shared" ref="P3:P102" si="4">5*(N3+O3)/100</f>
        <v>10</v>
      </c>
      <c r="Q3" s="1">
        <v>100.0</v>
      </c>
      <c r="R3" s="16">
        <v>100.0</v>
      </c>
      <c r="S3" s="15">
        <f t="shared" ref="S3:S102" si="5">0.07*Q3+0.08*R3</f>
        <v>15</v>
      </c>
      <c r="T3" s="17">
        <v>100.0</v>
      </c>
      <c r="U3" s="15">
        <f t="shared" ref="U3:U102" si="6">T3*0.1</f>
        <v>10</v>
      </c>
      <c r="V3" s="1">
        <v>100.0</v>
      </c>
      <c r="W3" s="1">
        <v>100.0</v>
      </c>
      <c r="X3" s="15">
        <f t="shared" ref="X3:X102" si="7">0.1*V3+0.2*W3</f>
        <v>30</v>
      </c>
      <c r="Y3" s="1">
        <v>100.0</v>
      </c>
      <c r="Z3" s="15">
        <f t="shared" ref="Z3:Z102" si="8">Y3*0.1</f>
        <v>10</v>
      </c>
      <c r="AA3" s="18">
        <f>H3+K3+M3+P3+S3+U3+X3+Z3</f>
        <v>100</v>
      </c>
    </row>
    <row r="4">
      <c r="A4" s="19">
        <f t="shared" ref="A4:A102" si="9">A3+1</f>
        <v>1</v>
      </c>
      <c r="B4" s="20">
        <v>2.00310165E8</v>
      </c>
      <c r="C4" s="21" t="s">
        <v>334</v>
      </c>
      <c r="D4" s="22">
        <v>100.0</v>
      </c>
      <c r="E4" s="23">
        <v>100.0</v>
      </c>
      <c r="F4" s="16"/>
      <c r="G4" s="16"/>
      <c r="H4" s="24">
        <f t="shared" si="1"/>
        <v>5</v>
      </c>
      <c r="I4" s="16"/>
      <c r="J4" s="25"/>
      <c r="K4" s="24">
        <f t="shared" si="2"/>
        <v>0</v>
      </c>
      <c r="L4" s="26"/>
      <c r="M4" s="24">
        <f t="shared" si="3"/>
        <v>0</v>
      </c>
      <c r="N4" s="27"/>
      <c r="O4" s="28"/>
      <c r="P4" s="24">
        <f t="shared" si="4"/>
        <v>0</v>
      </c>
      <c r="Q4" s="26"/>
      <c r="R4" s="26"/>
      <c r="S4" s="24">
        <f t="shared" si="5"/>
        <v>0</v>
      </c>
      <c r="T4" s="29"/>
      <c r="U4" s="15">
        <f t="shared" si="6"/>
        <v>0</v>
      </c>
      <c r="V4" s="30"/>
      <c r="W4" s="16"/>
      <c r="X4" s="15">
        <f t="shared" si="7"/>
        <v>0</v>
      </c>
      <c r="Y4" s="16"/>
      <c r="Z4" s="24">
        <f t="shared" si="8"/>
        <v>0</v>
      </c>
      <c r="AA4" s="18">
        <f t="shared" ref="AA4:AA102" si="10">H4+K4+M4+P4+S4+X4+Z4</f>
        <v>5</v>
      </c>
      <c r="AB4" s="28"/>
    </row>
    <row r="5">
      <c r="A5" s="19">
        <f t="shared" si="9"/>
        <v>2</v>
      </c>
      <c r="B5" s="20">
        <v>2.0031343E8</v>
      </c>
      <c r="C5" s="21" t="s">
        <v>335</v>
      </c>
      <c r="D5" s="22">
        <v>80.0</v>
      </c>
      <c r="E5" s="23">
        <v>100.0</v>
      </c>
      <c r="F5" s="16">
        <v>100.0</v>
      </c>
      <c r="G5" s="16"/>
      <c r="H5" s="24">
        <f t="shared" si="1"/>
        <v>7</v>
      </c>
      <c r="I5" s="16">
        <v>100.0</v>
      </c>
      <c r="J5" s="25"/>
      <c r="K5" s="24">
        <f t="shared" si="2"/>
        <v>5</v>
      </c>
      <c r="L5" s="26"/>
      <c r="M5" s="24">
        <f t="shared" si="3"/>
        <v>0</v>
      </c>
      <c r="N5" s="27"/>
      <c r="O5" s="28"/>
      <c r="P5" s="24">
        <f t="shared" si="4"/>
        <v>0</v>
      </c>
      <c r="Q5" s="26"/>
      <c r="R5" s="16"/>
      <c r="S5" s="24">
        <f t="shared" si="5"/>
        <v>0</v>
      </c>
      <c r="T5" s="29"/>
      <c r="U5" s="15">
        <f t="shared" si="6"/>
        <v>0</v>
      </c>
      <c r="V5" s="31"/>
      <c r="W5" s="16"/>
      <c r="X5" s="15">
        <f t="shared" si="7"/>
        <v>0</v>
      </c>
      <c r="Y5" s="16"/>
      <c r="Z5" s="24">
        <f t="shared" si="8"/>
        <v>0</v>
      </c>
      <c r="AA5" s="18">
        <f t="shared" si="10"/>
        <v>12</v>
      </c>
      <c r="AB5" s="28"/>
    </row>
    <row r="6">
      <c r="A6" s="19">
        <f t="shared" si="9"/>
        <v>3</v>
      </c>
      <c r="B6" s="20">
        <v>2.00517708E8</v>
      </c>
      <c r="C6" s="21" t="s">
        <v>336</v>
      </c>
      <c r="D6" s="22">
        <v>80.0</v>
      </c>
      <c r="E6" s="23">
        <v>100.0</v>
      </c>
      <c r="F6" s="16">
        <v>100.0</v>
      </c>
      <c r="G6" s="16"/>
      <c r="H6" s="24">
        <f t="shared" si="1"/>
        <v>7</v>
      </c>
      <c r="I6" s="16">
        <v>100.0</v>
      </c>
      <c r="J6" s="25"/>
      <c r="K6" s="24">
        <f t="shared" si="2"/>
        <v>5</v>
      </c>
      <c r="L6" s="26"/>
      <c r="M6" s="24">
        <f t="shared" si="3"/>
        <v>0</v>
      </c>
      <c r="N6" s="27"/>
      <c r="O6" s="28"/>
      <c r="P6" s="24">
        <f t="shared" si="4"/>
        <v>0</v>
      </c>
      <c r="Q6" s="26"/>
      <c r="R6" s="16"/>
      <c r="S6" s="24">
        <f t="shared" si="5"/>
        <v>0</v>
      </c>
      <c r="T6" s="29"/>
      <c r="U6" s="15">
        <f t="shared" si="6"/>
        <v>0</v>
      </c>
      <c r="V6" s="31"/>
      <c r="W6" s="16"/>
      <c r="X6" s="15">
        <f t="shared" si="7"/>
        <v>0</v>
      </c>
      <c r="Y6" s="16"/>
      <c r="Z6" s="24">
        <f t="shared" si="8"/>
        <v>0</v>
      </c>
      <c r="AA6" s="18">
        <f t="shared" si="10"/>
        <v>12</v>
      </c>
      <c r="AB6" s="28"/>
    </row>
    <row r="7">
      <c r="A7" s="19">
        <f t="shared" si="9"/>
        <v>4</v>
      </c>
      <c r="B7" s="20">
        <v>2.007142E8</v>
      </c>
      <c r="C7" s="21" t="s">
        <v>337</v>
      </c>
      <c r="D7" s="22">
        <v>90.0</v>
      </c>
      <c r="E7" s="23">
        <v>90.0</v>
      </c>
      <c r="F7" s="16">
        <v>100.0</v>
      </c>
      <c r="G7" s="16"/>
      <c r="H7" s="24">
        <f t="shared" si="1"/>
        <v>7</v>
      </c>
      <c r="I7" s="16">
        <v>100.0</v>
      </c>
      <c r="J7" s="25"/>
      <c r="K7" s="24">
        <f t="shared" si="2"/>
        <v>5</v>
      </c>
      <c r="L7" s="26"/>
      <c r="M7" s="24">
        <f t="shared" si="3"/>
        <v>0</v>
      </c>
      <c r="N7" s="27"/>
      <c r="O7" s="28"/>
      <c r="P7" s="24">
        <f t="shared" si="4"/>
        <v>0</v>
      </c>
      <c r="Q7" s="26"/>
      <c r="R7" s="26"/>
      <c r="S7" s="24">
        <f t="shared" si="5"/>
        <v>0</v>
      </c>
      <c r="T7" s="29"/>
      <c r="U7" s="15">
        <f t="shared" si="6"/>
        <v>0</v>
      </c>
      <c r="V7" s="30"/>
      <c r="W7" s="16"/>
      <c r="X7" s="15">
        <f t="shared" si="7"/>
        <v>0</v>
      </c>
      <c r="Y7" s="32"/>
      <c r="Z7" s="24">
        <f t="shared" si="8"/>
        <v>0</v>
      </c>
      <c r="AA7" s="18">
        <f t="shared" si="10"/>
        <v>12</v>
      </c>
      <c r="AB7" s="28"/>
    </row>
    <row r="8">
      <c r="A8" s="19">
        <f t="shared" si="9"/>
        <v>5</v>
      </c>
      <c r="B8" s="20">
        <v>2.0091508E8</v>
      </c>
      <c r="C8" s="21" t="s">
        <v>338</v>
      </c>
      <c r="D8" s="22">
        <v>0.0</v>
      </c>
      <c r="E8" s="23">
        <v>0.0</v>
      </c>
      <c r="F8" s="16"/>
      <c r="G8" s="16"/>
      <c r="H8" s="24">
        <f t="shared" si="1"/>
        <v>0</v>
      </c>
      <c r="I8" s="16"/>
      <c r="J8" s="25"/>
      <c r="K8" s="24">
        <f t="shared" si="2"/>
        <v>0</v>
      </c>
      <c r="L8" s="26"/>
      <c r="M8" s="24">
        <f t="shared" si="3"/>
        <v>0</v>
      </c>
      <c r="N8" s="27"/>
      <c r="O8" s="28"/>
      <c r="P8" s="24">
        <f t="shared" si="4"/>
        <v>0</v>
      </c>
      <c r="Q8" s="26"/>
      <c r="R8" s="26"/>
      <c r="S8" s="24">
        <f t="shared" si="5"/>
        <v>0</v>
      </c>
      <c r="T8" s="29"/>
      <c r="U8" s="15">
        <f t="shared" si="6"/>
        <v>0</v>
      </c>
      <c r="V8" s="30"/>
      <c r="W8" s="16"/>
      <c r="X8" s="15">
        <f t="shared" si="7"/>
        <v>0</v>
      </c>
      <c r="Y8" s="16"/>
      <c r="Z8" s="24">
        <f t="shared" si="8"/>
        <v>0</v>
      </c>
      <c r="AA8" s="18">
        <f t="shared" si="10"/>
        <v>0</v>
      </c>
      <c r="AB8" s="28"/>
    </row>
    <row r="9">
      <c r="A9" s="19">
        <f t="shared" si="9"/>
        <v>6</v>
      </c>
      <c r="B9" s="20">
        <v>2.00915691E8</v>
      </c>
      <c r="C9" s="21" t="s">
        <v>339</v>
      </c>
      <c r="D9" s="22">
        <v>100.0</v>
      </c>
      <c r="E9" s="23">
        <v>70.0</v>
      </c>
      <c r="F9" s="16">
        <v>100.0</v>
      </c>
      <c r="G9" s="16"/>
      <c r="H9" s="24">
        <f t="shared" si="1"/>
        <v>6.75</v>
      </c>
      <c r="I9" s="16">
        <v>65.0</v>
      </c>
      <c r="J9" s="25"/>
      <c r="K9" s="24">
        <f t="shared" si="2"/>
        <v>3.25</v>
      </c>
      <c r="L9" s="26"/>
      <c r="M9" s="24">
        <f t="shared" si="3"/>
        <v>0</v>
      </c>
      <c r="N9" s="27"/>
      <c r="O9" s="28"/>
      <c r="P9" s="24">
        <f t="shared" si="4"/>
        <v>0</v>
      </c>
      <c r="Q9" s="26"/>
      <c r="R9" s="26"/>
      <c r="S9" s="24">
        <f t="shared" si="5"/>
        <v>0</v>
      </c>
      <c r="T9" s="29"/>
      <c r="U9" s="15">
        <f t="shared" si="6"/>
        <v>0</v>
      </c>
      <c r="V9" s="30"/>
      <c r="W9" s="16"/>
      <c r="X9" s="15">
        <f t="shared" si="7"/>
        <v>0</v>
      </c>
      <c r="Y9" s="32"/>
      <c r="Z9" s="24">
        <f t="shared" si="8"/>
        <v>0</v>
      </c>
      <c r="AA9" s="18">
        <f t="shared" si="10"/>
        <v>10</v>
      </c>
      <c r="AB9" s="28"/>
    </row>
    <row r="10">
      <c r="A10" s="19">
        <f t="shared" si="9"/>
        <v>7</v>
      </c>
      <c r="B10" s="20">
        <v>2.01122934E8</v>
      </c>
      <c r="C10" s="21" t="s">
        <v>340</v>
      </c>
      <c r="D10" s="22">
        <v>100.0</v>
      </c>
      <c r="E10" s="23">
        <v>100.0</v>
      </c>
      <c r="F10" s="16"/>
      <c r="G10" s="16"/>
      <c r="H10" s="24">
        <f t="shared" si="1"/>
        <v>5</v>
      </c>
      <c r="I10" s="16"/>
      <c r="J10" s="25"/>
      <c r="K10" s="24">
        <f t="shared" si="2"/>
        <v>0</v>
      </c>
      <c r="L10" s="26"/>
      <c r="M10" s="24">
        <f t="shared" si="3"/>
        <v>0</v>
      </c>
      <c r="N10" s="27"/>
      <c r="O10" s="28"/>
      <c r="P10" s="24">
        <f t="shared" si="4"/>
        <v>0</v>
      </c>
      <c r="Q10" s="26"/>
      <c r="R10" s="26"/>
      <c r="S10" s="24">
        <f t="shared" si="5"/>
        <v>0</v>
      </c>
      <c r="T10" s="29"/>
      <c r="U10" s="15">
        <f t="shared" si="6"/>
        <v>0</v>
      </c>
      <c r="V10" s="30"/>
      <c r="W10" s="16"/>
      <c r="X10" s="15">
        <f t="shared" si="7"/>
        <v>0</v>
      </c>
      <c r="Y10" s="32"/>
      <c r="Z10" s="24">
        <f t="shared" si="8"/>
        <v>0</v>
      </c>
      <c r="AA10" s="18">
        <f t="shared" si="10"/>
        <v>5</v>
      </c>
      <c r="AB10" s="28"/>
    </row>
    <row r="11">
      <c r="A11" s="19">
        <f t="shared" si="9"/>
        <v>8</v>
      </c>
      <c r="B11" s="20">
        <v>2.01213545E8</v>
      </c>
      <c r="C11" s="21" t="s">
        <v>341</v>
      </c>
      <c r="D11" s="22">
        <v>0.0</v>
      </c>
      <c r="E11" s="23">
        <v>0.0</v>
      </c>
      <c r="F11" s="16"/>
      <c r="G11" s="16"/>
      <c r="H11" s="24">
        <f t="shared" si="1"/>
        <v>0</v>
      </c>
      <c r="I11" s="16"/>
      <c r="J11" s="25"/>
      <c r="K11" s="24">
        <f t="shared" si="2"/>
        <v>0</v>
      </c>
      <c r="L11" s="26"/>
      <c r="M11" s="24">
        <f t="shared" si="3"/>
        <v>0</v>
      </c>
      <c r="N11" s="27"/>
      <c r="O11" s="28"/>
      <c r="P11" s="24">
        <f t="shared" si="4"/>
        <v>0</v>
      </c>
      <c r="Q11" s="26"/>
      <c r="R11" s="26"/>
      <c r="S11" s="24">
        <f t="shared" si="5"/>
        <v>0</v>
      </c>
      <c r="T11" s="29"/>
      <c r="U11" s="15">
        <f t="shared" si="6"/>
        <v>0</v>
      </c>
      <c r="V11" s="30"/>
      <c r="W11" s="16"/>
      <c r="X11" s="15">
        <f t="shared" si="7"/>
        <v>0</v>
      </c>
      <c r="Y11" s="32"/>
      <c r="Z11" s="24">
        <f t="shared" si="8"/>
        <v>0</v>
      </c>
      <c r="AA11" s="18">
        <f t="shared" si="10"/>
        <v>0</v>
      </c>
      <c r="AB11" s="28"/>
    </row>
    <row r="12">
      <c r="A12" s="19">
        <f t="shared" si="9"/>
        <v>9</v>
      </c>
      <c r="B12" s="20">
        <v>2.01220159E8</v>
      </c>
      <c r="C12" s="21" t="s">
        <v>342</v>
      </c>
      <c r="D12" s="22">
        <v>0.0</v>
      </c>
      <c r="E12" s="23">
        <v>0.0</v>
      </c>
      <c r="F12" s="16"/>
      <c r="G12" s="16"/>
      <c r="H12" s="24">
        <f t="shared" si="1"/>
        <v>0</v>
      </c>
      <c r="I12" s="16"/>
      <c r="J12" s="25"/>
      <c r="K12" s="24">
        <f t="shared" si="2"/>
        <v>0</v>
      </c>
      <c r="L12" s="26"/>
      <c r="M12" s="24">
        <f t="shared" si="3"/>
        <v>0</v>
      </c>
      <c r="N12" s="27"/>
      <c r="O12" s="28"/>
      <c r="P12" s="24">
        <f t="shared" si="4"/>
        <v>0</v>
      </c>
      <c r="Q12" s="26"/>
      <c r="R12" s="26"/>
      <c r="S12" s="24">
        <f t="shared" si="5"/>
        <v>0</v>
      </c>
      <c r="T12" s="29"/>
      <c r="U12" s="15">
        <f t="shared" si="6"/>
        <v>0</v>
      </c>
      <c r="V12" s="30"/>
      <c r="W12" s="16"/>
      <c r="X12" s="15">
        <f t="shared" si="7"/>
        <v>0</v>
      </c>
      <c r="Y12" s="32"/>
      <c r="Z12" s="24">
        <f t="shared" si="8"/>
        <v>0</v>
      </c>
      <c r="AA12" s="18">
        <f t="shared" si="10"/>
        <v>0</v>
      </c>
      <c r="AB12" s="28"/>
    </row>
    <row r="13">
      <c r="A13" s="19">
        <f t="shared" si="9"/>
        <v>10</v>
      </c>
      <c r="B13" s="20">
        <v>2.01314059E8</v>
      </c>
      <c r="C13" s="21" t="s">
        <v>343</v>
      </c>
      <c r="D13" s="22">
        <v>100.0</v>
      </c>
      <c r="E13" s="23">
        <v>100.0</v>
      </c>
      <c r="F13" s="16"/>
      <c r="G13" s="16"/>
      <c r="H13" s="24">
        <f t="shared" si="1"/>
        <v>5</v>
      </c>
      <c r="I13" s="16"/>
      <c r="J13" s="25"/>
      <c r="K13" s="24">
        <f t="shared" si="2"/>
        <v>0</v>
      </c>
      <c r="L13" s="26"/>
      <c r="M13" s="24">
        <f t="shared" si="3"/>
        <v>0</v>
      </c>
      <c r="N13" s="27"/>
      <c r="O13" s="28"/>
      <c r="P13" s="24">
        <f t="shared" si="4"/>
        <v>0</v>
      </c>
      <c r="Q13" s="26"/>
      <c r="R13" s="26"/>
      <c r="S13" s="24">
        <f t="shared" si="5"/>
        <v>0</v>
      </c>
      <c r="T13" s="29"/>
      <c r="U13" s="15">
        <f t="shared" si="6"/>
        <v>0</v>
      </c>
      <c r="V13" s="30"/>
      <c r="W13" s="16"/>
      <c r="X13" s="15">
        <f t="shared" si="7"/>
        <v>0</v>
      </c>
      <c r="Y13" s="16"/>
      <c r="Z13" s="24">
        <f t="shared" si="8"/>
        <v>0</v>
      </c>
      <c r="AA13" s="18">
        <f t="shared" si="10"/>
        <v>5</v>
      </c>
      <c r="AB13" s="28"/>
    </row>
    <row r="14">
      <c r="A14" s="19">
        <f t="shared" si="9"/>
        <v>11</v>
      </c>
      <c r="B14" s="20">
        <v>2.01314359E8</v>
      </c>
      <c r="C14" s="21" t="s">
        <v>344</v>
      </c>
      <c r="D14" s="22">
        <v>0.0</v>
      </c>
      <c r="E14" s="23">
        <v>100.0</v>
      </c>
      <c r="F14" s="16"/>
      <c r="G14" s="16"/>
      <c r="H14" s="24">
        <f t="shared" si="1"/>
        <v>2.5</v>
      </c>
      <c r="I14" s="16"/>
      <c r="J14" s="25"/>
      <c r="K14" s="24">
        <f t="shared" si="2"/>
        <v>0</v>
      </c>
      <c r="L14" s="26"/>
      <c r="M14" s="24">
        <f t="shared" si="3"/>
        <v>0</v>
      </c>
      <c r="N14" s="27"/>
      <c r="O14" s="28"/>
      <c r="P14" s="24">
        <f t="shared" si="4"/>
        <v>0</v>
      </c>
      <c r="Q14" s="26"/>
      <c r="R14" s="26"/>
      <c r="S14" s="24">
        <f t="shared" si="5"/>
        <v>0</v>
      </c>
      <c r="T14" s="29"/>
      <c r="U14" s="15">
        <f t="shared" si="6"/>
        <v>0</v>
      </c>
      <c r="V14" s="30"/>
      <c r="W14" s="16"/>
      <c r="X14" s="15">
        <f t="shared" si="7"/>
        <v>0</v>
      </c>
      <c r="Y14" s="32"/>
      <c r="Z14" s="24">
        <f t="shared" si="8"/>
        <v>0</v>
      </c>
      <c r="AA14" s="18">
        <f t="shared" si="10"/>
        <v>2.5</v>
      </c>
      <c r="AB14" s="28"/>
    </row>
    <row r="15">
      <c r="A15" s="19">
        <f t="shared" si="9"/>
        <v>12</v>
      </c>
      <c r="B15" s="20">
        <v>2.01314821E8</v>
      </c>
      <c r="C15" s="21" t="s">
        <v>345</v>
      </c>
      <c r="D15" s="22">
        <v>100.0</v>
      </c>
      <c r="E15" s="23">
        <v>100.0</v>
      </c>
      <c r="F15" s="16"/>
      <c r="G15" s="16"/>
      <c r="H15" s="24">
        <f t="shared" si="1"/>
        <v>5</v>
      </c>
      <c r="I15" s="16"/>
      <c r="J15" s="25"/>
      <c r="K15" s="24">
        <f t="shared" si="2"/>
        <v>0</v>
      </c>
      <c r="L15" s="26"/>
      <c r="M15" s="24">
        <f t="shared" si="3"/>
        <v>0</v>
      </c>
      <c r="N15" s="27"/>
      <c r="O15" s="28"/>
      <c r="P15" s="24">
        <f t="shared" si="4"/>
        <v>0</v>
      </c>
      <c r="Q15" s="26"/>
      <c r="R15" s="26"/>
      <c r="S15" s="24">
        <f t="shared" si="5"/>
        <v>0</v>
      </c>
      <c r="T15" s="29"/>
      <c r="U15" s="15">
        <f t="shared" si="6"/>
        <v>0</v>
      </c>
      <c r="V15" s="30"/>
      <c r="W15" s="16"/>
      <c r="X15" s="15">
        <f t="shared" si="7"/>
        <v>0</v>
      </c>
      <c r="Y15" s="32"/>
      <c r="Z15" s="24">
        <f t="shared" si="8"/>
        <v>0</v>
      </c>
      <c r="AA15" s="18">
        <f t="shared" si="10"/>
        <v>5</v>
      </c>
      <c r="AB15" s="28"/>
    </row>
    <row r="16">
      <c r="A16" s="19">
        <f t="shared" si="9"/>
        <v>13</v>
      </c>
      <c r="B16" s="20">
        <v>2.01325557E8</v>
      </c>
      <c r="C16" s="21" t="s">
        <v>346</v>
      </c>
      <c r="D16" s="22">
        <v>100.0</v>
      </c>
      <c r="E16" s="23">
        <v>90.0</v>
      </c>
      <c r="F16" s="16">
        <v>100.0</v>
      </c>
      <c r="G16" s="16"/>
      <c r="H16" s="24">
        <f t="shared" si="1"/>
        <v>7.25</v>
      </c>
      <c r="I16" s="16">
        <v>100.0</v>
      </c>
      <c r="J16" s="25"/>
      <c r="K16" s="24">
        <f t="shared" si="2"/>
        <v>5</v>
      </c>
      <c r="L16" s="26"/>
      <c r="M16" s="24">
        <f t="shared" si="3"/>
        <v>0</v>
      </c>
      <c r="N16" s="27"/>
      <c r="O16" s="28"/>
      <c r="P16" s="24">
        <f t="shared" si="4"/>
        <v>0</v>
      </c>
      <c r="Q16" s="26"/>
      <c r="R16" s="26"/>
      <c r="S16" s="24">
        <f t="shared" si="5"/>
        <v>0</v>
      </c>
      <c r="T16" s="29"/>
      <c r="U16" s="15">
        <f t="shared" si="6"/>
        <v>0</v>
      </c>
      <c r="V16" s="30"/>
      <c r="W16" s="16"/>
      <c r="X16" s="15">
        <f t="shared" si="7"/>
        <v>0</v>
      </c>
      <c r="Y16" s="32"/>
      <c r="Z16" s="24">
        <f t="shared" si="8"/>
        <v>0</v>
      </c>
      <c r="AA16" s="18">
        <f t="shared" si="10"/>
        <v>12.25</v>
      </c>
      <c r="AB16" s="28"/>
    </row>
    <row r="17">
      <c r="A17" s="19">
        <f t="shared" si="9"/>
        <v>14</v>
      </c>
      <c r="B17" s="20">
        <v>2.01403975E8</v>
      </c>
      <c r="C17" s="21" t="s">
        <v>347</v>
      </c>
      <c r="D17" s="22">
        <v>0.0</v>
      </c>
      <c r="E17" s="23">
        <v>0.0</v>
      </c>
      <c r="F17" s="16"/>
      <c r="G17" s="16"/>
      <c r="H17" s="24">
        <f t="shared" si="1"/>
        <v>0</v>
      </c>
      <c r="I17" s="16"/>
      <c r="J17" s="25"/>
      <c r="K17" s="24">
        <f t="shared" si="2"/>
        <v>0</v>
      </c>
      <c r="L17" s="26"/>
      <c r="M17" s="24">
        <f t="shared" si="3"/>
        <v>0</v>
      </c>
      <c r="N17" s="27"/>
      <c r="O17" s="28"/>
      <c r="P17" s="24">
        <f t="shared" si="4"/>
        <v>0</v>
      </c>
      <c r="Q17" s="26"/>
      <c r="R17" s="26"/>
      <c r="S17" s="24">
        <f t="shared" si="5"/>
        <v>0</v>
      </c>
      <c r="T17" s="29"/>
      <c r="U17" s="15">
        <f t="shared" si="6"/>
        <v>0</v>
      </c>
      <c r="V17" s="30"/>
      <c r="W17" s="16"/>
      <c r="X17" s="15">
        <f t="shared" si="7"/>
        <v>0</v>
      </c>
      <c r="Y17" s="32"/>
      <c r="Z17" s="24">
        <f t="shared" si="8"/>
        <v>0</v>
      </c>
      <c r="AA17" s="18">
        <f t="shared" si="10"/>
        <v>0</v>
      </c>
      <c r="AB17" s="28"/>
    </row>
    <row r="18">
      <c r="A18" s="19">
        <f t="shared" si="9"/>
        <v>15</v>
      </c>
      <c r="B18" s="20">
        <v>2.01404106E8</v>
      </c>
      <c r="C18" s="21" t="s">
        <v>348</v>
      </c>
      <c r="D18" s="22">
        <v>100.0</v>
      </c>
      <c r="E18" s="23">
        <v>100.0</v>
      </c>
      <c r="F18" s="16">
        <v>100.0</v>
      </c>
      <c r="G18" s="16"/>
      <c r="H18" s="24">
        <f t="shared" si="1"/>
        <v>7.5</v>
      </c>
      <c r="I18" s="16">
        <v>100.0</v>
      </c>
      <c r="J18" s="25"/>
      <c r="K18" s="24">
        <f t="shared" si="2"/>
        <v>5</v>
      </c>
      <c r="L18" s="26"/>
      <c r="M18" s="24">
        <f t="shared" si="3"/>
        <v>0</v>
      </c>
      <c r="N18" s="27"/>
      <c r="O18" s="28"/>
      <c r="P18" s="24">
        <f t="shared" si="4"/>
        <v>0</v>
      </c>
      <c r="Q18" s="26"/>
      <c r="R18" s="26"/>
      <c r="S18" s="24">
        <f t="shared" si="5"/>
        <v>0</v>
      </c>
      <c r="T18" s="29"/>
      <c r="U18" s="15">
        <f t="shared" si="6"/>
        <v>0</v>
      </c>
      <c r="V18" s="30"/>
      <c r="W18" s="16"/>
      <c r="X18" s="15">
        <f t="shared" si="7"/>
        <v>0</v>
      </c>
      <c r="Y18" s="32"/>
      <c r="Z18" s="24">
        <f t="shared" si="8"/>
        <v>0</v>
      </c>
      <c r="AA18" s="18">
        <f t="shared" si="10"/>
        <v>12.5</v>
      </c>
      <c r="AB18" s="28"/>
    </row>
    <row r="19">
      <c r="A19" s="19">
        <f t="shared" si="9"/>
        <v>16</v>
      </c>
      <c r="B19" s="20">
        <v>2.01404218E8</v>
      </c>
      <c r="C19" s="21" t="s">
        <v>349</v>
      </c>
      <c r="D19" s="22">
        <v>0.0</v>
      </c>
      <c r="E19" s="23">
        <v>100.0</v>
      </c>
      <c r="F19" s="16">
        <v>100.0</v>
      </c>
      <c r="G19" s="16"/>
      <c r="H19" s="24">
        <f t="shared" si="1"/>
        <v>5</v>
      </c>
      <c r="I19" s="16">
        <v>100.0</v>
      </c>
      <c r="J19" s="25"/>
      <c r="K19" s="24">
        <f t="shared" si="2"/>
        <v>5</v>
      </c>
      <c r="L19" s="26"/>
      <c r="M19" s="24">
        <f t="shared" si="3"/>
        <v>0</v>
      </c>
      <c r="N19" s="27"/>
      <c r="O19" s="28"/>
      <c r="P19" s="24">
        <f t="shared" si="4"/>
        <v>0</v>
      </c>
      <c r="Q19" s="26"/>
      <c r="R19" s="26"/>
      <c r="S19" s="24">
        <f t="shared" si="5"/>
        <v>0</v>
      </c>
      <c r="T19" s="29"/>
      <c r="U19" s="15">
        <f t="shared" si="6"/>
        <v>0</v>
      </c>
      <c r="V19" s="30"/>
      <c r="W19" s="16"/>
      <c r="X19" s="15">
        <f t="shared" si="7"/>
        <v>0</v>
      </c>
      <c r="Y19" s="32"/>
      <c r="Z19" s="24">
        <f t="shared" si="8"/>
        <v>0</v>
      </c>
      <c r="AA19" s="18">
        <f t="shared" si="10"/>
        <v>10</v>
      </c>
      <c r="AB19" s="28"/>
    </row>
    <row r="20">
      <c r="A20" s="19">
        <f t="shared" si="9"/>
        <v>17</v>
      </c>
      <c r="B20" s="20">
        <v>2.01404319E8</v>
      </c>
      <c r="C20" s="21" t="s">
        <v>350</v>
      </c>
      <c r="D20" s="22">
        <v>90.0</v>
      </c>
      <c r="E20" s="23">
        <v>100.0</v>
      </c>
      <c r="F20" s="16">
        <v>100.0</v>
      </c>
      <c r="G20" s="16"/>
      <c r="H20" s="24">
        <f t="shared" si="1"/>
        <v>7.25</v>
      </c>
      <c r="I20" s="16">
        <v>65.0</v>
      </c>
      <c r="J20" s="25"/>
      <c r="K20" s="24">
        <f t="shared" si="2"/>
        <v>3.25</v>
      </c>
      <c r="L20" s="26"/>
      <c r="M20" s="24">
        <f t="shared" si="3"/>
        <v>0</v>
      </c>
      <c r="N20" s="27"/>
      <c r="O20" s="28"/>
      <c r="P20" s="24">
        <f t="shared" si="4"/>
        <v>0</v>
      </c>
      <c r="Q20" s="26"/>
      <c r="R20" s="26"/>
      <c r="S20" s="24">
        <f t="shared" si="5"/>
        <v>0</v>
      </c>
      <c r="T20" s="29"/>
      <c r="U20" s="15">
        <f t="shared" si="6"/>
        <v>0</v>
      </c>
      <c r="V20" s="30"/>
      <c r="W20" s="16"/>
      <c r="X20" s="15">
        <f t="shared" si="7"/>
        <v>0</v>
      </c>
      <c r="Y20" s="32"/>
      <c r="Z20" s="24">
        <f t="shared" si="8"/>
        <v>0</v>
      </c>
      <c r="AA20" s="18">
        <f t="shared" si="10"/>
        <v>10.5</v>
      </c>
      <c r="AB20" s="28"/>
    </row>
    <row r="21">
      <c r="A21" s="19">
        <f t="shared" si="9"/>
        <v>18</v>
      </c>
      <c r="B21" s="20">
        <v>2.01503577E8</v>
      </c>
      <c r="C21" s="21" t="s">
        <v>351</v>
      </c>
      <c r="D21" s="22">
        <v>100.0</v>
      </c>
      <c r="E21" s="23">
        <v>100.0</v>
      </c>
      <c r="F21" s="16">
        <v>0.0</v>
      </c>
      <c r="G21" s="16"/>
      <c r="H21" s="24">
        <f t="shared" si="1"/>
        <v>5</v>
      </c>
      <c r="I21" s="16">
        <v>100.0</v>
      </c>
      <c r="J21" s="25"/>
      <c r="K21" s="24">
        <f t="shared" si="2"/>
        <v>5</v>
      </c>
      <c r="L21" s="26"/>
      <c r="M21" s="24">
        <f t="shared" si="3"/>
        <v>0</v>
      </c>
      <c r="N21" s="27"/>
      <c r="O21" s="28"/>
      <c r="P21" s="24">
        <f t="shared" si="4"/>
        <v>0</v>
      </c>
      <c r="Q21" s="26"/>
      <c r="R21" s="26"/>
      <c r="S21" s="24">
        <f t="shared" si="5"/>
        <v>0</v>
      </c>
      <c r="T21" s="29"/>
      <c r="U21" s="15">
        <f t="shared" si="6"/>
        <v>0</v>
      </c>
      <c r="V21" s="30"/>
      <c r="W21" s="16"/>
      <c r="X21" s="15">
        <f t="shared" si="7"/>
        <v>0</v>
      </c>
      <c r="Y21" s="32"/>
      <c r="Z21" s="24">
        <f t="shared" si="8"/>
        <v>0</v>
      </c>
      <c r="AA21" s="18">
        <f t="shared" si="10"/>
        <v>10</v>
      </c>
      <c r="AB21" s="28"/>
    </row>
    <row r="22">
      <c r="A22" s="19">
        <f t="shared" si="9"/>
        <v>19</v>
      </c>
      <c r="B22" s="20">
        <v>2.01503702E8</v>
      </c>
      <c r="C22" s="21" t="s">
        <v>352</v>
      </c>
      <c r="D22" s="22">
        <v>100.0</v>
      </c>
      <c r="E22" s="23">
        <v>100.0</v>
      </c>
      <c r="F22" s="16">
        <v>100.0</v>
      </c>
      <c r="G22" s="16"/>
      <c r="H22" s="24">
        <f t="shared" si="1"/>
        <v>7.5</v>
      </c>
      <c r="I22" s="16">
        <v>80.0</v>
      </c>
      <c r="J22" s="25"/>
      <c r="K22" s="24">
        <f t="shared" si="2"/>
        <v>4</v>
      </c>
      <c r="L22" s="26"/>
      <c r="M22" s="24">
        <f t="shared" si="3"/>
        <v>0</v>
      </c>
      <c r="N22" s="27"/>
      <c r="O22" s="28"/>
      <c r="P22" s="24">
        <f t="shared" si="4"/>
        <v>0</v>
      </c>
      <c r="Q22" s="26"/>
      <c r="R22" s="26"/>
      <c r="S22" s="24">
        <f t="shared" si="5"/>
        <v>0</v>
      </c>
      <c r="T22" s="29"/>
      <c r="U22" s="15">
        <f t="shared" si="6"/>
        <v>0</v>
      </c>
      <c r="V22" s="30"/>
      <c r="W22" s="16"/>
      <c r="X22" s="15">
        <f t="shared" si="7"/>
        <v>0</v>
      </c>
      <c r="Y22" s="32"/>
      <c r="Z22" s="24">
        <f t="shared" si="8"/>
        <v>0</v>
      </c>
      <c r="AA22" s="18">
        <f t="shared" si="10"/>
        <v>11.5</v>
      </c>
      <c r="AB22" s="28"/>
    </row>
    <row r="23">
      <c r="A23" s="19">
        <f t="shared" si="9"/>
        <v>20</v>
      </c>
      <c r="B23" s="20">
        <v>2.01503783E8</v>
      </c>
      <c r="C23" s="21" t="s">
        <v>353</v>
      </c>
      <c r="D23" s="22">
        <v>100.0</v>
      </c>
      <c r="E23" s="23">
        <v>100.0</v>
      </c>
      <c r="F23" s="16">
        <v>100.0</v>
      </c>
      <c r="G23" s="16"/>
      <c r="H23" s="24">
        <f t="shared" si="1"/>
        <v>7.5</v>
      </c>
      <c r="I23" s="16">
        <v>0.0</v>
      </c>
      <c r="J23" s="25"/>
      <c r="K23" s="24">
        <f t="shared" si="2"/>
        <v>0</v>
      </c>
      <c r="L23" s="16"/>
      <c r="M23" s="24">
        <f t="shared" si="3"/>
        <v>0</v>
      </c>
      <c r="N23" s="27"/>
      <c r="O23" s="28"/>
      <c r="P23" s="24">
        <f t="shared" si="4"/>
        <v>0</v>
      </c>
      <c r="Q23" s="26"/>
      <c r="R23" s="16"/>
      <c r="S23" s="24">
        <f t="shared" si="5"/>
        <v>0</v>
      </c>
      <c r="T23" s="29"/>
      <c r="U23" s="15">
        <f t="shared" si="6"/>
        <v>0</v>
      </c>
      <c r="V23" s="31"/>
      <c r="W23" s="16"/>
      <c r="X23" s="15">
        <f t="shared" si="7"/>
        <v>0</v>
      </c>
      <c r="Y23" s="16"/>
      <c r="Z23" s="24">
        <f t="shared" si="8"/>
        <v>0</v>
      </c>
      <c r="AA23" s="18">
        <f t="shared" si="10"/>
        <v>7.5</v>
      </c>
      <c r="AB23" s="28"/>
    </row>
    <row r="24">
      <c r="A24" s="19">
        <f t="shared" si="9"/>
        <v>21</v>
      </c>
      <c r="B24" s="20">
        <v>2.01503958E8</v>
      </c>
      <c r="C24" s="21" t="s">
        <v>354</v>
      </c>
      <c r="D24" s="22">
        <v>80.0</v>
      </c>
      <c r="E24" s="23">
        <v>90.0</v>
      </c>
      <c r="F24" s="16">
        <v>100.0</v>
      </c>
      <c r="G24" s="16"/>
      <c r="H24" s="24">
        <f t="shared" si="1"/>
        <v>6.75</v>
      </c>
      <c r="I24" s="16">
        <v>0.0</v>
      </c>
      <c r="J24" s="25"/>
      <c r="K24" s="24">
        <f t="shared" si="2"/>
        <v>0</v>
      </c>
      <c r="L24" s="26"/>
      <c r="M24" s="24">
        <f t="shared" si="3"/>
        <v>0</v>
      </c>
      <c r="N24" s="27"/>
      <c r="O24" s="28"/>
      <c r="P24" s="24">
        <f t="shared" si="4"/>
        <v>0</v>
      </c>
      <c r="Q24" s="26"/>
      <c r="R24" s="26"/>
      <c r="S24" s="24">
        <f t="shared" si="5"/>
        <v>0</v>
      </c>
      <c r="T24" s="29"/>
      <c r="U24" s="15">
        <f t="shared" si="6"/>
        <v>0</v>
      </c>
      <c r="V24" s="30"/>
      <c r="W24" s="16"/>
      <c r="X24" s="15">
        <f t="shared" si="7"/>
        <v>0</v>
      </c>
      <c r="Y24" s="32"/>
      <c r="Z24" s="24">
        <f t="shared" si="8"/>
        <v>0</v>
      </c>
      <c r="AA24" s="18">
        <f t="shared" si="10"/>
        <v>6.75</v>
      </c>
      <c r="AB24" s="28"/>
    </row>
    <row r="25">
      <c r="A25" s="19">
        <f t="shared" si="9"/>
        <v>22</v>
      </c>
      <c r="B25" s="20">
        <v>2.01503964E8</v>
      </c>
      <c r="C25" s="21" t="s">
        <v>355</v>
      </c>
      <c r="D25" s="22">
        <v>0.0</v>
      </c>
      <c r="E25" s="23">
        <v>0.0</v>
      </c>
      <c r="F25" s="16"/>
      <c r="G25" s="16"/>
      <c r="H25" s="24">
        <f t="shared" si="1"/>
        <v>0</v>
      </c>
      <c r="I25" s="16"/>
      <c r="J25" s="25"/>
      <c r="K25" s="24">
        <f t="shared" si="2"/>
        <v>0</v>
      </c>
      <c r="L25" s="26"/>
      <c r="M25" s="24">
        <f t="shared" si="3"/>
        <v>0</v>
      </c>
      <c r="N25" s="27"/>
      <c r="O25" s="28"/>
      <c r="P25" s="24">
        <f t="shared" si="4"/>
        <v>0</v>
      </c>
      <c r="Q25" s="26"/>
      <c r="R25" s="26"/>
      <c r="S25" s="24">
        <f t="shared" si="5"/>
        <v>0</v>
      </c>
      <c r="T25" s="29"/>
      <c r="U25" s="15">
        <f t="shared" si="6"/>
        <v>0</v>
      </c>
      <c r="V25" s="30"/>
      <c r="W25" s="16"/>
      <c r="X25" s="15">
        <f t="shared" si="7"/>
        <v>0</v>
      </c>
      <c r="Y25" s="32"/>
      <c r="Z25" s="24">
        <f t="shared" si="8"/>
        <v>0</v>
      </c>
      <c r="AA25" s="18">
        <f t="shared" si="10"/>
        <v>0</v>
      </c>
      <c r="AB25" s="28"/>
    </row>
    <row r="26">
      <c r="A26" s="19">
        <f t="shared" si="9"/>
        <v>23</v>
      </c>
      <c r="B26" s="20">
        <v>2.01504236E8</v>
      </c>
      <c r="C26" s="21" t="s">
        <v>356</v>
      </c>
      <c r="D26" s="22">
        <v>100.0</v>
      </c>
      <c r="E26" s="23">
        <v>100.0</v>
      </c>
      <c r="F26" s="16">
        <v>100.0</v>
      </c>
      <c r="G26" s="16"/>
      <c r="H26" s="24">
        <f t="shared" si="1"/>
        <v>7.5</v>
      </c>
      <c r="I26" s="16">
        <v>100.0</v>
      </c>
      <c r="J26" s="25"/>
      <c r="K26" s="24">
        <f t="shared" si="2"/>
        <v>5</v>
      </c>
      <c r="L26" s="26"/>
      <c r="M26" s="24">
        <f t="shared" si="3"/>
        <v>0</v>
      </c>
      <c r="N26" s="27"/>
      <c r="O26" s="28"/>
      <c r="P26" s="24">
        <f t="shared" si="4"/>
        <v>0</v>
      </c>
      <c r="Q26" s="26"/>
      <c r="R26" s="26"/>
      <c r="S26" s="24">
        <f t="shared" si="5"/>
        <v>0</v>
      </c>
      <c r="T26" s="29"/>
      <c r="U26" s="15">
        <f t="shared" si="6"/>
        <v>0</v>
      </c>
      <c r="V26" s="30"/>
      <c r="W26" s="16"/>
      <c r="X26" s="15">
        <f t="shared" si="7"/>
        <v>0</v>
      </c>
      <c r="Y26" s="32"/>
      <c r="Z26" s="24">
        <f t="shared" si="8"/>
        <v>0</v>
      </c>
      <c r="AA26" s="18">
        <f t="shared" si="10"/>
        <v>12.5</v>
      </c>
      <c r="AB26" s="28"/>
    </row>
    <row r="27">
      <c r="A27" s="19">
        <f t="shared" si="9"/>
        <v>24</v>
      </c>
      <c r="B27" s="20">
        <v>2.01504341E8</v>
      </c>
      <c r="C27" s="21" t="s">
        <v>357</v>
      </c>
      <c r="D27" s="22">
        <v>70.0</v>
      </c>
      <c r="E27" s="23">
        <v>100.0</v>
      </c>
      <c r="F27" s="16">
        <v>100.0</v>
      </c>
      <c r="G27" s="16"/>
      <c r="H27" s="24">
        <f t="shared" si="1"/>
        <v>6.75</v>
      </c>
      <c r="I27" s="16">
        <v>100.0</v>
      </c>
      <c r="J27" s="25"/>
      <c r="K27" s="24">
        <f t="shared" si="2"/>
        <v>5</v>
      </c>
      <c r="L27" s="26"/>
      <c r="M27" s="24">
        <f t="shared" si="3"/>
        <v>0</v>
      </c>
      <c r="N27" s="27"/>
      <c r="O27" s="28"/>
      <c r="P27" s="24">
        <f t="shared" si="4"/>
        <v>0</v>
      </c>
      <c r="Q27" s="26"/>
      <c r="R27" s="26"/>
      <c r="S27" s="24">
        <f t="shared" si="5"/>
        <v>0</v>
      </c>
      <c r="T27" s="29"/>
      <c r="U27" s="15">
        <f t="shared" si="6"/>
        <v>0</v>
      </c>
      <c r="V27" s="30"/>
      <c r="W27" s="16"/>
      <c r="X27" s="15">
        <f t="shared" si="7"/>
        <v>0</v>
      </c>
      <c r="Y27" s="32"/>
      <c r="Z27" s="24">
        <f t="shared" si="8"/>
        <v>0</v>
      </c>
      <c r="AA27" s="18">
        <f t="shared" si="10"/>
        <v>11.75</v>
      </c>
      <c r="AB27" s="28"/>
    </row>
    <row r="28">
      <c r="A28" s="19">
        <f t="shared" si="9"/>
        <v>25</v>
      </c>
      <c r="B28" s="20">
        <v>2.01504443E8</v>
      </c>
      <c r="C28" s="21" t="s">
        <v>358</v>
      </c>
      <c r="D28" s="22">
        <v>100.0</v>
      </c>
      <c r="E28" s="23">
        <v>100.0</v>
      </c>
      <c r="F28" s="16"/>
      <c r="G28" s="16"/>
      <c r="H28" s="24">
        <f t="shared" si="1"/>
        <v>5</v>
      </c>
      <c r="I28" s="16"/>
      <c r="J28" s="25"/>
      <c r="K28" s="24">
        <f t="shared" si="2"/>
        <v>0</v>
      </c>
      <c r="L28" s="26"/>
      <c r="M28" s="24">
        <f t="shared" si="3"/>
        <v>0</v>
      </c>
      <c r="N28" s="27"/>
      <c r="O28" s="28"/>
      <c r="P28" s="24">
        <f t="shared" si="4"/>
        <v>0</v>
      </c>
      <c r="Q28" s="26"/>
      <c r="R28" s="26"/>
      <c r="S28" s="24">
        <f t="shared" si="5"/>
        <v>0</v>
      </c>
      <c r="T28" s="29"/>
      <c r="U28" s="15">
        <f t="shared" si="6"/>
        <v>0</v>
      </c>
      <c r="V28" s="30"/>
      <c r="W28" s="16"/>
      <c r="X28" s="15">
        <f t="shared" si="7"/>
        <v>0</v>
      </c>
      <c r="Y28" s="32"/>
      <c r="Z28" s="24">
        <f t="shared" si="8"/>
        <v>0</v>
      </c>
      <c r="AA28" s="18">
        <f t="shared" si="10"/>
        <v>5</v>
      </c>
      <c r="AB28" s="28"/>
    </row>
    <row r="29">
      <c r="A29" s="19">
        <f t="shared" si="9"/>
        <v>26</v>
      </c>
      <c r="B29" s="20">
        <v>2.01513626E8</v>
      </c>
      <c r="C29" s="21" t="s">
        <v>359</v>
      </c>
      <c r="D29" s="22">
        <v>100.0</v>
      </c>
      <c r="E29" s="23">
        <v>100.0</v>
      </c>
      <c r="F29" s="16"/>
      <c r="G29" s="16"/>
      <c r="H29" s="24">
        <f t="shared" si="1"/>
        <v>5</v>
      </c>
      <c r="I29" s="16"/>
      <c r="J29" s="25"/>
      <c r="K29" s="24">
        <f t="shared" si="2"/>
        <v>0</v>
      </c>
      <c r="L29" s="26"/>
      <c r="M29" s="24">
        <f t="shared" si="3"/>
        <v>0</v>
      </c>
      <c r="N29" s="27"/>
      <c r="O29" s="28"/>
      <c r="P29" s="24">
        <f t="shared" si="4"/>
        <v>0</v>
      </c>
      <c r="Q29" s="26"/>
      <c r="R29" s="26"/>
      <c r="S29" s="24">
        <f t="shared" si="5"/>
        <v>0</v>
      </c>
      <c r="T29" s="29"/>
      <c r="U29" s="15">
        <f t="shared" si="6"/>
        <v>0</v>
      </c>
      <c r="V29" s="30"/>
      <c r="W29" s="16"/>
      <c r="X29" s="15">
        <f t="shared" si="7"/>
        <v>0</v>
      </c>
      <c r="Y29" s="32"/>
      <c r="Z29" s="24">
        <f t="shared" si="8"/>
        <v>0</v>
      </c>
      <c r="AA29" s="18">
        <f t="shared" si="10"/>
        <v>5</v>
      </c>
      <c r="AB29" s="28"/>
    </row>
    <row r="30">
      <c r="A30" s="19">
        <f t="shared" si="9"/>
        <v>27</v>
      </c>
      <c r="B30" s="20">
        <v>2.01513758E8</v>
      </c>
      <c r="C30" s="21" t="s">
        <v>360</v>
      </c>
      <c r="D30" s="22">
        <v>100.0</v>
      </c>
      <c r="E30" s="23">
        <v>100.0</v>
      </c>
      <c r="F30" s="16">
        <v>100.0</v>
      </c>
      <c r="G30" s="16"/>
      <c r="H30" s="24">
        <f t="shared" si="1"/>
        <v>7.5</v>
      </c>
      <c r="I30" s="16">
        <v>100.0</v>
      </c>
      <c r="J30" s="25"/>
      <c r="K30" s="24">
        <f t="shared" si="2"/>
        <v>5</v>
      </c>
      <c r="L30" s="26"/>
      <c r="M30" s="24">
        <f t="shared" si="3"/>
        <v>0</v>
      </c>
      <c r="N30" s="27"/>
      <c r="O30" s="28"/>
      <c r="P30" s="24">
        <f t="shared" si="4"/>
        <v>0</v>
      </c>
      <c r="Q30" s="26"/>
      <c r="R30" s="26"/>
      <c r="S30" s="24">
        <f t="shared" si="5"/>
        <v>0</v>
      </c>
      <c r="T30" s="29"/>
      <c r="U30" s="15">
        <f t="shared" si="6"/>
        <v>0</v>
      </c>
      <c r="V30" s="30"/>
      <c r="W30" s="16"/>
      <c r="X30" s="15">
        <f t="shared" si="7"/>
        <v>0</v>
      </c>
      <c r="Y30" s="32"/>
      <c r="Z30" s="24">
        <f t="shared" si="8"/>
        <v>0</v>
      </c>
      <c r="AA30" s="18">
        <f t="shared" si="10"/>
        <v>12.5</v>
      </c>
      <c r="AB30" s="28"/>
    </row>
    <row r="31">
      <c r="A31" s="19">
        <f t="shared" si="9"/>
        <v>28</v>
      </c>
      <c r="B31" s="20">
        <v>2.01531166E8</v>
      </c>
      <c r="C31" s="21" t="s">
        <v>361</v>
      </c>
      <c r="D31" s="22">
        <v>100.0</v>
      </c>
      <c r="E31" s="23">
        <v>100.0</v>
      </c>
      <c r="F31" s="16"/>
      <c r="G31" s="16"/>
      <c r="H31" s="24">
        <f t="shared" si="1"/>
        <v>5</v>
      </c>
      <c r="I31" s="16"/>
      <c r="J31" s="25"/>
      <c r="K31" s="24">
        <f t="shared" si="2"/>
        <v>0</v>
      </c>
      <c r="L31" s="16"/>
      <c r="M31" s="24">
        <f t="shared" si="3"/>
        <v>0</v>
      </c>
      <c r="N31" s="27"/>
      <c r="O31" s="28"/>
      <c r="P31" s="24">
        <f t="shared" si="4"/>
        <v>0</v>
      </c>
      <c r="Q31" s="26"/>
      <c r="R31" s="16"/>
      <c r="S31" s="24">
        <f t="shared" si="5"/>
        <v>0</v>
      </c>
      <c r="T31" s="29"/>
      <c r="U31" s="15">
        <f t="shared" si="6"/>
        <v>0</v>
      </c>
      <c r="V31" s="31"/>
      <c r="W31" s="16"/>
      <c r="X31" s="15">
        <f t="shared" si="7"/>
        <v>0</v>
      </c>
      <c r="Y31" s="16"/>
      <c r="Z31" s="24">
        <f t="shared" si="8"/>
        <v>0</v>
      </c>
      <c r="AA31" s="18">
        <f t="shared" si="10"/>
        <v>5</v>
      </c>
      <c r="AB31" s="28"/>
    </row>
    <row r="32">
      <c r="A32" s="19">
        <f t="shared" si="9"/>
        <v>29</v>
      </c>
      <c r="B32" s="20">
        <v>2.01549059E8</v>
      </c>
      <c r="C32" s="21" t="s">
        <v>362</v>
      </c>
      <c r="D32" s="22">
        <v>100.0</v>
      </c>
      <c r="E32" s="23">
        <v>100.0</v>
      </c>
      <c r="F32" s="16">
        <v>100.0</v>
      </c>
      <c r="G32" s="16"/>
      <c r="H32" s="24">
        <f t="shared" si="1"/>
        <v>7.5</v>
      </c>
      <c r="I32" s="16">
        <v>80.0</v>
      </c>
      <c r="J32" s="25"/>
      <c r="K32" s="24">
        <f t="shared" si="2"/>
        <v>4</v>
      </c>
      <c r="L32" s="26"/>
      <c r="M32" s="24">
        <f t="shared" si="3"/>
        <v>0</v>
      </c>
      <c r="N32" s="27"/>
      <c r="O32" s="28"/>
      <c r="P32" s="24">
        <f t="shared" si="4"/>
        <v>0</v>
      </c>
      <c r="Q32" s="26"/>
      <c r="R32" s="26"/>
      <c r="S32" s="24">
        <f t="shared" si="5"/>
        <v>0</v>
      </c>
      <c r="T32" s="29"/>
      <c r="U32" s="15">
        <f t="shared" si="6"/>
        <v>0</v>
      </c>
      <c r="V32" s="30"/>
      <c r="W32" s="16"/>
      <c r="X32" s="15">
        <f t="shared" si="7"/>
        <v>0</v>
      </c>
      <c r="Y32" s="32"/>
      <c r="Z32" s="24">
        <f t="shared" si="8"/>
        <v>0</v>
      </c>
      <c r="AA32" s="18">
        <f t="shared" si="10"/>
        <v>11.5</v>
      </c>
      <c r="AB32" s="28"/>
    </row>
    <row r="33">
      <c r="A33" s="19">
        <f t="shared" si="9"/>
        <v>30</v>
      </c>
      <c r="B33" s="20">
        <v>2.01602489E8</v>
      </c>
      <c r="C33" s="21" t="s">
        <v>363</v>
      </c>
      <c r="D33" s="22">
        <v>0.0</v>
      </c>
      <c r="E33" s="23">
        <v>0.0</v>
      </c>
      <c r="F33" s="16"/>
      <c r="G33" s="16"/>
      <c r="H33" s="24">
        <f t="shared" si="1"/>
        <v>0</v>
      </c>
      <c r="I33" s="16"/>
      <c r="J33" s="25"/>
      <c r="K33" s="24">
        <f t="shared" si="2"/>
        <v>0</v>
      </c>
      <c r="L33" s="26"/>
      <c r="M33" s="24">
        <f t="shared" si="3"/>
        <v>0</v>
      </c>
      <c r="N33" s="27"/>
      <c r="O33" s="28"/>
      <c r="P33" s="24">
        <f t="shared" si="4"/>
        <v>0</v>
      </c>
      <c r="Q33" s="26"/>
      <c r="R33" s="26"/>
      <c r="S33" s="24">
        <f t="shared" si="5"/>
        <v>0</v>
      </c>
      <c r="T33" s="29"/>
      <c r="U33" s="15">
        <f t="shared" si="6"/>
        <v>0</v>
      </c>
      <c r="V33" s="30"/>
      <c r="W33" s="16"/>
      <c r="X33" s="15">
        <f t="shared" si="7"/>
        <v>0</v>
      </c>
      <c r="Y33" s="32"/>
      <c r="Z33" s="24">
        <f t="shared" si="8"/>
        <v>0</v>
      </c>
      <c r="AA33" s="18">
        <f t="shared" si="10"/>
        <v>0</v>
      </c>
      <c r="AB33" s="28"/>
    </row>
    <row r="34">
      <c r="A34" s="19">
        <f t="shared" si="9"/>
        <v>31</v>
      </c>
      <c r="B34" s="20">
        <v>2.0160279E8</v>
      </c>
      <c r="C34" s="21" t="s">
        <v>364</v>
      </c>
      <c r="D34" s="22">
        <v>100.0</v>
      </c>
      <c r="E34" s="23">
        <v>100.0</v>
      </c>
      <c r="F34" s="16">
        <v>100.0</v>
      </c>
      <c r="G34" s="16"/>
      <c r="H34" s="24">
        <f t="shared" si="1"/>
        <v>7.5</v>
      </c>
      <c r="I34" s="16">
        <v>100.0</v>
      </c>
      <c r="J34" s="25"/>
      <c r="K34" s="24">
        <f t="shared" si="2"/>
        <v>5</v>
      </c>
      <c r="L34" s="26"/>
      <c r="M34" s="24">
        <f t="shared" si="3"/>
        <v>0</v>
      </c>
      <c r="N34" s="27"/>
      <c r="O34" s="28"/>
      <c r="P34" s="24">
        <f t="shared" si="4"/>
        <v>0</v>
      </c>
      <c r="Q34" s="26"/>
      <c r="R34" s="26"/>
      <c r="S34" s="24">
        <f t="shared" si="5"/>
        <v>0</v>
      </c>
      <c r="T34" s="29"/>
      <c r="U34" s="15">
        <f t="shared" si="6"/>
        <v>0</v>
      </c>
      <c r="V34" s="30"/>
      <c r="W34" s="16"/>
      <c r="X34" s="15">
        <f t="shared" si="7"/>
        <v>0</v>
      </c>
      <c r="Y34" s="32"/>
      <c r="Z34" s="24">
        <f t="shared" si="8"/>
        <v>0</v>
      </c>
      <c r="AA34" s="18">
        <f t="shared" si="10"/>
        <v>12.5</v>
      </c>
      <c r="AB34" s="28"/>
    </row>
    <row r="35">
      <c r="A35" s="19">
        <f t="shared" si="9"/>
        <v>32</v>
      </c>
      <c r="B35" s="20">
        <v>2.01602842E8</v>
      </c>
      <c r="C35" s="21" t="s">
        <v>365</v>
      </c>
      <c r="D35" s="22">
        <v>100.0</v>
      </c>
      <c r="E35" s="23">
        <v>100.0</v>
      </c>
      <c r="F35" s="16"/>
      <c r="G35" s="16"/>
      <c r="H35" s="24">
        <f t="shared" si="1"/>
        <v>5</v>
      </c>
      <c r="I35" s="16">
        <v>80.0</v>
      </c>
      <c r="J35" s="25"/>
      <c r="K35" s="24">
        <f t="shared" si="2"/>
        <v>4</v>
      </c>
      <c r="L35" s="26"/>
      <c r="M35" s="24">
        <f t="shared" si="3"/>
        <v>0</v>
      </c>
      <c r="N35" s="27"/>
      <c r="O35" s="28"/>
      <c r="P35" s="24">
        <f t="shared" si="4"/>
        <v>0</v>
      </c>
      <c r="Q35" s="26"/>
      <c r="R35" s="26"/>
      <c r="S35" s="24">
        <f t="shared" si="5"/>
        <v>0</v>
      </c>
      <c r="T35" s="29"/>
      <c r="U35" s="15">
        <f t="shared" si="6"/>
        <v>0</v>
      </c>
      <c r="V35" s="30"/>
      <c r="W35" s="16"/>
      <c r="X35" s="15">
        <f t="shared" si="7"/>
        <v>0</v>
      </c>
      <c r="Y35" s="32"/>
      <c r="Z35" s="24">
        <f t="shared" si="8"/>
        <v>0</v>
      </c>
      <c r="AA35" s="18">
        <f t="shared" si="10"/>
        <v>9</v>
      </c>
      <c r="AB35" s="28"/>
    </row>
    <row r="36">
      <c r="A36" s="19">
        <f t="shared" si="9"/>
        <v>33</v>
      </c>
      <c r="B36" s="20">
        <v>2.01602855E8</v>
      </c>
      <c r="C36" s="21" t="s">
        <v>366</v>
      </c>
      <c r="D36" s="22">
        <v>0.0</v>
      </c>
      <c r="E36" s="23">
        <v>0.0</v>
      </c>
      <c r="F36" s="16"/>
      <c r="G36" s="16"/>
      <c r="H36" s="24">
        <f t="shared" si="1"/>
        <v>0</v>
      </c>
      <c r="I36" s="16"/>
      <c r="J36" s="25"/>
      <c r="K36" s="24">
        <f t="shared" si="2"/>
        <v>0</v>
      </c>
      <c r="L36" s="26"/>
      <c r="M36" s="24">
        <f t="shared" si="3"/>
        <v>0</v>
      </c>
      <c r="N36" s="27"/>
      <c r="O36" s="28"/>
      <c r="P36" s="24">
        <f t="shared" si="4"/>
        <v>0</v>
      </c>
      <c r="Q36" s="26"/>
      <c r="R36" s="26"/>
      <c r="S36" s="24">
        <f t="shared" si="5"/>
        <v>0</v>
      </c>
      <c r="T36" s="29"/>
      <c r="U36" s="15">
        <f t="shared" si="6"/>
        <v>0</v>
      </c>
      <c r="V36" s="30"/>
      <c r="W36" s="16"/>
      <c r="X36" s="15">
        <f t="shared" si="7"/>
        <v>0</v>
      </c>
      <c r="Y36" s="32"/>
      <c r="Z36" s="24">
        <f t="shared" si="8"/>
        <v>0</v>
      </c>
      <c r="AA36" s="18">
        <f t="shared" si="10"/>
        <v>0</v>
      </c>
      <c r="AB36" s="28"/>
    </row>
    <row r="37">
      <c r="A37" s="19">
        <f t="shared" si="9"/>
        <v>34</v>
      </c>
      <c r="B37" s="20">
        <v>2.01602988E8</v>
      </c>
      <c r="C37" s="21" t="s">
        <v>367</v>
      </c>
      <c r="D37" s="22">
        <v>0.0</v>
      </c>
      <c r="E37" s="23">
        <v>0.0</v>
      </c>
      <c r="F37" s="16"/>
      <c r="G37" s="16"/>
      <c r="H37" s="24">
        <f t="shared" si="1"/>
        <v>0</v>
      </c>
      <c r="I37" s="16"/>
      <c r="J37" s="25"/>
      <c r="K37" s="24">
        <f t="shared" si="2"/>
        <v>0</v>
      </c>
      <c r="L37" s="26"/>
      <c r="M37" s="24">
        <f t="shared" si="3"/>
        <v>0</v>
      </c>
      <c r="N37" s="27"/>
      <c r="O37" s="28"/>
      <c r="P37" s="24">
        <f t="shared" si="4"/>
        <v>0</v>
      </c>
      <c r="Q37" s="26"/>
      <c r="R37" s="26"/>
      <c r="S37" s="24">
        <f t="shared" si="5"/>
        <v>0</v>
      </c>
      <c r="T37" s="29"/>
      <c r="U37" s="15">
        <f t="shared" si="6"/>
        <v>0</v>
      </c>
      <c r="V37" s="30"/>
      <c r="W37" s="16"/>
      <c r="X37" s="15">
        <f t="shared" si="7"/>
        <v>0</v>
      </c>
      <c r="Y37" s="32"/>
      <c r="Z37" s="24">
        <f t="shared" si="8"/>
        <v>0</v>
      </c>
      <c r="AA37" s="18">
        <f t="shared" si="10"/>
        <v>0</v>
      </c>
      <c r="AB37" s="28"/>
    </row>
    <row r="38">
      <c r="A38" s="19">
        <f t="shared" si="9"/>
        <v>35</v>
      </c>
      <c r="B38" s="20">
        <v>2.01603009E8</v>
      </c>
      <c r="C38" s="21" t="s">
        <v>368</v>
      </c>
      <c r="D38" s="22">
        <v>0.0</v>
      </c>
      <c r="E38" s="23">
        <v>0.0</v>
      </c>
      <c r="F38" s="16"/>
      <c r="G38" s="16"/>
      <c r="H38" s="24">
        <f t="shared" si="1"/>
        <v>0</v>
      </c>
      <c r="I38" s="16"/>
      <c r="J38" s="25"/>
      <c r="K38" s="24">
        <f t="shared" si="2"/>
        <v>0</v>
      </c>
      <c r="L38" s="26"/>
      <c r="M38" s="24">
        <f t="shared" si="3"/>
        <v>0</v>
      </c>
      <c r="N38" s="27"/>
      <c r="O38" s="28"/>
      <c r="P38" s="24">
        <f t="shared" si="4"/>
        <v>0</v>
      </c>
      <c r="Q38" s="26"/>
      <c r="R38" s="26"/>
      <c r="S38" s="24">
        <f t="shared" si="5"/>
        <v>0</v>
      </c>
      <c r="T38" s="29"/>
      <c r="U38" s="15">
        <f t="shared" si="6"/>
        <v>0</v>
      </c>
      <c r="V38" s="30"/>
      <c r="W38" s="16"/>
      <c r="X38" s="15">
        <f t="shared" si="7"/>
        <v>0</v>
      </c>
      <c r="Y38" s="32"/>
      <c r="Z38" s="24">
        <f t="shared" si="8"/>
        <v>0</v>
      </c>
      <c r="AA38" s="18">
        <f t="shared" si="10"/>
        <v>0</v>
      </c>
      <c r="AB38" s="28"/>
    </row>
    <row r="39">
      <c r="A39" s="19">
        <f t="shared" si="9"/>
        <v>36</v>
      </c>
      <c r="B39" s="20">
        <v>2.01603103E8</v>
      </c>
      <c r="C39" s="21" t="s">
        <v>369</v>
      </c>
      <c r="D39" s="22">
        <v>100.0</v>
      </c>
      <c r="E39" s="23">
        <v>90.0</v>
      </c>
      <c r="F39" s="16">
        <v>0.0</v>
      </c>
      <c r="G39" s="16"/>
      <c r="H39" s="24">
        <f t="shared" si="1"/>
        <v>4.75</v>
      </c>
      <c r="I39" s="16">
        <v>0.0</v>
      </c>
      <c r="J39" s="25"/>
      <c r="K39" s="24">
        <f t="shared" si="2"/>
        <v>0</v>
      </c>
      <c r="L39" s="26"/>
      <c r="M39" s="24">
        <f t="shared" si="3"/>
        <v>0</v>
      </c>
      <c r="N39" s="27"/>
      <c r="O39" s="28"/>
      <c r="P39" s="24">
        <f t="shared" si="4"/>
        <v>0</v>
      </c>
      <c r="Q39" s="26"/>
      <c r="R39" s="26"/>
      <c r="S39" s="24">
        <f t="shared" si="5"/>
        <v>0</v>
      </c>
      <c r="T39" s="29"/>
      <c r="U39" s="15">
        <f t="shared" si="6"/>
        <v>0</v>
      </c>
      <c r="V39" s="30"/>
      <c r="W39" s="16"/>
      <c r="X39" s="15">
        <f t="shared" si="7"/>
        <v>0</v>
      </c>
      <c r="Y39" s="32"/>
      <c r="Z39" s="24">
        <f t="shared" si="8"/>
        <v>0</v>
      </c>
      <c r="AA39" s="18">
        <f t="shared" si="10"/>
        <v>4.75</v>
      </c>
      <c r="AB39" s="28"/>
    </row>
    <row r="40">
      <c r="A40" s="19">
        <f t="shared" si="9"/>
        <v>37</v>
      </c>
      <c r="B40" s="20">
        <v>2.01603127E8</v>
      </c>
      <c r="C40" s="21" t="s">
        <v>370</v>
      </c>
      <c r="D40" s="22">
        <v>100.0</v>
      </c>
      <c r="E40" s="23">
        <v>100.0</v>
      </c>
      <c r="F40" s="16"/>
      <c r="G40" s="16"/>
      <c r="H40" s="24">
        <f t="shared" si="1"/>
        <v>5</v>
      </c>
      <c r="I40" s="16"/>
      <c r="J40" s="25"/>
      <c r="K40" s="24">
        <f t="shared" si="2"/>
        <v>0</v>
      </c>
      <c r="L40" s="26"/>
      <c r="M40" s="24">
        <f t="shared" si="3"/>
        <v>0</v>
      </c>
      <c r="N40" s="27"/>
      <c r="O40" s="28"/>
      <c r="P40" s="24">
        <f t="shared" si="4"/>
        <v>0</v>
      </c>
      <c r="Q40" s="26"/>
      <c r="R40" s="26"/>
      <c r="S40" s="24">
        <f t="shared" si="5"/>
        <v>0</v>
      </c>
      <c r="T40" s="29"/>
      <c r="U40" s="15">
        <f t="shared" si="6"/>
        <v>0</v>
      </c>
      <c r="V40" s="30"/>
      <c r="W40" s="16"/>
      <c r="X40" s="15">
        <f t="shared" si="7"/>
        <v>0</v>
      </c>
      <c r="Y40" s="32"/>
      <c r="Z40" s="24">
        <f t="shared" si="8"/>
        <v>0</v>
      </c>
      <c r="AA40" s="18">
        <f t="shared" si="10"/>
        <v>5</v>
      </c>
      <c r="AB40" s="28"/>
    </row>
    <row r="41">
      <c r="A41" s="19">
        <f t="shared" si="9"/>
        <v>38</v>
      </c>
      <c r="B41" s="20">
        <v>2.01603198E8</v>
      </c>
      <c r="C41" s="21" t="s">
        <v>371</v>
      </c>
      <c r="D41" s="22">
        <v>100.0</v>
      </c>
      <c r="E41" s="23">
        <v>90.0</v>
      </c>
      <c r="F41" s="16">
        <v>0.0</v>
      </c>
      <c r="G41" s="16"/>
      <c r="H41" s="24">
        <f t="shared" si="1"/>
        <v>4.75</v>
      </c>
      <c r="I41" s="16">
        <v>100.0</v>
      </c>
      <c r="J41" s="25"/>
      <c r="K41" s="24">
        <f t="shared" si="2"/>
        <v>5</v>
      </c>
      <c r="L41" s="26"/>
      <c r="M41" s="24">
        <f t="shared" si="3"/>
        <v>0</v>
      </c>
      <c r="N41" s="27"/>
      <c r="O41" s="28"/>
      <c r="P41" s="24">
        <f t="shared" si="4"/>
        <v>0</v>
      </c>
      <c r="Q41" s="26"/>
      <c r="R41" s="26"/>
      <c r="S41" s="24">
        <f t="shared" si="5"/>
        <v>0</v>
      </c>
      <c r="T41" s="29"/>
      <c r="U41" s="15">
        <f t="shared" si="6"/>
        <v>0</v>
      </c>
      <c r="V41" s="30"/>
      <c r="W41" s="16"/>
      <c r="X41" s="15">
        <f t="shared" si="7"/>
        <v>0</v>
      </c>
      <c r="Y41" s="16"/>
      <c r="Z41" s="24">
        <f t="shared" si="8"/>
        <v>0</v>
      </c>
      <c r="AA41" s="18">
        <f t="shared" si="10"/>
        <v>9.75</v>
      </c>
      <c r="AB41" s="28"/>
    </row>
    <row r="42">
      <c r="A42" s="19">
        <f t="shared" si="9"/>
        <v>39</v>
      </c>
      <c r="B42" s="20">
        <v>2.01612185E8</v>
      </c>
      <c r="C42" s="21" t="s">
        <v>372</v>
      </c>
      <c r="D42" s="22">
        <v>100.0</v>
      </c>
      <c r="E42" s="23">
        <v>100.0</v>
      </c>
      <c r="F42" s="16">
        <v>100.0</v>
      </c>
      <c r="G42" s="16"/>
      <c r="H42" s="24">
        <f t="shared" si="1"/>
        <v>7.5</v>
      </c>
      <c r="I42" s="16">
        <v>100.0</v>
      </c>
      <c r="J42" s="25"/>
      <c r="K42" s="24">
        <f t="shared" si="2"/>
        <v>5</v>
      </c>
      <c r="L42" s="26"/>
      <c r="M42" s="24">
        <f t="shared" si="3"/>
        <v>0</v>
      </c>
      <c r="N42" s="27"/>
      <c r="O42" s="28"/>
      <c r="P42" s="24">
        <f t="shared" si="4"/>
        <v>0</v>
      </c>
      <c r="Q42" s="26"/>
      <c r="R42" s="26"/>
      <c r="S42" s="24">
        <f t="shared" si="5"/>
        <v>0</v>
      </c>
      <c r="T42" s="29"/>
      <c r="U42" s="15">
        <f t="shared" si="6"/>
        <v>0</v>
      </c>
      <c r="V42" s="30"/>
      <c r="W42" s="16"/>
      <c r="X42" s="15">
        <f t="shared" si="7"/>
        <v>0</v>
      </c>
      <c r="Y42" s="32"/>
      <c r="Z42" s="24">
        <f t="shared" si="8"/>
        <v>0</v>
      </c>
      <c r="AA42" s="18">
        <f t="shared" si="10"/>
        <v>12.5</v>
      </c>
      <c r="AB42" s="28"/>
    </row>
    <row r="43">
      <c r="A43" s="19">
        <f t="shared" si="9"/>
        <v>40</v>
      </c>
      <c r="B43" s="20">
        <v>2.01643762E8</v>
      </c>
      <c r="C43" s="21" t="s">
        <v>373</v>
      </c>
      <c r="D43" s="22">
        <v>100.0</v>
      </c>
      <c r="E43" s="23">
        <v>100.0</v>
      </c>
      <c r="F43" s="16"/>
      <c r="G43" s="16"/>
      <c r="H43" s="24">
        <f t="shared" si="1"/>
        <v>5</v>
      </c>
      <c r="I43" s="16"/>
      <c r="J43" s="25"/>
      <c r="K43" s="24">
        <f t="shared" si="2"/>
        <v>0</v>
      </c>
      <c r="L43" s="26"/>
      <c r="M43" s="24">
        <f t="shared" si="3"/>
        <v>0</v>
      </c>
      <c r="N43" s="27"/>
      <c r="O43" s="28"/>
      <c r="P43" s="24">
        <f t="shared" si="4"/>
        <v>0</v>
      </c>
      <c r="Q43" s="26"/>
      <c r="R43" s="26"/>
      <c r="S43" s="24">
        <f t="shared" si="5"/>
        <v>0</v>
      </c>
      <c r="T43" s="29"/>
      <c r="U43" s="15">
        <f t="shared" si="6"/>
        <v>0</v>
      </c>
      <c r="V43" s="30"/>
      <c r="W43" s="16"/>
      <c r="X43" s="15">
        <f t="shared" si="7"/>
        <v>0</v>
      </c>
      <c r="Y43" s="32"/>
      <c r="Z43" s="24">
        <f t="shared" si="8"/>
        <v>0</v>
      </c>
      <c r="AA43" s="18">
        <f t="shared" si="10"/>
        <v>5</v>
      </c>
      <c r="AB43" s="28"/>
    </row>
    <row r="44">
      <c r="A44" s="19">
        <f t="shared" si="9"/>
        <v>41</v>
      </c>
      <c r="B44" s="20">
        <v>2.01700308E8</v>
      </c>
      <c r="C44" s="21" t="s">
        <v>374</v>
      </c>
      <c r="D44" s="22">
        <v>80.0</v>
      </c>
      <c r="E44" s="23">
        <v>100.0</v>
      </c>
      <c r="F44" s="16">
        <v>100.0</v>
      </c>
      <c r="G44" s="16"/>
      <c r="H44" s="24">
        <f t="shared" si="1"/>
        <v>7</v>
      </c>
      <c r="I44" s="16">
        <v>100.0</v>
      </c>
      <c r="J44" s="25"/>
      <c r="K44" s="24">
        <f t="shared" si="2"/>
        <v>5</v>
      </c>
      <c r="L44" s="26"/>
      <c r="M44" s="24">
        <f t="shared" si="3"/>
        <v>0</v>
      </c>
      <c r="N44" s="27"/>
      <c r="O44" s="28"/>
      <c r="P44" s="24">
        <f t="shared" si="4"/>
        <v>0</v>
      </c>
      <c r="Q44" s="26"/>
      <c r="R44" s="26"/>
      <c r="S44" s="24">
        <f t="shared" si="5"/>
        <v>0</v>
      </c>
      <c r="T44" s="29"/>
      <c r="U44" s="15">
        <f t="shared" si="6"/>
        <v>0</v>
      </c>
      <c r="V44" s="30"/>
      <c r="W44" s="16"/>
      <c r="X44" s="15">
        <f t="shared" si="7"/>
        <v>0</v>
      </c>
      <c r="Y44" s="32"/>
      <c r="Z44" s="24">
        <f t="shared" si="8"/>
        <v>0</v>
      </c>
      <c r="AA44" s="18">
        <f t="shared" si="10"/>
        <v>12</v>
      </c>
      <c r="AB44" s="28"/>
    </row>
    <row r="45">
      <c r="A45" s="19">
        <f t="shared" si="9"/>
        <v>42</v>
      </c>
      <c r="B45" s="20">
        <v>2.01700377E8</v>
      </c>
      <c r="C45" s="21" t="s">
        <v>375</v>
      </c>
      <c r="D45" s="22">
        <v>0.0</v>
      </c>
      <c r="E45" s="23">
        <v>100.0</v>
      </c>
      <c r="F45" s="16"/>
      <c r="G45" s="16"/>
      <c r="H45" s="24">
        <f t="shared" si="1"/>
        <v>2.5</v>
      </c>
      <c r="I45" s="16"/>
      <c r="J45" s="25"/>
      <c r="K45" s="24">
        <f t="shared" si="2"/>
        <v>0</v>
      </c>
      <c r="L45" s="26"/>
      <c r="M45" s="24">
        <f t="shared" si="3"/>
        <v>0</v>
      </c>
      <c r="N45" s="27"/>
      <c r="O45" s="28"/>
      <c r="P45" s="24">
        <f t="shared" si="4"/>
        <v>0</v>
      </c>
      <c r="Q45" s="26"/>
      <c r="R45" s="26"/>
      <c r="S45" s="24">
        <f t="shared" si="5"/>
        <v>0</v>
      </c>
      <c r="T45" s="29"/>
      <c r="U45" s="15">
        <f t="shared" si="6"/>
        <v>0</v>
      </c>
      <c r="V45" s="30"/>
      <c r="W45" s="16"/>
      <c r="X45" s="15">
        <f t="shared" si="7"/>
        <v>0</v>
      </c>
      <c r="Y45" s="32"/>
      <c r="Z45" s="24">
        <f t="shared" si="8"/>
        <v>0</v>
      </c>
      <c r="AA45" s="18">
        <f t="shared" si="10"/>
        <v>2.5</v>
      </c>
      <c r="AB45" s="28"/>
    </row>
    <row r="46">
      <c r="A46" s="19">
        <f t="shared" si="9"/>
        <v>43</v>
      </c>
      <c r="B46" s="20">
        <v>2.0170039E8</v>
      </c>
      <c r="C46" s="21" t="s">
        <v>376</v>
      </c>
      <c r="D46" s="22">
        <v>80.0</v>
      </c>
      <c r="E46" s="23">
        <v>100.0</v>
      </c>
      <c r="F46" s="16">
        <v>100.0</v>
      </c>
      <c r="G46" s="16"/>
      <c r="H46" s="24">
        <f t="shared" si="1"/>
        <v>7</v>
      </c>
      <c r="I46" s="16">
        <v>90.0</v>
      </c>
      <c r="J46" s="25"/>
      <c r="K46" s="24">
        <f t="shared" si="2"/>
        <v>4.5</v>
      </c>
      <c r="L46" s="26"/>
      <c r="M46" s="24">
        <f t="shared" si="3"/>
        <v>0</v>
      </c>
      <c r="N46" s="27"/>
      <c r="O46" s="28"/>
      <c r="P46" s="24">
        <f t="shared" si="4"/>
        <v>0</v>
      </c>
      <c r="Q46" s="26"/>
      <c r="R46" s="26"/>
      <c r="S46" s="24">
        <f t="shared" si="5"/>
        <v>0</v>
      </c>
      <c r="T46" s="29"/>
      <c r="U46" s="15">
        <f t="shared" si="6"/>
        <v>0</v>
      </c>
      <c r="V46" s="30"/>
      <c r="W46" s="16"/>
      <c r="X46" s="15">
        <f t="shared" si="7"/>
        <v>0</v>
      </c>
      <c r="Y46" s="32"/>
      <c r="Z46" s="24">
        <f t="shared" si="8"/>
        <v>0</v>
      </c>
      <c r="AA46" s="18">
        <f t="shared" si="10"/>
        <v>11.5</v>
      </c>
      <c r="AB46" s="28"/>
    </row>
    <row r="47">
      <c r="A47" s="19">
        <f t="shared" si="9"/>
        <v>44</v>
      </c>
      <c r="B47" s="20">
        <v>2.01700521E8</v>
      </c>
      <c r="C47" s="21" t="s">
        <v>377</v>
      </c>
      <c r="D47" s="22">
        <v>0.0</v>
      </c>
      <c r="E47" s="23">
        <v>0.0</v>
      </c>
      <c r="F47" s="16">
        <v>0.0</v>
      </c>
      <c r="G47" s="16"/>
      <c r="H47" s="24">
        <f t="shared" si="1"/>
        <v>0</v>
      </c>
      <c r="I47" s="16">
        <v>0.0</v>
      </c>
      <c r="J47" s="25"/>
      <c r="K47" s="24">
        <f t="shared" si="2"/>
        <v>0</v>
      </c>
      <c r="L47" s="26"/>
      <c r="M47" s="24">
        <f t="shared" si="3"/>
        <v>0</v>
      </c>
      <c r="N47" s="27"/>
      <c r="O47" s="28"/>
      <c r="P47" s="24">
        <f t="shared" si="4"/>
        <v>0</v>
      </c>
      <c r="Q47" s="26"/>
      <c r="R47" s="26"/>
      <c r="S47" s="24">
        <f t="shared" si="5"/>
        <v>0</v>
      </c>
      <c r="T47" s="29"/>
      <c r="U47" s="15">
        <f t="shared" si="6"/>
        <v>0</v>
      </c>
      <c r="V47" s="30"/>
      <c r="W47" s="16"/>
      <c r="X47" s="15">
        <f t="shared" si="7"/>
        <v>0</v>
      </c>
      <c r="Y47" s="32"/>
      <c r="Z47" s="24">
        <f t="shared" si="8"/>
        <v>0</v>
      </c>
      <c r="AA47" s="18">
        <f t="shared" si="10"/>
        <v>0</v>
      </c>
      <c r="AB47" s="28"/>
    </row>
    <row r="48">
      <c r="A48" s="19">
        <f t="shared" si="9"/>
        <v>45</v>
      </c>
      <c r="B48" s="20">
        <v>2.01700634E8</v>
      </c>
      <c r="C48" s="21" t="s">
        <v>378</v>
      </c>
      <c r="D48" s="22">
        <v>100.0</v>
      </c>
      <c r="E48" s="23">
        <v>100.0</v>
      </c>
      <c r="F48" s="16">
        <v>100.0</v>
      </c>
      <c r="G48" s="16"/>
      <c r="H48" s="24">
        <f t="shared" si="1"/>
        <v>7.5</v>
      </c>
      <c r="I48" s="16">
        <v>100.0</v>
      </c>
      <c r="J48" s="25"/>
      <c r="K48" s="24">
        <f t="shared" si="2"/>
        <v>5</v>
      </c>
      <c r="L48" s="26"/>
      <c r="M48" s="24">
        <f t="shared" si="3"/>
        <v>0</v>
      </c>
      <c r="N48" s="27"/>
      <c r="O48" s="28"/>
      <c r="P48" s="24">
        <f t="shared" si="4"/>
        <v>0</v>
      </c>
      <c r="Q48" s="26"/>
      <c r="R48" s="26"/>
      <c r="S48" s="24">
        <f t="shared" si="5"/>
        <v>0</v>
      </c>
      <c r="T48" s="29"/>
      <c r="U48" s="15">
        <f t="shared" si="6"/>
        <v>0</v>
      </c>
      <c r="V48" s="30"/>
      <c r="W48" s="16"/>
      <c r="X48" s="15">
        <f t="shared" si="7"/>
        <v>0</v>
      </c>
      <c r="Y48" s="32"/>
      <c r="Z48" s="24">
        <f t="shared" si="8"/>
        <v>0</v>
      </c>
      <c r="AA48" s="18">
        <f t="shared" si="10"/>
        <v>12.5</v>
      </c>
      <c r="AB48" s="28"/>
    </row>
    <row r="49">
      <c r="A49" s="19">
        <f t="shared" si="9"/>
        <v>46</v>
      </c>
      <c r="B49" s="20">
        <v>2.01700837E8</v>
      </c>
      <c r="C49" s="21" t="s">
        <v>379</v>
      </c>
      <c r="D49" s="22">
        <v>100.0</v>
      </c>
      <c r="E49" s="23">
        <v>100.0</v>
      </c>
      <c r="F49" s="16"/>
      <c r="G49" s="16"/>
      <c r="H49" s="24">
        <f t="shared" si="1"/>
        <v>5</v>
      </c>
      <c r="I49" s="16"/>
      <c r="J49" s="25"/>
      <c r="K49" s="24">
        <f t="shared" si="2"/>
        <v>0</v>
      </c>
      <c r="L49" s="26"/>
      <c r="M49" s="24">
        <f t="shared" si="3"/>
        <v>0</v>
      </c>
      <c r="N49" s="27"/>
      <c r="O49" s="28"/>
      <c r="P49" s="24">
        <f t="shared" si="4"/>
        <v>0</v>
      </c>
      <c r="Q49" s="26"/>
      <c r="R49" s="26"/>
      <c r="S49" s="24">
        <f t="shared" si="5"/>
        <v>0</v>
      </c>
      <c r="T49" s="29"/>
      <c r="U49" s="15">
        <f t="shared" si="6"/>
        <v>0</v>
      </c>
      <c r="V49" s="30"/>
      <c r="W49" s="16"/>
      <c r="X49" s="15">
        <f t="shared" si="7"/>
        <v>0</v>
      </c>
      <c r="Y49" s="32"/>
      <c r="Z49" s="24">
        <f t="shared" si="8"/>
        <v>0</v>
      </c>
      <c r="AA49" s="18">
        <f t="shared" si="10"/>
        <v>5</v>
      </c>
      <c r="AB49" s="28"/>
    </row>
    <row r="50">
      <c r="A50" s="19">
        <f t="shared" si="9"/>
        <v>47</v>
      </c>
      <c r="B50" s="20">
        <v>2.01700857E8</v>
      </c>
      <c r="C50" s="21" t="s">
        <v>380</v>
      </c>
      <c r="D50" s="22">
        <v>100.0</v>
      </c>
      <c r="E50" s="23">
        <v>95.0</v>
      </c>
      <c r="F50" s="16">
        <v>100.0</v>
      </c>
      <c r="G50" s="16"/>
      <c r="H50" s="24">
        <f t="shared" si="1"/>
        <v>7.375</v>
      </c>
      <c r="I50" s="16"/>
      <c r="J50" s="25"/>
      <c r="K50" s="24">
        <f t="shared" si="2"/>
        <v>0</v>
      </c>
      <c r="L50" s="26"/>
      <c r="M50" s="24">
        <f t="shared" si="3"/>
        <v>0</v>
      </c>
      <c r="N50" s="27"/>
      <c r="O50" s="28"/>
      <c r="P50" s="24">
        <f t="shared" si="4"/>
        <v>0</v>
      </c>
      <c r="Q50" s="26"/>
      <c r="R50" s="26"/>
      <c r="S50" s="24">
        <f t="shared" si="5"/>
        <v>0</v>
      </c>
      <c r="T50" s="29"/>
      <c r="U50" s="15">
        <f t="shared" si="6"/>
        <v>0</v>
      </c>
      <c r="V50" s="30"/>
      <c r="W50" s="16"/>
      <c r="X50" s="15">
        <f t="shared" si="7"/>
        <v>0</v>
      </c>
      <c r="Y50" s="32"/>
      <c r="Z50" s="24">
        <f t="shared" si="8"/>
        <v>0</v>
      </c>
      <c r="AA50" s="18">
        <f t="shared" si="10"/>
        <v>7.375</v>
      </c>
      <c r="AB50" s="28"/>
    </row>
    <row r="51">
      <c r="A51" s="19">
        <f t="shared" si="9"/>
        <v>48</v>
      </c>
      <c r="B51" s="20">
        <v>2.01700893E8</v>
      </c>
      <c r="C51" s="21" t="s">
        <v>381</v>
      </c>
      <c r="D51" s="22">
        <v>100.0</v>
      </c>
      <c r="E51" s="23">
        <v>100.0</v>
      </c>
      <c r="F51" s="16">
        <v>100.0</v>
      </c>
      <c r="G51" s="16"/>
      <c r="H51" s="24">
        <f t="shared" si="1"/>
        <v>7.5</v>
      </c>
      <c r="I51" s="16">
        <v>0.0</v>
      </c>
      <c r="J51" s="25"/>
      <c r="K51" s="24">
        <f t="shared" si="2"/>
        <v>0</v>
      </c>
      <c r="L51" s="26"/>
      <c r="M51" s="24">
        <f t="shared" si="3"/>
        <v>0</v>
      </c>
      <c r="N51" s="27"/>
      <c r="O51" s="28"/>
      <c r="P51" s="24">
        <f t="shared" si="4"/>
        <v>0</v>
      </c>
      <c r="Q51" s="26"/>
      <c r="R51" s="26"/>
      <c r="S51" s="24">
        <f t="shared" si="5"/>
        <v>0</v>
      </c>
      <c r="T51" s="29"/>
      <c r="U51" s="15">
        <f t="shared" si="6"/>
        <v>0</v>
      </c>
      <c r="V51" s="30"/>
      <c r="W51" s="16"/>
      <c r="X51" s="15">
        <f t="shared" si="7"/>
        <v>0</v>
      </c>
      <c r="Y51" s="32"/>
      <c r="Z51" s="24">
        <f t="shared" si="8"/>
        <v>0</v>
      </c>
      <c r="AA51" s="18">
        <f t="shared" si="10"/>
        <v>7.5</v>
      </c>
      <c r="AB51" s="28"/>
    </row>
    <row r="52">
      <c r="A52" s="19">
        <f t="shared" si="9"/>
        <v>49</v>
      </c>
      <c r="B52" s="20">
        <v>2.01701029E8</v>
      </c>
      <c r="C52" s="21" t="s">
        <v>382</v>
      </c>
      <c r="D52" s="22">
        <v>70.0</v>
      </c>
      <c r="E52" s="23">
        <v>90.0</v>
      </c>
      <c r="F52" s="16">
        <v>100.0</v>
      </c>
      <c r="G52" s="16"/>
      <c r="H52" s="24">
        <f t="shared" si="1"/>
        <v>6.5</v>
      </c>
      <c r="I52" s="16">
        <v>100.0</v>
      </c>
      <c r="J52" s="25"/>
      <c r="K52" s="24">
        <f t="shared" si="2"/>
        <v>5</v>
      </c>
      <c r="L52" s="26"/>
      <c r="M52" s="24">
        <f t="shared" si="3"/>
        <v>0</v>
      </c>
      <c r="N52" s="27"/>
      <c r="O52" s="28"/>
      <c r="P52" s="24">
        <f t="shared" si="4"/>
        <v>0</v>
      </c>
      <c r="Q52" s="26"/>
      <c r="R52" s="26"/>
      <c r="S52" s="24">
        <f t="shared" si="5"/>
        <v>0</v>
      </c>
      <c r="T52" s="29"/>
      <c r="U52" s="15">
        <f t="shared" si="6"/>
        <v>0</v>
      </c>
      <c r="V52" s="30"/>
      <c r="W52" s="16"/>
      <c r="X52" s="15">
        <f t="shared" si="7"/>
        <v>0</v>
      </c>
      <c r="Y52" s="32"/>
      <c r="Z52" s="24">
        <f t="shared" si="8"/>
        <v>0</v>
      </c>
      <c r="AA52" s="18">
        <f t="shared" si="10"/>
        <v>11.5</v>
      </c>
      <c r="AB52" s="28"/>
    </row>
    <row r="53">
      <c r="A53" s="19">
        <f t="shared" si="9"/>
        <v>50</v>
      </c>
      <c r="B53" s="20">
        <v>2.01701187E8</v>
      </c>
      <c r="C53" s="21" t="s">
        <v>383</v>
      </c>
      <c r="D53" s="22">
        <v>50.0</v>
      </c>
      <c r="E53" s="23">
        <v>50.0</v>
      </c>
      <c r="F53" s="16"/>
      <c r="G53" s="16"/>
      <c r="H53" s="24">
        <f t="shared" si="1"/>
        <v>2.5</v>
      </c>
      <c r="I53" s="16"/>
      <c r="J53" s="25"/>
      <c r="K53" s="24">
        <f t="shared" si="2"/>
        <v>0</v>
      </c>
      <c r="L53" s="26"/>
      <c r="M53" s="24">
        <f t="shared" si="3"/>
        <v>0</v>
      </c>
      <c r="N53" s="27"/>
      <c r="O53" s="28"/>
      <c r="P53" s="24">
        <f t="shared" si="4"/>
        <v>0</v>
      </c>
      <c r="Q53" s="26"/>
      <c r="R53" s="26"/>
      <c r="S53" s="24">
        <f t="shared" si="5"/>
        <v>0</v>
      </c>
      <c r="T53" s="29"/>
      <c r="U53" s="15">
        <f t="shared" si="6"/>
        <v>0</v>
      </c>
      <c r="V53" s="30"/>
      <c r="W53" s="16"/>
      <c r="X53" s="15">
        <f t="shared" si="7"/>
        <v>0</v>
      </c>
      <c r="Y53" s="32"/>
      <c r="Z53" s="24">
        <f t="shared" si="8"/>
        <v>0</v>
      </c>
      <c r="AA53" s="18">
        <f t="shared" si="10"/>
        <v>2.5</v>
      </c>
      <c r="AB53" s="28"/>
    </row>
    <row r="54">
      <c r="A54" s="19">
        <f t="shared" si="9"/>
        <v>51</v>
      </c>
      <c r="B54" s="20">
        <v>2.01709014E8</v>
      </c>
      <c r="C54" s="21" t="s">
        <v>384</v>
      </c>
      <c r="D54" s="22">
        <v>90.0</v>
      </c>
      <c r="E54" s="23">
        <v>90.0</v>
      </c>
      <c r="F54" s="16">
        <v>100.0</v>
      </c>
      <c r="G54" s="16"/>
      <c r="H54" s="24">
        <f t="shared" si="1"/>
        <v>7</v>
      </c>
      <c r="I54" s="16">
        <v>100.0</v>
      </c>
      <c r="J54" s="25"/>
      <c r="K54" s="24">
        <f t="shared" si="2"/>
        <v>5</v>
      </c>
      <c r="L54" s="26"/>
      <c r="M54" s="24">
        <f t="shared" si="3"/>
        <v>0</v>
      </c>
      <c r="N54" s="27"/>
      <c r="O54" s="28"/>
      <c r="P54" s="24">
        <f t="shared" si="4"/>
        <v>0</v>
      </c>
      <c r="Q54" s="26"/>
      <c r="R54" s="26"/>
      <c r="S54" s="24">
        <f t="shared" si="5"/>
        <v>0</v>
      </c>
      <c r="T54" s="29"/>
      <c r="U54" s="15">
        <f t="shared" si="6"/>
        <v>0</v>
      </c>
      <c r="V54" s="30"/>
      <c r="W54" s="16"/>
      <c r="X54" s="15">
        <f t="shared" si="7"/>
        <v>0</v>
      </c>
      <c r="Y54" s="32"/>
      <c r="Z54" s="24">
        <f t="shared" si="8"/>
        <v>0</v>
      </c>
      <c r="AA54" s="18">
        <f t="shared" si="10"/>
        <v>12</v>
      </c>
      <c r="AB54" s="28"/>
    </row>
    <row r="55">
      <c r="A55" s="19">
        <f t="shared" si="9"/>
        <v>52</v>
      </c>
      <c r="B55" s="20">
        <v>2.01709144E8</v>
      </c>
      <c r="C55" s="21" t="s">
        <v>385</v>
      </c>
      <c r="D55" s="22">
        <v>100.0</v>
      </c>
      <c r="E55" s="23">
        <v>70.0</v>
      </c>
      <c r="F55" s="16"/>
      <c r="G55" s="16"/>
      <c r="H55" s="24">
        <f t="shared" si="1"/>
        <v>4.25</v>
      </c>
      <c r="I55" s="16"/>
      <c r="J55" s="25"/>
      <c r="K55" s="24">
        <f t="shared" si="2"/>
        <v>0</v>
      </c>
      <c r="L55" s="26"/>
      <c r="M55" s="24">
        <f t="shared" si="3"/>
        <v>0</v>
      </c>
      <c r="N55" s="27"/>
      <c r="O55" s="28"/>
      <c r="P55" s="24">
        <f t="shared" si="4"/>
        <v>0</v>
      </c>
      <c r="Q55" s="26"/>
      <c r="R55" s="26"/>
      <c r="S55" s="24">
        <f t="shared" si="5"/>
        <v>0</v>
      </c>
      <c r="T55" s="29"/>
      <c r="U55" s="15">
        <f t="shared" si="6"/>
        <v>0</v>
      </c>
      <c r="V55" s="30"/>
      <c r="W55" s="16"/>
      <c r="X55" s="15">
        <f t="shared" si="7"/>
        <v>0</v>
      </c>
      <c r="Y55" s="32"/>
      <c r="Z55" s="24">
        <f t="shared" si="8"/>
        <v>0</v>
      </c>
      <c r="AA55" s="18">
        <f t="shared" si="10"/>
        <v>4.25</v>
      </c>
      <c r="AB55" s="28"/>
    </row>
    <row r="56">
      <c r="A56" s="19">
        <f t="shared" si="9"/>
        <v>53</v>
      </c>
      <c r="B56" s="20">
        <v>2.01709159E8</v>
      </c>
      <c r="C56" s="21" t="s">
        <v>386</v>
      </c>
      <c r="D56" s="22">
        <v>100.0</v>
      </c>
      <c r="E56" s="23">
        <v>100.0</v>
      </c>
      <c r="F56" s="16"/>
      <c r="G56" s="16"/>
      <c r="H56" s="24">
        <f t="shared" si="1"/>
        <v>5</v>
      </c>
      <c r="I56" s="16"/>
      <c r="J56" s="25"/>
      <c r="K56" s="24">
        <f t="shared" si="2"/>
        <v>0</v>
      </c>
      <c r="L56" s="26"/>
      <c r="M56" s="24">
        <f t="shared" si="3"/>
        <v>0</v>
      </c>
      <c r="N56" s="27"/>
      <c r="O56" s="28"/>
      <c r="P56" s="24">
        <f t="shared" si="4"/>
        <v>0</v>
      </c>
      <c r="Q56" s="26"/>
      <c r="R56" s="26"/>
      <c r="S56" s="24">
        <f t="shared" si="5"/>
        <v>0</v>
      </c>
      <c r="T56" s="29"/>
      <c r="U56" s="15">
        <f t="shared" si="6"/>
        <v>0</v>
      </c>
      <c r="V56" s="30"/>
      <c r="W56" s="16"/>
      <c r="X56" s="15">
        <f t="shared" si="7"/>
        <v>0</v>
      </c>
      <c r="Y56" s="32"/>
      <c r="Z56" s="24">
        <f t="shared" si="8"/>
        <v>0</v>
      </c>
      <c r="AA56" s="18">
        <f t="shared" si="10"/>
        <v>5</v>
      </c>
      <c r="AB56" s="28"/>
    </row>
    <row r="57">
      <c r="A57" s="19">
        <f t="shared" si="9"/>
        <v>54</v>
      </c>
      <c r="B57" s="20">
        <v>2.01709166E8</v>
      </c>
      <c r="C57" s="21" t="s">
        <v>387</v>
      </c>
      <c r="D57" s="22">
        <v>0.0</v>
      </c>
      <c r="E57" s="23">
        <v>100.0</v>
      </c>
      <c r="F57" s="16">
        <v>100.0</v>
      </c>
      <c r="G57" s="16"/>
      <c r="H57" s="24">
        <f t="shared" si="1"/>
        <v>5</v>
      </c>
      <c r="I57" s="16">
        <v>100.0</v>
      </c>
      <c r="J57" s="25"/>
      <c r="K57" s="24">
        <f t="shared" si="2"/>
        <v>5</v>
      </c>
      <c r="L57" s="26"/>
      <c r="M57" s="24">
        <f t="shared" si="3"/>
        <v>0</v>
      </c>
      <c r="N57" s="27"/>
      <c r="O57" s="28"/>
      <c r="P57" s="24">
        <f t="shared" si="4"/>
        <v>0</v>
      </c>
      <c r="Q57" s="26"/>
      <c r="R57" s="26"/>
      <c r="S57" s="24">
        <f t="shared" si="5"/>
        <v>0</v>
      </c>
      <c r="T57" s="29"/>
      <c r="U57" s="15">
        <f t="shared" si="6"/>
        <v>0</v>
      </c>
      <c r="V57" s="30"/>
      <c r="W57" s="16"/>
      <c r="X57" s="15">
        <f t="shared" si="7"/>
        <v>0</v>
      </c>
      <c r="Y57" s="32"/>
      <c r="Z57" s="24">
        <f t="shared" si="8"/>
        <v>0</v>
      </c>
      <c r="AA57" s="18">
        <f t="shared" si="10"/>
        <v>10</v>
      </c>
      <c r="AB57" s="28"/>
    </row>
    <row r="58">
      <c r="A58" s="19">
        <f t="shared" si="9"/>
        <v>55</v>
      </c>
      <c r="B58" s="20">
        <v>2.01709502E8</v>
      </c>
      <c r="C58" s="21" t="s">
        <v>388</v>
      </c>
      <c r="D58" s="22">
        <v>0.0</v>
      </c>
      <c r="E58" s="23">
        <v>0.0</v>
      </c>
      <c r="F58" s="16">
        <v>0.0</v>
      </c>
      <c r="G58" s="16"/>
      <c r="H58" s="24">
        <f t="shared" si="1"/>
        <v>0</v>
      </c>
      <c r="I58" s="16">
        <v>100.0</v>
      </c>
      <c r="J58" s="25"/>
      <c r="K58" s="24">
        <f t="shared" si="2"/>
        <v>5</v>
      </c>
      <c r="L58" s="26"/>
      <c r="M58" s="24">
        <f t="shared" si="3"/>
        <v>0</v>
      </c>
      <c r="N58" s="27"/>
      <c r="O58" s="28"/>
      <c r="P58" s="24">
        <f t="shared" si="4"/>
        <v>0</v>
      </c>
      <c r="Q58" s="26"/>
      <c r="R58" s="26"/>
      <c r="S58" s="24">
        <f t="shared" si="5"/>
        <v>0</v>
      </c>
      <c r="T58" s="29"/>
      <c r="U58" s="15">
        <f t="shared" si="6"/>
        <v>0</v>
      </c>
      <c r="V58" s="30"/>
      <c r="W58" s="16"/>
      <c r="X58" s="15">
        <f t="shared" si="7"/>
        <v>0</v>
      </c>
      <c r="Y58" s="16"/>
      <c r="Z58" s="24">
        <f t="shared" si="8"/>
        <v>0</v>
      </c>
      <c r="AA58" s="18">
        <f t="shared" si="10"/>
        <v>5</v>
      </c>
      <c r="AB58" s="28"/>
    </row>
    <row r="59">
      <c r="A59" s="19">
        <f t="shared" si="9"/>
        <v>56</v>
      </c>
      <c r="B59" s="20">
        <v>2.01712132E8</v>
      </c>
      <c r="C59" s="21" t="s">
        <v>389</v>
      </c>
      <c r="D59" s="22">
        <v>0.0</v>
      </c>
      <c r="E59" s="23">
        <v>0.0</v>
      </c>
      <c r="F59" s="16">
        <v>0.0</v>
      </c>
      <c r="G59" s="16"/>
      <c r="H59" s="24">
        <f t="shared" si="1"/>
        <v>0</v>
      </c>
      <c r="I59" s="16">
        <v>0.0</v>
      </c>
      <c r="J59" s="25"/>
      <c r="K59" s="24">
        <f t="shared" si="2"/>
        <v>0</v>
      </c>
      <c r="L59" s="26"/>
      <c r="M59" s="24">
        <f t="shared" si="3"/>
        <v>0</v>
      </c>
      <c r="N59" s="27"/>
      <c r="O59" s="28"/>
      <c r="P59" s="24">
        <f t="shared" si="4"/>
        <v>0</v>
      </c>
      <c r="Q59" s="26"/>
      <c r="R59" s="26"/>
      <c r="S59" s="24">
        <f t="shared" si="5"/>
        <v>0</v>
      </c>
      <c r="T59" s="29"/>
      <c r="U59" s="15">
        <f t="shared" si="6"/>
        <v>0</v>
      </c>
      <c r="V59" s="30"/>
      <c r="W59" s="16"/>
      <c r="X59" s="15">
        <f t="shared" si="7"/>
        <v>0</v>
      </c>
      <c r="Y59" s="32"/>
      <c r="Z59" s="24">
        <f t="shared" si="8"/>
        <v>0</v>
      </c>
      <c r="AA59" s="18">
        <f t="shared" si="10"/>
        <v>0</v>
      </c>
      <c r="AB59" s="28"/>
    </row>
    <row r="60">
      <c r="A60" s="19">
        <f t="shared" si="9"/>
        <v>57</v>
      </c>
      <c r="B60" s="20">
        <v>2.01780044E8</v>
      </c>
      <c r="C60" s="21" t="s">
        <v>390</v>
      </c>
      <c r="D60" s="22">
        <v>100.0</v>
      </c>
      <c r="E60" s="23">
        <v>100.0</v>
      </c>
      <c r="F60" s="16"/>
      <c r="G60" s="16"/>
      <c r="H60" s="24">
        <f t="shared" si="1"/>
        <v>5</v>
      </c>
      <c r="I60" s="16"/>
      <c r="J60" s="25"/>
      <c r="K60" s="24">
        <f t="shared" si="2"/>
        <v>0</v>
      </c>
      <c r="L60" s="26"/>
      <c r="M60" s="24">
        <f t="shared" si="3"/>
        <v>0</v>
      </c>
      <c r="N60" s="27"/>
      <c r="O60" s="28"/>
      <c r="P60" s="24">
        <f t="shared" si="4"/>
        <v>0</v>
      </c>
      <c r="Q60" s="26"/>
      <c r="R60" s="26"/>
      <c r="S60" s="24">
        <f t="shared" si="5"/>
        <v>0</v>
      </c>
      <c r="T60" s="29"/>
      <c r="U60" s="15">
        <f t="shared" si="6"/>
        <v>0</v>
      </c>
      <c r="V60" s="30"/>
      <c r="W60" s="16"/>
      <c r="X60" s="15">
        <f t="shared" si="7"/>
        <v>0</v>
      </c>
      <c r="Y60" s="32"/>
      <c r="Z60" s="24">
        <f t="shared" si="8"/>
        <v>0</v>
      </c>
      <c r="AA60" s="18">
        <f t="shared" si="10"/>
        <v>5</v>
      </c>
      <c r="AB60" s="28"/>
    </row>
    <row r="61">
      <c r="A61" s="19">
        <f t="shared" si="9"/>
        <v>58</v>
      </c>
      <c r="B61" s="20">
        <v>2.01800457E8</v>
      </c>
      <c r="C61" s="21" t="s">
        <v>391</v>
      </c>
      <c r="D61" s="22">
        <v>100.0</v>
      </c>
      <c r="E61" s="23">
        <v>100.0</v>
      </c>
      <c r="F61" s="16"/>
      <c r="G61" s="16"/>
      <c r="H61" s="24">
        <f t="shared" si="1"/>
        <v>5</v>
      </c>
      <c r="I61" s="16"/>
      <c r="J61" s="25"/>
      <c r="K61" s="24">
        <f t="shared" si="2"/>
        <v>0</v>
      </c>
      <c r="L61" s="26"/>
      <c r="M61" s="24">
        <f t="shared" si="3"/>
        <v>0</v>
      </c>
      <c r="N61" s="27"/>
      <c r="O61" s="28"/>
      <c r="P61" s="24">
        <f t="shared" si="4"/>
        <v>0</v>
      </c>
      <c r="Q61" s="26"/>
      <c r="R61" s="26"/>
      <c r="S61" s="24">
        <f t="shared" si="5"/>
        <v>0</v>
      </c>
      <c r="T61" s="29"/>
      <c r="U61" s="15">
        <f t="shared" si="6"/>
        <v>0</v>
      </c>
      <c r="V61" s="30"/>
      <c r="W61" s="16"/>
      <c r="X61" s="15">
        <f t="shared" si="7"/>
        <v>0</v>
      </c>
      <c r="Y61" s="32"/>
      <c r="Z61" s="24">
        <f t="shared" si="8"/>
        <v>0</v>
      </c>
      <c r="AA61" s="18">
        <f t="shared" si="10"/>
        <v>5</v>
      </c>
      <c r="AB61" s="28"/>
    </row>
    <row r="62">
      <c r="A62" s="19">
        <f t="shared" si="9"/>
        <v>59</v>
      </c>
      <c r="B62" s="20">
        <v>2.01800516E8</v>
      </c>
      <c r="C62" s="21" t="s">
        <v>392</v>
      </c>
      <c r="D62" s="22">
        <v>100.0</v>
      </c>
      <c r="E62" s="23">
        <v>100.0</v>
      </c>
      <c r="F62" s="16"/>
      <c r="G62" s="16"/>
      <c r="H62" s="24">
        <f t="shared" si="1"/>
        <v>5</v>
      </c>
      <c r="I62" s="16"/>
      <c r="J62" s="25"/>
      <c r="K62" s="24">
        <f t="shared" si="2"/>
        <v>0</v>
      </c>
      <c r="L62" s="26"/>
      <c r="M62" s="24">
        <f t="shared" si="3"/>
        <v>0</v>
      </c>
      <c r="N62" s="27"/>
      <c r="O62" s="28"/>
      <c r="P62" s="24">
        <f t="shared" si="4"/>
        <v>0</v>
      </c>
      <c r="Q62" s="26"/>
      <c r="R62" s="26"/>
      <c r="S62" s="24">
        <f t="shared" si="5"/>
        <v>0</v>
      </c>
      <c r="T62" s="29"/>
      <c r="U62" s="15">
        <f t="shared" si="6"/>
        <v>0</v>
      </c>
      <c r="V62" s="30"/>
      <c r="W62" s="16"/>
      <c r="X62" s="15">
        <f t="shared" si="7"/>
        <v>0</v>
      </c>
      <c r="Y62" s="32"/>
      <c r="Z62" s="24">
        <f t="shared" si="8"/>
        <v>0</v>
      </c>
      <c r="AA62" s="18">
        <f t="shared" si="10"/>
        <v>5</v>
      </c>
      <c r="AB62" s="28"/>
    </row>
    <row r="63">
      <c r="A63" s="19">
        <f t="shared" si="9"/>
        <v>60</v>
      </c>
      <c r="B63" s="20">
        <v>2.01800546E8</v>
      </c>
      <c r="C63" s="21" t="s">
        <v>393</v>
      </c>
      <c r="D63" s="22">
        <v>85.0</v>
      </c>
      <c r="E63" s="23">
        <v>90.0</v>
      </c>
      <c r="F63" s="16">
        <v>100.0</v>
      </c>
      <c r="G63" s="16"/>
      <c r="H63" s="24">
        <f t="shared" si="1"/>
        <v>6.875</v>
      </c>
      <c r="I63" s="16">
        <v>100.0</v>
      </c>
      <c r="J63" s="25"/>
      <c r="K63" s="24">
        <f t="shared" si="2"/>
        <v>5</v>
      </c>
      <c r="L63" s="26"/>
      <c r="M63" s="24">
        <f t="shared" si="3"/>
        <v>0</v>
      </c>
      <c r="N63" s="27"/>
      <c r="O63" s="28"/>
      <c r="P63" s="24">
        <f t="shared" si="4"/>
        <v>0</v>
      </c>
      <c r="Q63" s="26"/>
      <c r="R63" s="26"/>
      <c r="S63" s="24">
        <f t="shared" si="5"/>
        <v>0</v>
      </c>
      <c r="T63" s="29"/>
      <c r="U63" s="15">
        <f t="shared" si="6"/>
        <v>0</v>
      </c>
      <c r="V63" s="30"/>
      <c r="W63" s="16"/>
      <c r="X63" s="15">
        <f t="shared" si="7"/>
        <v>0</v>
      </c>
      <c r="Y63" s="32"/>
      <c r="Z63" s="24">
        <f t="shared" si="8"/>
        <v>0</v>
      </c>
      <c r="AA63" s="18">
        <f t="shared" si="10"/>
        <v>11.875</v>
      </c>
      <c r="AB63" s="28"/>
    </row>
    <row r="64">
      <c r="A64" s="19">
        <f t="shared" si="9"/>
        <v>61</v>
      </c>
      <c r="B64" s="20">
        <v>2.01800585E8</v>
      </c>
      <c r="C64" s="21" t="s">
        <v>394</v>
      </c>
      <c r="D64" s="22">
        <v>100.0</v>
      </c>
      <c r="E64" s="23">
        <v>100.0</v>
      </c>
      <c r="F64" s="16">
        <v>100.0</v>
      </c>
      <c r="G64" s="16"/>
      <c r="H64" s="24">
        <f t="shared" si="1"/>
        <v>7.5</v>
      </c>
      <c r="I64" s="16">
        <v>100.0</v>
      </c>
      <c r="J64" s="25"/>
      <c r="K64" s="24">
        <f t="shared" si="2"/>
        <v>5</v>
      </c>
      <c r="L64" s="26"/>
      <c r="M64" s="24">
        <f t="shared" si="3"/>
        <v>0</v>
      </c>
      <c r="N64" s="27"/>
      <c r="O64" s="28"/>
      <c r="P64" s="24">
        <f t="shared" si="4"/>
        <v>0</v>
      </c>
      <c r="Q64" s="26"/>
      <c r="R64" s="26"/>
      <c r="S64" s="24">
        <f t="shared" si="5"/>
        <v>0</v>
      </c>
      <c r="T64" s="29"/>
      <c r="U64" s="15">
        <f t="shared" si="6"/>
        <v>0</v>
      </c>
      <c r="V64" s="30"/>
      <c r="W64" s="16"/>
      <c r="X64" s="15">
        <f t="shared" si="7"/>
        <v>0</v>
      </c>
      <c r="Y64" s="32"/>
      <c r="Z64" s="24">
        <f t="shared" si="8"/>
        <v>0</v>
      </c>
      <c r="AA64" s="18">
        <f t="shared" si="10"/>
        <v>12.5</v>
      </c>
      <c r="AB64" s="28"/>
    </row>
    <row r="65">
      <c r="A65" s="19">
        <f t="shared" si="9"/>
        <v>62</v>
      </c>
      <c r="B65" s="20">
        <v>2.01800586E8</v>
      </c>
      <c r="C65" s="21" t="s">
        <v>395</v>
      </c>
      <c r="D65" s="22">
        <v>60.0</v>
      </c>
      <c r="E65" s="23">
        <v>100.0</v>
      </c>
      <c r="F65" s="16">
        <v>100.0</v>
      </c>
      <c r="G65" s="16"/>
      <c r="H65" s="24">
        <f t="shared" si="1"/>
        <v>6.5</v>
      </c>
      <c r="I65" s="16">
        <v>100.0</v>
      </c>
      <c r="J65" s="25"/>
      <c r="K65" s="24">
        <f t="shared" si="2"/>
        <v>5</v>
      </c>
      <c r="L65" s="26"/>
      <c r="M65" s="24">
        <f t="shared" si="3"/>
        <v>0</v>
      </c>
      <c r="N65" s="27"/>
      <c r="O65" s="28"/>
      <c r="P65" s="24">
        <f t="shared" si="4"/>
        <v>0</v>
      </c>
      <c r="Q65" s="26"/>
      <c r="R65" s="26"/>
      <c r="S65" s="24">
        <f t="shared" si="5"/>
        <v>0</v>
      </c>
      <c r="T65" s="29"/>
      <c r="U65" s="15">
        <f t="shared" si="6"/>
        <v>0</v>
      </c>
      <c r="V65" s="30"/>
      <c r="W65" s="16"/>
      <c r="X65" s="15">
        <f t="shared" si="7"/>
        <v>0</v>
      </c>
      <c r="Y65" s="16"/>
      <c r="Z65" s="24">
        <f t="shared" si="8"/>
        <v>0</v>
      </c>
      <c r="AA65" s="18">
        <f t="shared" si="10"/>
        <v>11.5</v>
      </c>
      <c r="AB65" s="28"/>
    </row>
    <row r="66">
      <c r="A66" s="19">
        <f t="shared" si="9"/>
        <v>63</v>
      </c>
      <c r="B66" s="20">
        <v>2.01800639E8</v>
      </c>
      <c r="C66" s="21" t="s">
        <v>396</v>
      </c>
      <c r="D66" s="22">
        <v>100.0</v>
      </c>
      <c r="E66" s="23">
        <v>80.0</v>
      </c>
      <c r="F66" s="16">
        <v>100.0</v>
      </c>
      <c r="G66" s="16"/>
      <c r="H66" s="24">
        <f t="shared" si="1"/>
        <v>7</v>
      </c>
      <c r="I66" s="16">
        <v>85.0</v>
      </c>
      <c r="J66" s="25"/>
      <c r="K66" s="24">
        <f t="shared" si="2"/>
        <v>4.25</v>
      </c>
      <c r="L66" s="26"/>
      <c r="M66" s="24">
        <f t="shared" si="3"/>
        <v>0</v>
      </c>
      <c r="N66" s="27"/>
      <c r="O66" s="28"/>
      <c r="P66" s="24">
        <f t="shared" si="4"/>
        <v>0</v>
      </c>
      <c r="Q66" s="26"/>
      <c r="R66" s="26"/>
      <c r="S66" s="24">
        <f t="shared" si="5"/>
        <v>0</v>
      </c>
      <c r="T66" s="29"/>
      <c r="U66" s="15">
        <f t="shared" si="6"/>
        <v>0</v>
      </c>
      <c r="V66" s="30"/>
      <c r="W66" s="16"/>
      <c r="X66" s="15">
        <f t="shared" si="7"/>
        <v>0</v>
      </c>
      <c r="Y66" s="32"/>
      <c r="Z66" s="24">
        <f t="shared" si="8"/>
        <v>0</v>
      </c>
      <c r="AA66" s="18">
        <f t="shared" si="10"/>
        <v>11.25</v>
      </c>
      <c r="AB66" s="28"/>
    </row>
    <row r="67">
      <c r="A67" s="19">
        <f t="shared" si="9"/>
        <v>64</v>
      </c>
      <c r="B67" s="20">
        <v>2.01800712E8</v>
      </c>
      <c r="C67" s="21" t="s">
        <v>397</v>
      </c>
      <c r="D67" s="22">
        <v>100.0</v>
      </c>
      <c r="E67" s="23">
        <v>100.0</v>
      </c>
      <c r="F67" s="16">
        <v>100.0</v>
      </c>
      <c r="G67" s="16"/>
      <c r="H67" s="24">
        <f t="shared" si="1"/>
        <v>7.5</v>
      </c>
      <c r="I67" s="16">
        <v>100.0</v>
      </c>
      <c r="J67" s="25"/>
      <c r="K67" s="24">
        <f t="shared" si="2"/>
        <v>5</v>
      </c>
      <c r="L67" s="26"/>
      <c r="M67" s="24">
        <f t="shared" si="3"/>
        <v>0</v>
      </c>
      <c r="N67" s="27"/>
      <c r="O67" s="28"/>
      <c r="P67" s="24">
        <f t="shared" si="4"/>
        <v>0</v>
      </c>
      <c r="Q67" s="26"/>
      <c r="R67" s="26"/>
      <c r="S67" s="24">
        <f t="shared" si="5"/>
        <v>0</v>
      </c>
      <c r="T67" s="29"/>
      <c r="U67" s="15">
        <f t="shared" si="6"/>
        <v>0</v>
      </c>
      <c r="V67" s="30"/>
      <c r="W67" s="16"/>
      <c r="X67" s="15">
        <f t="shared" si="7"/>
        <v>0</v>
      </c>
      <c r="Y67" s="32"/>
      <c r="Z67" s="24">
        <f t="shared" si="8"/>
        <v>0</v>
      </c>
      <c r="AA67" s="18">
        <f t="shared" si="10"/>
        <v>12.5</v>
      </c>
      <c r="AB67" s="28"/>
    </row>
    <row r="68">
      <c r="A68" s="19">
        <f t="shared" si="9"/>
        <v>65</v>
      </c>
      <c r="B68" s="20">
        <v>2.01801329E8</v>
      </c>
      <c r="C68" s="21" t="s">
        <v>398</v>
      </c>
      <c r="D68" s="22">
        <v>100.0</v>
      </c>
      <c r="E68" s="23">
        <v>100.0</v>
      </c>
      <c r="F68" s="16"/>
      <c r="G68" s="16"/>
      <c r="H68" s="24">
        <f t="shared" si="1"/>
        <v>5</v>
      </c>
      <c r="I68" s="16"/>
      <c r="J68" s="25"/>
      <c r="K68" s="24">
        <f t="shared" si="2"/>
        <v>0</v>
      </c>
      <c r="L68" s="26"/>
      <c r="M68" s="24">
        <f t="shared" si="3"/>
        <v>0</v>
      </c>
      <c r="N68" s="27"/>
      <c r="O68" s="28"/>
      <c r="P68" s="24">
        <f t="shared" si="4"/>
        <v>0</v>
      </c>
      <c r="Q68" s="26"/>
      <c r="R68" s="26"/>
      <c r="S68" s="24">
        <f t="shared" si="5"/>
        <v>0</v>
      </c>
      <c r="T68" s="29"/>
      <c r="U68" s="15">
        <f t="shared" si="6"/>
        <v>0</v>
      </c>
      <c r="V68" s="30"/>
      <c r="W68" s="16"/>
      <c r="X68" s="15">
        <f t="shared" si="7"/>
        <v>0</v>
      </c>
      <c r="Y68" s="32"/>
      <c r="Z68" s="24">
        <f t="shared" si="8"/>
        <v>0</v>
      </c>
      <c r="AA68" s="18">
        <f t="shared" si="10"/>
        <v>5</v>
      </c>
      <c r="AB68" s="28"/>
    </row>
    <row r="69">
      <c r="A69" s="19">
        <f t="shared" si="9"/>
        <v>66</v>
      </c>
      <c r="B69" s="20">
        <v>2.01801366E8</v>
      </c>
      <c r="C69" s="21" t="s">
        <v>399</v>
      </c>
      <c r="D69" s="22">
        <v>100.0</v>
      </c>
      <c r="E69" s="23">
        <v>100.0</v>
      </c>
      <c r="F69" s="16"/>
      <c r="G69" s="16"/>
      <c r="H69" s="24">
        <f t="shared" si="1"/>
        <v>5</v>
      </c>
      <c r="I69" s="16"/>
      <c r="J69" s="25"/>
      <c r="K69" s="24">
        <f t="shared" si="2"/>
        <v>0</v>
      </c>
      <c r="L69" s="26"/>
      <c r="M69" s="24">
        <f t="shared" si="3"/>
        <v>0</v>
      </c>
      <c r="N69" s="27"/>
      <c r="O69" s="28"/>
      <c r="P69" s="24">
        <f t="shared" si="4"/>
        <v>0</v>
      </c>
      <c r="Q69" s="26"/>
      <c r="R69" s="26"/>
      <c r="S69" s="24">
        <f t="shared" si="5"/>
        <v>0</v>
      </c>
      <c r="T69" s="29"/>
      <c r="U69" s="15">
        <f t="shared" si="6"/>
        <v>0</v>
      </c>
      <c r="V69" s="30"/>
      <c r="W69" s="16"/>
      <c r="X69" s="15">
        <f t="shared" si="7"/>
        <v>0</v>
      </c>
      <c r="Y69" s="32"/>
      <c r="Z69" s="24">
        <f t="shared" si="8"/>
        <v>0</v>
      </c>
      <c r="AA69" s="18">
        <f t="shared" si="10"/>
        <v>5</v>
      </c>
      <c r="AB69" s="28"/>
    </row>
    <row r="70">
      <c r="A70" s="19">
        <f t="shared" si="9"/>
        <v>67</v>
      </c>
      <c r="B70" s="20">
        <v>2.01801397E8</v>
      </c>
      <c r="C70" s="21" t="s">
        <v>400</v>
      </c>
      <c r="D70" s="22">
        <v>100.0</v>
      </c>
      <c r="E70" s="23">
        <v>100.0</v>
      </c>
      <c r="F70" s="16">
        <v>90.0</v>
      </c>
      <c r="G70" s="16"/>
      <c r="H70" s="24">
        <f t="shared" si="1"/>
        <v>7.25</v>
      </c>
      <c r="I70" s="16">
        <v>85.0</v>
      </c>
      <c r="J70" s="25"/>
      <c r="K70" s="24">
        <f t="shared" si="2"/>
        <v>4.25</v>
      </c>
      <c r="L70" s="26"/>
      <c r="M70" s="24">
        <f t="shared" si="3"/>
        <v>0</v>
      </c>
      <c r="N70" s="27"/>
      <c r="O70" s="28"/>
      <c r="P70" s="24">
        <f t="shared" si="4"/>
        <v>0</v>
      </c>
      <c r="Q70" s="26"/>
      <c r="R70" s="26"/>
      <c r="S70" s="24">
        <f t="shared" si="5"/>
        <v>0</v>
      </c>
      <c r="T70" s="29"/>
      <c r="U70" s="15">
        <f t="shared" si="6"/>
        <v>0</v>
      </c>
      <c r="V70" s="30"/>
      <c r="W70" s="16"/>
      <c r="X70" s="15">
        <f t="shared" si="7"/>
        <v>0</v>
      </c>
      <c r="Y70" s="32"/>
      <c r="Z70" s="24">
        <f t="shared" si="8"/>
        <v>0</v>
      </c>
      <c r="AA70" s="18">
        <f t="shared" si="10"/>
        <v>11.5</v>
      </c>
      <c r="AB70" s="28"/>
    </row>
    <row r="71">
      <c r="A71" s="19">
        <f t="shared" si="9"/>
        <v>68</v>
      </c>
      <c r="B71" s="20">
        <v>2.01801434E8</v>
      </c>
      <c r="C71" s="21" t="s">
        <v>401</v>
      </c>
      <c r="D71" s="22">
        <v>100.0</v>
      </c>
      <c r="E71" s="23">
        <v>100.0</v>
      </c>
      <c r="F71" s="16">
        <v>100.0</v>
      </c>
      <c r="G71" s="16"/>
      <c r="H71" s="24">
        <f t="shared" si="1"/>
        <v>7.5</v>
      </c>
      <c r="I71" s="16">
        <v>60.0</v>
      </c>
      <c r="J71" s="25"/>
      <c r="K71" s="24">
        <f t="shared" si="2"/>
        <v>3</v>
      </c>
      <c r="L71" s="26"/>
      <c r="M71" s="24">
        <f t="shared" si="3"/>
        <v>0</v>
      </c>
      <c r="N71" s="27"/>
      <c r="O71" s="28"/>
      <c r="P71" s="24">
        <f t="shared" si="4"/>
        <v>0</v>
      </c>
      <c r="Q71" s="26"/>
      <c r="R71" s="26"/>
      <c r="S71" s="24">
        <f t="shared" si="5"/>
        <v>0</v>
      </c>
      <c r="T71" s="29"/>
      <c r="U71" s="15">
        <f t="shared" si="6"/>
        <v>0</v>
      </c>
      <c r="V71" s="30"/>
      <c r="W71" s="16"/>
      <c r="X71" s="15">
        <f t="shared" si="7"/>
        <v>0</v>
      </c>
      <c r="Y71" s="32"/>
      <c r="Z71" s="24">
        <f t="shared" si="8"/>
        <v>0</v>
      </c>
      <c r="AA71" s="18">
        <f t="shared" si="10"/>
        <v>10.5</v>
      </c>
      <c r="AB71" s="28"/>
    </row>
    <row r="72">
      <c r="A72" s="19">
        <f t="shared" si="9"/>
        <v>69</v>
      </c>
      <c r="B72" s="20">
        <v>2.01807159E8</v>
      </c>
      <c r="C72" s="21" t="s">
        <v>402</v>
      </c>
      <c r="D72" s="22">
        <v>100.0</v>
      </c>
      <c r="E72" s="23">
        <v>100.0</v>
      </c>
      <c r="F72" s="16"/>
      <c r="G72" s="16"/>
      <c r="H72" s="24">
        <f t="shared" si="1"/>
        <v>5</v>
      </c>
      <c r="I72" s="16"/>
      <c r="J72" s="25"/>
      <c r="K72" s="24">
        <f t="shared" si="2"/>
        <v>0</v>
      </c>
      <c r="L72" s="26"/>
      <c r="M72" s="24">
        <f t="shared" si="3"/>
        <v>0</v>
      </c>
      <c r="N72" s="27"/>
      <c r="O72" s="28"/>
      <c r="P72" s="24">
        <f t="shared" si="4"/>
        <v>0</v>
      </c>
      <c r="Q72" s="26"/>
      <c r="R72" s="26"/>
      <c r="S72" s="24">
        <f t="shared" si="5"/>
        <v>0</v>
      </c>
      <c r="T72" s="29"/>
      <c r="U72" s="15">
        <f t="shared" si="6"/>
        <v>0</v>
      </c>
      <c r="V72" s="30"/>
      <c r="W72" s="16"/>
      <c r="X72" s="15">
        <f t="shared" si="7"/>
        <v>0</v>
      </c>
      <c r="Y72" s="32"/>
      <c r="Z72" s="24">
        <f t="shared" si="8"/>
        <v>0</v>
      </c>
      <c r="AA72" s="18">
        <f t="shared" si="10"/>
        <v>5</v>
      </c>
      <c r="AB72" s="28"/>
    </row>
    <row r="73">
      <c r="A73" s="19">
        <f t="shared" si="9"/>
        <v>70</v>
      </c>
      <c r="B73" s="20">
        <v>2.0180716E8</v>
      </c>
      <c r="C73" s="21" t="s">
        <v>403</v>
      </c>
      <c r="D73" s="22">
        <v>100.0</v>
      </c>
      <c r="E73" s="23">
        <v>100.0</v>
      </c>
      <c r="F73" s="16"/>
      <c r="G73" s="16"/>
      <c r="H73" s="24">
        <f t="shared" si="1"/>
        <v>5</v>
      </c>
      <c r="I73" s="16"/>
      <c r="J73" s="25"/>
      <c r="K73" s="24">
        <f t="shared" si="2"/>
        <v>0</v>
      </c>
      <c r="L73" s="26"/>
      <c r="M73" s="24">
        <f t="shared" si="3"/>
        <v>0</v>
      </c>
      <c r="N73" s="27"/>
      <c r="O73" s="28"/>
      <c r="P73" s="24">
        <f t="shared" si="4"/>
        <v>0</v>
      </c>
      <c r="Q73" s="26"/>
      <c r="R73" s="26"/>
      <c r="S73" s="24">
        <f t="shared" si="5"/>
        <v>0</v>
      </c>
      <c r="T73" s="29"/>
      <c r="U73" s="15">
        <f t="shared" si="6"/>
        <v>0</v>
      </c>
      <c r="V73" s="30"/>
      <c r="W73" s="16"/>
      <c r="X73" s="15">
        <f t="shared" si="7"/>
        <v>0</v>
      </c>
      <c r="Y73" s="32"/>
      <c r="Z73" s="24">
        <f t="shared" si="8"/>
        <v>0</v>
      </c>
      <c r="AA73" s="18">
        <f t="shared" si="10"/>
        <v>5</v>
      </c>
      <c r="AB73" s="28"/>
    </row>
    <row r="74">
      <c r="A74" s="19">
        <f t="shared" si="9"/>
        <v>71</v>
      </c>
      <c r="B74" s="20">
        <v>2.01807316E8</v>
      </c>
      <c r="C74" s="21" t="s">
        <v>404</v>
      </c>
      <c r="D74" s="22">
        <v>100.0</v>
      </c>
      <c r="E74" s="23">
        <v>100.0</v>
      </c>
      <c r="F74" s="16"/>
      <c r="G74" s="16"/>
      <c r="H74" s="24">
        <f t="shared" si="1"/>
        <v>5</v>
      </c>
      <c r="I74" s="16"/>
      <c r="J74" s="25"/>
      <c r="K74" s="24">
        <f t="shared" si="2"/>
        <v>0</v>
      </c>
      <c r="L74" s="26"/>
      <c r="M74" s="24">
        <f t="shared" si="3"/>
        <v>0</v>
      </c>
      <c r="N74" s="27"/>
      <c r="O74" s="28"/>
      <c r="P74" s="24">
        <f t="shared" si="4"/>
        <v>0</v>
      </c>
      <c r="Q74" s="26"/>
      <c r="R74" s="26"/>
      <c r="S74" s="24">
        <f t="shared" si="5"/>
        <v>0</v>
      </c>
      <c r="T74" s="29"/>
      <c r="U74" s="15">
        <f t="shared" si="6"/>
        <v>0</v>
      </c>
      <c r="V74" s="30"/>
      <c r="W74" s="16"/>
      <c r="X74" s="15">
        <f t="shared" si="7"/>
        <v>0</v>
      </c>
      <c r="Y74" s="32"/>
      <c r="Z74" s="24">
        <f t="shared" si="8"/>
        <v>0</v>
      </c>
      <c r="AA74" s="18">
        <f t="shared" si="10"/>
        <v>5</v>
      </c>
      <c r="AB74" s="28"/>
    </row>
    <row r="75">
      <c r="A75" s="19">
        <f t="shared" si="9"/>
        <v>72</v>
      </c>
      <c r="B75" s="20">
        <v>2.01807335E8</v>
      </c>
      <c r="C75" s="21" t="s">
        <v>405</v>
      </c>
      <c r="D75" s="22">
        <v>100.0</v>
      </c>
      <c r="E75" s="23">
        <v>100.0</v>
      </c>
      <c r="F75" s="16"/>
      <c r="G75" s="16"/>
      <c r="H75" s="24">
        <f t="shared" si="1"/>
        <v>5</v>
      </c>
      <c r="I75" s="16"/>
      <c r="J75" s="25"/>
      <c r="K75" s="24">
        <f t="shared" si="2"/>
        <v>0</v>
      </c>
      <c r="L75" s="26"/>
      <c r="M75" s="24">
        <f t="shared" si="3"/>
        <v>0</v>
      </c>
      <c r="N75" s="27"/>
      <c r="O75" s="28"/>
      <c r="P75" s="24">
        <f t="shared" si="4"/>
        <v>0</v>
      </c>
      <c r="Q75" s="26"/>
      <c r="R75" s="26"/>
      <c r="S75" s="24">
        <f t="shared" si="5"/>
        <v>0</v>
      </c>
      <c r="T75" s="29"/>
      <c r="U75" s="15">
        <f t="shared" si="6"/>
        <v>0</v>
      </c>
      <c r="V75" s="30"/>
      <c r="W75" s="16"/>
      <c r="X75" s="15">
        <f t="shared" si="7"/>
        <v>0</v>
      </c>
      <c r="Y75" s="32"/>
      <c r="Z75" s="24">
        <f t="shared" si="8"/>
        <v>0</v>
      </c>
      <c r="AA75" s="18">
        <f t="shared" si="10"/>
        <v>5</v>
      </c>
      <c r="AB75" s="28"/>
    </row>
    <row r="76">
      <c r="A76" s="19">
        <f t="shared" si="9"/>
        <v>73</v>
      </c>
      <c r="B76" s="20">
        <v>2.01900051E8</v>
      </c>
      <c r="C76" s="21" t="s">
        <v>406</v>
      </c>
      <c r="D76" s="22">
        <v>90.0</v>
      </c>
      <c r="E76" s="23">
        <v>100.0</v>
      </c>
      <c r="F76" s="16">
        <v>90.0</v>
      </c>
      <c r="G76" s="16"/>
      <c r="H76" s="24">
        <f t="shared" si="1"/>
        <v>7</v>
      </c>
      <c r="I76" s="16">
        <v>100.0</v>
      </c>
      <c r="J76" s="25"/>
      <c r="K76" s="24">
        <f t="shared" si="2"/>
        <v>5</v>
      </c>
      <c r="L76" s="26"/>
      <c r="M76" s="24">
        <f t="shared" si="3"/>
        <v>0</v>
      </c>
      <c r="N76" s="27"/>
      <c r="O76" s="28"/>
      <c r="P76" s="24">
        <f t="shared" si="4"/>
        <v>0</v>
      </c>
      <c r="Q76" s="26"/>
      <c r="R76" s="26"/>
      <c r="S76" s="24">
        <f t="shared" si="5"/>
        <v>0</v>
      </c>
      <c r="T76" s="29"/>
      <c r="U76" s="15">
        <f t="shared" si="6"/>
        <v>0</v>
      </c>
      <c r="V76" s="30"/>
      <c r="W76" s="16"/>
      <c r="X76" s="15">
        <f t="shared" si="7"/>
        <v>0</v>
      </c>
      <c r="Y76" s="32"/>
      <c r="Z76" s="24">
        <f t="shared" si="8"/>
        <v>0</v>
      </c>
      <c r="AA76" s="18">
        <f t="shared" si="10"/>
        <v>12</v>
      </c>
      <c r="AB76" s="28"/>
    </row>
    <row r="77">
      <c r="A77" s="19">
        <f t="shared" si="9"/>
        <v>74</v>
      </c>
      <c r="B77" s="20">
        <v>2.01900226E8</v>
      </c>
      <c r="C77" s="21" t="s">
        <v>407</v>
      </c>
      <c r="D77" s="22">
        <v>100.0</v>
      </c>
      <c r="E77" s="23">
        <v>100.0</v>
      </c>
      <c r="F77" s="16">
        <v>100.0</v>
      </c>
      <c r="G77" s="16"/>
      <c r="H77" s="24">
        <f t="shared" si="1"/>
        <v>7.5</v>
      </c>
      <c r="I77" s="16">
        <v>100.0</v>
      </c>
      <c r="J77" s="25"/>
      <c r="K77" s="24">
        <f t="shared" si="2"/>
        <v>5</v>
      </c>
      <c r="L77" s="26"/>
      <c r="M77" s="24">
        <f t="shared" si="3"/>
        <v>0</v>
      </c>
      <c r="N77" s="27"/>
      <c r="O77" s="28"/>
      <c r="P77" s="24">
        <f t="shared" si="4"/>
        <v>0</v>
      </c>
      <c r="Q77" s="26"/>
      <c r="R77" s="26"/>
      <c r="S77" s="24">
        <f t="shared" si="5"/>
        <v>0</v>
      </c>
      <c r="T77" s="29"/>
      <c r="U77" s="15">
        <f t="shared" si="6"/>
        <v>0</v>
      </c>
      <c r="V77" s="30"/>
      <c r="W77" s="16"/>
      <c r="X77" s="15">
        <f t="shared" si="7"/>
        <v>0</v>
      </c>
      <c r="Y77" s="32"/>
      <c r="Z77" s="24">
        <f t="shared" si="8"/>
        <v>0</v>
      </c>
      <c r="AA77" s="18">
        <f t="shared" si="10"/>
        <v>12.5</v>
      </c>
      <c r="AB77" s="28"/>
    </row>
    <row r="78">
      <c r="A78" s="19">
        <f t="shared" si="9"/>
        <v>75</v>
      </c>
      <c r="B78" s="20">
        <v>2.01900289E8</v>
      </c>
      <c r="C78" s="21" t="s">
        <v>408</v>
      </c>
      <c r="D78" s="22">
        <v>100.0</v>
      </c>
      <c r="E78" s="23">
        <v>100.0</v>
      </c>
      <c r="F78" s="16"/>
      <c r="G78" s="16"/>
      <c r="H78" s="24">
        <f t="shared" si="1"/>
        <v>5</v>
      </c>
      <c r="I78" s="16"/>
      <c r="J78" s="25"/>
      <c r="K78" s="24">
        <f t="shared" si="2"/>
        <v>0</v>
      </c>
      <c r="L78" s="26"/>
      <c r="M78" s="24">
        <f t="shared" si="3"/>
        <v>0</v>
      </c>
      <c r="N78" s="27"/>
      <c r="O78" s="28"/>
      <c r="P78" s="24">
        <f t="shared" si="4"/>
        <v>0</v>
      </c>
      <c r="Q78" s="26"/>
      <c r="R78" s="26"/>
      <c r="S78" s="24">
        <f t="shared" si="5"/>
        <v>0</v>
      </c>
      <c r="T78" s="29"/>
      <c r="U78" s="15">
        <f t="shared" si="6"/>
        <v>0</v>
      </c>
      <c r="V78" s="30"/>
      <c r="W78" s="16"/>
      <c r="X78" s="15">
        <f t="shared" si="7"/>
        <v>0</v>
      </c>
      <c r="Y78" s="32"/>
      <c r="Z78" s="24">
        <f t="shared" si="8"/>
        <v>0</v>
      </c>
      <c r="AA78" s="18">
        <f t="shared" si="10"/>
        <v>5</v>
      </c>
      <c r="AB78" s="28"/>
    </row>
    <row r="79">
      <c r="A79" s="19">
        <f t="shared" si="9"/>
        <v>76</v>
      </c>
      <c r="B79" s="20">
        <v>2.01900629E8</v>
      </c>
      <c r="C79" s="21" t="s">
        <v>409</v>
      </c>
      <c r="D79" s="22">
        <v>100.0</v>
      </c>
      <c r="E79" s="23">
        <v>100.0</v>
      </c>
      <c r="F79" s="16"/>
      <c r="G79" s="16"/>
      <c r="H79" s="24">
        <f t="shared" si="1"/>
        <v>5</v>
      </c>
      <c r="I79" s="16"/>
      <c r="J79" s="25"/>
      <c r="K79" s="24">
        <f t="shared" si="2"/>
        <v>0</v>
      </c>
      <c r="L79" s="26"/>
      <c r="M79" s="24">
        <f t="shared" si="3"/>
        <v>0</v>
      </c>
      <c r="N79" s="27"/>
      <c r="O79" s="28"/>
      <c r="P79" s="24">
        <f t="shared" si="4"/>
        <v>0</v>
      </c>
      <c r="Q79" s="26"/>
      <c r="R79" s="26"/>
      <c r="S79" s="24">
        <f t="shared" si="5"/>
        <v>0</v>
      </c>
      <c r="T79" s="29"/>
      <c r="U79" s="15">
        <f t="shared" si="6"/>
        <v>0</v>
      </c>
      <c r="V79" s="30"/>
      <c r="W79" s="16"/>
      <c r="X79" s="15">
        <f t="shared" si="7"/>
        <v>0</v>
      </c>
      <c r="Y79" s="32"/>
      <c r="Z79" s="24">
        <f t="shared" si="8"/>
        <v>0</v>
      </c>
      <c r="AA79" s="18">
        <f t="shared" si="10"/>
        <v>5</v>
      </c>
      <c r="AB79" s="28"/>
    </row>
    <row r="80">
      <c r="A80" s="19">
        <f t="shared" si="9"/>
        <v>77</v>
      </c>
      <c r="B80" s="20">
        <v>2.01900853E8</v>
      </c>
      <c r="C80" s="21" t="s">
        <v>410</v>
      </c>
      <c r="D80" s="22">
        <v>100.0</v>
      </c>
      <c r="E80" s="23">
        <v>100.0</v>
      </c>
      <c r="F80" s="16">
        <v>0.0</v>
      </c>
      <c r="G80" s="16"/>
      <c r="H80" s="24">
        <f t="shared" si="1"/>
        <v>5</v>
      </c>
      <c r="I80" s="16">
        <v>100.0</v>
      </c>
      <c r="J80" s="25"/>
      <c r="K80" s="24">
        <f t="shared" si="2"/>
        <v>5</v>
      </c>
      <c r="L80" s="26"/>
      <c r="M80" s="24">
        <f t="shared" si="3"/>
        <v>0</v>
      </c>
      <c r="N80" s="27"/>
      <c r="O80" s="28"/>
      <c r="P80" s="24">
        <f t="shared" si="4"/>
        <v>0</v>
      </c>
      <c r="Q80" s="26"/>
      <c r="R80" s="26"/>
      <c r="S80" s="24">
        <f t="shared" si="5"/>
        <v>0</v>
      </c>
      <c r="T80" s="29"/>
      <c r="U80" s="15">
        <f t="shared" si="6"/>
        <v>0</v>
      </c>
      <c r="V80" s="30"/>
      <c r="W80" s="16"/>
      <c r="X80" s="15">
        <f t="shared" si="7"/>
        <v>0</v>
      </c>
      <c r="Y80" s="32"/>
      <c r="Z80" s="24">
        <f t="shared" si="8"/>
        <v>0</v>
      </c>
      <c r="AA80" s="18">
        <f t="shared" si="10"/>
        <v>10</v>
      </c>
      <c r="AB80" s="28"/>
    </row>
    <row r="81">
      <c r="A81" s="19">
        <f t="shared" si="9"/>
        <v>78</v>
      </c>
      <c r="B81" s="20">
        <v>2.01900874E8</v>
      </c>
      <c r="C81" s="21" t="s">
        <v>411</v>
      </c>
      <c r="D81" s="22">
        <v>100.0</v>
      </c>
      <c r="E81" s="23">
        <v>100.0</v>
      </c>
      <c r="F81" s="16"/>
      <c r="G81" s="16"/>
      <c r="H81" s="24">
        <f t="shared" si="1"/>
        <v>5</v>
      </c>
      <c r="I81" s="16"/>
      <c r="J81" s="25"/>
      <c r="K81" s="24">
        <f t="shared" si="2"/>
        <v>0</v>
      </c>
      <c r="L81" s="26"/>
      <c r="M81" s="24">
        <f t="shared" si="3"/>
        <v>0</v>
      </c>
      <c r="N81" s="27"/>
      <c r="O81" s="28"/>
      <c r="P81" s="24">
        <f t="shared" si="4"/>
        <v>0</v>
      </c>
      <c r="Q81" s="26"/>
      <c r="R81" s="26"/>
      <c r="S81" s="24">
        <f t="shared" si="5"/>
        <v>0</v>
      </c>
      <c r="T81" s="29"/>
      <c r="U81" s="15">
        <f t="shared" si="6"/>
        <v>0</v>
      </c>
      <c r="V81" s="30"/>
      <c r="W81" s="16"/>
      <c r="X81" s="15">
        <f t="shared" si="7"/>
        <v>0</v>
      </c>
      <c r="Y81" s="32"/>
      <c r="Z81" s="24">
        <f t="shared" si="8"/>
        <v>0</v>
      </c>
      <c r="AA81" s="18">
        <f t="shared" si="10"/>
        <v>5</v>
      </c>
      <c r="AB81" s="28"/>
    </row>
    <row r="82">
      <c r="A82" s="19">
        <f t="shared" si="9"/>
        <v>79</v>
      </c>
      <c r="B82" s="20">
        <v>2.01900907E8</v>
      </c>
      <c r="C82" s="21" t="s">
        <v>412</v>
      </c>
      <c r="D82" s="22">
        <v>100.0</v>
      </c>
      <c r="E82" s="23">
        <v>90.0</v>
      </c>
      <c r="F82" s="16">
        <v>100.0</v>
      </c>
      <c r="G82" s="16"/>
      <c r="H82" s="24">
        <f t="shared" si="1"/>
        <v>7.25</v>
      </c>
      <c r="I82" s="16">
        <v>0.0</v>
      </c>
      <c r="J82" s="25"/>
      <c r="K82" s="24">
        <f t="shared" si="2"/>
        <v>0</v>
      </c>
      <c r="L82" s="26"/>
      <c r="M82" s="24">
        <f t="shared" si="3"/>
        <v>0</v>
      </c>
      <c r="N82" s="27"/>
      <c r="O82" s="28"/>
      <c r="P82" s="24">
        <f t="shared" si="4"/>
        <v>0</v>
      </c>
      <c r="Q82" s="26"/>
      <c r="R82" s="26"/>
      <c r="S82" s="24">
        <f t="shared" si="5"/>
        <v>0</v>
      </c>
      <c r="T82" s="29"/>
      <c r="U82" s="15">
        <f t="shared" si="6"/>
        <v>0</v>
      </c>
      <c r="V82" s="30"/>
      <c r="W82" s="16"/>
      <c r="X82" s="15">
        <f t="shared" si="7"/>
        <v>0</v>
      </c>
      <c r="Y82" s="32"/>
      <c r="Z82" s="24">
        <f t="shared" si="8"/>
        <v>0</v>
      </c>
      <c r="AA82" s="18">
        <f t="shared" si="10"/>
        <v>7.25</v>
      </c>
      <c r="AB82" s="28"/>
    </row>
    <row r="83">
      <c r="A83" s="19">
        <f t="shared" si="9"/>
        <v>80</v>
      </c>
      <c r="B83" s="20">
        <v>2.0190151E8</v>
      </c>
      <c r="C83" s="21" t="s">
        <v>413</v>
      </c>
      <c r="D83" s="22">
        <v>100.0</v>
      </c>
      <c r="E83" s="23">
        <v>100.0</v>
      </c>
      <c r="F83" s="16"/>
      <c r="G83" s="16"/>
      <c r="H83" s="24">
        <f t="shared" si="1"/>
        <v>5</v>
      </c>
      <c r="I83" s="16"/>
      <c r="J83" s="25"/>
      <c r="K83" s="24">
        <f t="shared" si="2"/>
        <v>0</v>
      </c>
      <c r="L83" s="26"/>
      <c r="M83" s="24">
        <f t="shared" si="3"/>
        <v>0</v>
      </c>
      <c r="N83" s="27"/>
      <c r="O83" s="28"/>
      <c r="P83" s="24">
        <f t="shared" si="4"/>
        <v>0</v>
      </c>
      <c r="Q83" s="26"/>
      <c r="R83" s="26"/>
      <c r="S83" s="24">
        <f t="shared" si="5"/>
        <v>0</v>
      </c>
      <c r="T83" s="29"/>
      <c r="U83" s="15">
        <f t="shared" si="6"/>
        <v>0</v>
      </c>
      <c r="V83" s="30"/>
      <c r="W83" s="16"/>
      <c r="X83" s="15">
        <f t="shared" si="7"/>
        <v>0</v>
      </c>
      <c r="Y83" s="32"/>
      <c r="Z83" s="24">
        <f t="shared" si="8"/>
        <v>0</v>
      </c>
      <c r="AA83" s="18">
        <f t="shared" si="10"/>
        <v>5</v>
      </c>
      <c r="AB83" s="28"/>
    </row>
    <row r="84">
      <c r="A84" s="19">
        <f t="shared" si="9"/>
        <v>81</v>
      </c>
      <c r="B84" s="20">
        <v>2.01902046E8</v>
      </c>
      <c r="C84" s="21" t="s">
        <v>414</v>
      </c>
      <c r="D84" s="22">
        <v>100.0</v>
      </c>
      <c r="E84" s="23">
        <v>100.0</v>
      </c>
      <c r="F84" s="16">
        <v>100.0</v>
      </c>
      <c r="G84" s="16"/>
      <c r="H84" s="24">
        <f t="shared" si="1"/>
        <v>7.5</v>
      </c>
      <c r="I84" s="16">
        <v>70.0</v>
      </c>
      <c r="J84" s="25"/>
      <c r="K84" s="24">
        <f t="shared" si="2"/>
        <v>3.5</v>
      </c>
      <c r="L84" s="26"/>
      <c r="M84" s="24">
        <f t="shared" si="3"/>
        <v>0</v>
      </c>
      <c r="N84" s="27"/>
      <c r="O84" s="28"/>
      <c r="P84" s="24">
        <f t="shared" si="4"/>
        <v>0</v>
      </c>
      <c r="Q84" s="26"/>
      <c r="R84" s="26"/>
      <c r="S84" s="24">
        <f t="shared" si="5"/>
        <v>0</v>
      </c>
      <c r="T84" s="29"/>
      <c r="U84" s="15">
        <f t="shared" si="6"/>
        <v>0</v>
      </c>
      <c r="V84" s="30"/>
      <c r="W84" s="16"/>
      <c r="X84" s="15">
        <f t="shared" si="7"/>
        <v>0</v>
      </c>
      <c r="Y84" s="32"/>
      <c r="Z84" s="24">
        <f t="shared" si="8"/>
        <v>0</v>
      </c>
      <c r="AA84" s="18">
        <f t="shared" si="10"/>
        <v>11</v>
      </c>
      <c r="AB84" s="28"/>
    </row>
    <row r="85">
      <c r="A85" s="19">
        <f t="shared" si="9"/>
        <v>82</v>
      </c>
      <c r="B85" s="20">
        <v>2.01902238E8</v>
      </c>
      <c r="C85" s="21" t="s">
        <v>415</v>
      </c>
      <c r="D85" s="22">
        <v>100.0</v>
      </c>
      <c r="E85" s="23">
        <v>100.0</v>
      </c>
      <c r="F85" s="16"/>
      <c r="G85" s="16"/>
      <c r="H85" s="24">
        <f t="shared" si="1"/>
        <v>5</v>
      </c>
      <c r="I85" s="16"/>
      <c r="J85" s="25"/>
      <c r="K85" s="24">
        <f t="shared" si="2"/>
        <v>0</v>
      </c>
      <c r="L85" s="26"/>
      <c r="M85" s="24">
        <f t="shared" si="3"/>
        <v>0</v>
      </c>
      <c r="N85" s="27"/>
      <c r="O85" s="28"/>
      <c r="P85" s="24">
        <f t="shared" si="4"/>
        <v>0</v>
      </c>
      <c r="Q85" s="26"/>
      <c r="R85" s="26"/>
      <c r="S85" s="24">
        <f t="shared" si="5"/>
        <v>0</v>
      </c>
      <c r="T85" s="29"/>
      <c r="U85" s="15">
        <f t="shared" si="6"/>
        <v>0</v>
      </c>
      <c r="V85" s="30"/>
      <c r="W85" s="16"/>
      <c r="X85" s="15">
        <f t="shared" si="7"/>
        <v>0</v>
      </c>
      <c r="Y85" s="32"/>
      <c r="Z85" s="24">
        <f t="shared" si="8"/>
        <v>0</v>
      </c>
      <c r="AA85" s="18">
        <f t="shared" si="10"/>
        <v>5</v>
      </c>
      <c r="AB85" s="28"/>
    </row>
    <row r="86">
      <c r="A86" s="19">
        <f t="shared" si="9"/>
        <v>83</v>
      </c>
      <c r="B86" s="20">
        <v>2.01902302E8</v>
      </c>
      <c r="C86" s="21" t="s">
        <v>416</v>
      </c>
      <c r="D86" s="22">
        <v>70.0</v>
      </c>
      <c r="E86" s="23">
        <v>100.0</v>
      </c>
      <c r="F86" s="16">
        <v>90.0</v>
      </c>
      <c r="G86" s="16"/>
      <c r="H86" s="24">
        <f t="shared" si="1"/>
        <v>6.5</v>
      </c>
      <c r="I86" s="16">
        <v>100.0</v>
      </c>
      <c r="J86" s="25"/>
      <c r="K86" s="24">
        <f t="shared" si="2"/>
        <v>5</v>
      </c>
      <c r="L86" s="26"/>
      <c r="M86" s="24">
        <f t="shared" si="3"/>
        <v>0</v>
      </c>
      <c r="N86" s="27"/>
      <c r="O86" s="28"/>
      <c r="P86" s="24">
        <f t="shared" si="4"/>
        <v>0</v>
      </c>
      <c r="Q86" s="26"/>
      <c r="R86" s="26"/>
      <c r="S86" s="24">
        <f t="shared" si="5"/>
        <v>0</v>
      </c>
      <c r="T86" s="29"/>
      <c r="U86" s="15">
        <f t="shared" si="6"/>
        <v>0</v>
      </c>
      <c r="V86" s="30"/>
      <c r="W86" s="16"/>
      <c r="X86" s="15">
        <f t="shared" si="7"/>
        <v>0</v>
      </c>
      <c r="Y86" s="32"/>
      <c r="Z86" s="24">
        <f t="shared" si="8"/>
        <v>0</v>
      </c>
      <c r="AA86" s="18">
        <f t="shared" si="10"/>
        <v>11.5</v>
      </c>
    </row>
    <row r="87">
      <c r="A87" s="19">
        <f t="shared" si="9"/>
        <v>84</v>
      </c>
      <c r="B87" s="20">
        <v>2.01902934E8</v>
      </c>
      <c r="C87" s="21" t="s">
        <v>417</v>
      </c>
      <c r="D87" s="22">
        <v>80.0</v>
      </c>
      <c r="E87" s="23">
        <v>100.0</v>
      </c>
      <c r="F87" s="16">
        <v>60.0</v>
      </c>
      <c r="G87" s="16"/>
      <c r="H87" s="24">
        <f t="shared" si="1"/>
        <v>6</v>
      </c>
      <c r="I87" s="16">
        <v>85.0</v>
      </c>
      <c r="J87" s="25"/>
      <c r="K87" s="24">
        <f t="shared" si="2"/>
        <v>4.25</v>
      </c>
      <c r="L87" s="26"/>
      <c r="M87" s="24">
        <f t="shared" si="3"/>
        <v>0</v>
      </c>
      <c r="N87" s="27"/>
      <c r="O87" s="28"/>
      <c r="P87" s="24">
        <f t="shared" si="4"/>
        <v>0</v>
      </c>
      <c r="Q87" s="26"/>
      <c r="R87" s="26"/>
      <c r="S87" s="24">
        <f t="shared" si="5"/>
        <v>0</v>
      </c>
      <c r="T87" s="29"/>
      <c r="U87" s="15">
        <f t="shared" si="6"/>
        <v>0</v>
      </c>
      <c r="V87" s="30"/>
      <c r="W87" s="16"/>
      <c r="X87" s="15">
        <f t="shared" si="7"/>
        <v>0</v>
      </c>
      <c r="Y87" s="32"/>
      <c r="Z87" s="24">
        <f t="shared" si="8"/>
        <v>0</v>
      </c>
      <c r="AA87" s="18">
        <f t="shared" si="10"/>
        <v>10.25</v>
      </c>
    </row>
    <row r="88">
      <c r="A88" s="19">
        <f t="shared" si="9"/>
        <v>85</v>
      </c>
      <c r="B88" s="13">
        <v>2.01903838E8</v>
      </c>
      <c r="C88" s="13" t="s">
        <v>418</v>
      </c>
      <c r="D88" s="1">
        <v>100.0</v>
      </c>
      <c r="E88" s="1">
        <v>100.0</v>
      </c>
      <c r="H88" s="24">
        <f t="shared" si="1"/>
        <v>5</v>
      </c>
      <c r="J88" s="26"/>
      <c r="K88" s="24">
        <f t="shared" si="2"/>
        <v>0</v>
      </c>
      <c r="M88" s="24">
        <f t="shared" si="3"/>
        <v>0</v>
      </c>
      <c r="P88" s="24">
        <f t="shared" si="4"/>
        <v>0</v>
      </c>
      <c r="R88" s="26"/>
      <c r="S88" s="24">
        <f t="shared" si="5"/>
        <v>0</v>
      </c>
      <c r="T88" s="29"/>
      <c r="U88" s="15">
        <f t="shared" si="6"/>
        <v>0</v>
      </c>
      <c r="X88" s="15">
        <f t="shared" si="7"/>
        <v>0</v>
      </c>
      <c r="Z88" s="24">
        <f t="shared" si="8"/>
        <v>0</v>
      </c>
      <c r="AA88" s="18">
        <f t="shared" si="10"/>
        <v>5</v>
      </c>
    </row>
    <row r="89">
      <c r="A89" s="19">
        <f t="shared" si="9"/>
        <v>86</v>
      </c>
      <c r="B89" s="13">
        <v>2.0190385E8</v>
      </c>
      <c r="C89" s="13" t="s">
        <v>419</v>
      </c>
      <c r="D89" s="1">
        <v>80.0</v>
      </c>
      <c r="E89" s="1">
        <v>100.0</v>
      </c>
      <c r="F89" s="1">
        <v>100.0</v>
      </c>
      <c r="H89" s="24">
        <f t="shared" si="1"/>
        <v>7</v>
      </c>
      <c r="I89" s="33">
        <v>100.0</v>
      </c>
      <c r="J89" s="26"/>
      <c r="K89" s="24">
        <f t="shared" si="2"/>
        <v>5</v>
      </c>
      <c r="M89" s="24">
        <f t="shared" si="3"/>
        <v>0</v>
      </c>
      <c r="P89" s="24">
        <f t="shared" si="4"/>
        <v>0</v>
      </c>
      <c r="R89" s="26"/>
      <c r="S89" s="24">
        <f t="shared" si="5"/>
        <v>0</v>
      </c>
      <c r="T89" s="29"/>
      <c r="U89" s="15">
        <f t="shared" si="6"/>
        <v>0</v>
      </c>
      <c r="X89" s="15">
        <f t="shared" si="7"/>
        <v>0</v>
      </c>
      <c r="Z89" s="24">
        <f t="shared" si="8"/>
        <v>0</v>
      </c>
      <c r="AA89" s="18">
        <f t="shared" si="10"/>
        <v>12</v>
      </c>
    </row>
    <row r="90">
      <c r="A90" s="19">
        <f t="shared" si="9"/>
        <v>87</v>
      </c>
      <c r="B90" s="13">
        <v>2.01903865E8</v>
      </c>
      <c r="C90" s="13" t="s">
        <v>420</v>
      </c>
      <c r="D90" s="1">
        <v>90.0</v>
      </c>
      <c r="E90" s="1">
        <v>100.0</v>
      </c>
      <c r="F90" s="1">
        <v>0.0</v>
      </c>
      <c r="H90" s="24">
        <f t="shared" si="1"/>
        <v>4.75</v>
      </c>
      <c r="I90" s="1">
        <v>100.0</v>
      </c>
      <c r="J90" s="26"/>
      <c r="K90" s="24">
        <f t="shared" si="2"/>
        <v>5</v>
      </c>
      <c r="M90" s="24">
        <f t="shared" si="3"/>
        <v>0</v>
      </c>
      <c r="O90" s="28"/>
      <c r="P90" s="24">
        <f t="shared" si="4"/>
        <v>0</v>
      </c>
      <c r="R90" s="26"/>
      <c r="S90" s="24">
        <f t="shared" si="5"/>
        <v>0</v>
      </c>
      <c r="T90" s="29"/>
      <c r="U90" s="15">
        <f t="shared" si="6"/>
        <v>0</v>
      </c>
      <c r="X90" s="15">
        <f t="shared" si="7"/>
        <v>0</v>
      </c>
      <c r="Y90" s="27"/>
      <c r="Z90" s="24">
        <f t="shared" si="8"/>
        <v>0</v>
      </c>
      <c r="AA90" s="18">
        <f t="shared" si="10"/>
        <v>9.75</v>
      </c>
    </row>
    <row r="91">
      <c r="A91" s="19">
        <f t="shared" si="9"/>
        <v>88</v>
      </c>
      <c r="B91" s="13">
        <v>2.01903895E8</v>
      </c>
      <c r="C91" s="13" t="s">
        <v>421</v>
      </c>
      <c r="D91" s="1">
        <v>100.0</v>
      </c>
      <c r="E91" s="1">
        <v>100.0</v>
      </c>
      <c r="H91" s="24">
        <f t="shared" si="1"/>
        <v>5</v>
      </c>
      <c r="J91" s="26"/>
      <c r="K91" s="24">
        <f t="shared" si="2"/>
        <v>0</v>
      </c>
      <c r="M91" s="24">
        <f t="shared" si="3"/>
        <v>0</v>
      </c>
      <c r="O91" s="34"/>
      <c r="P91" s="24">
        <f t="shared" si="4"/>
        <v>0</v>
      </c>
      <c r="R91" s="26"/>
      <c r="S91" s="24">
        <f t="shared" si="5"/>
        <v>0</v>
      </c>
      <c r="T91" s="29"/>
      <c r="U91" s="15">
        <f t="shared" si="6"/>
        <v>0</v>
      </c>
      <c r="X91" s="15">
        <f t="shared" si="7"/>
        <v>0</v>
      </c>
      <c r="Y91" s="34"/>
      <c r="Z91" s="24">
        <f t="shared" si="8"/>
        <v>0</v>
      </c>
      <c r="AA91" s="18">
        <f t="shared" si="10"/>
        <v>5</v>
      </c>
    </row>
    <row r="92">
      <c r="A92" s="19">
        <f t="shared" si="9"/>
        <v>89</v>
      </c>
      <c r="B92" s="13">
        <v>2.01903969E8</v>
      </c>
      <c r="C92" s="13" t="s">
        <v>422</v>
      </c>
      <c r="D92" s="1">
        <v>100.0</v>
      </c>
      <c r="E92" s="1">
        <v>80.0</v>
      </c>
      <c r="F92" s="1">
        <v>0.0</v>
      </c>
      <c r="H92" s="24">
        <f t="shared" si="1"/>
        <v>4.5</v>
      </c>
      <c r="I92" s="1">
        <v>100.0</v>
      </c>
      <c r="J92" s="26"/>
      <c r="K92" s="24">
        <f t="shared" si="2"/>
        <v>5</v>
      </c>
      <c r="M92" s="24">
        <f t="shared" si="3"/>
        <v>0</v>
      </c>
      <c r="O92" s="34"/>
      <c r="P92" s="24">
        <f t="shared" si="4"/>
        <v>0</v>
      </c>
      <c r="R92" s="26"/>
      <c r="S92" s="24">
        <f t="shared" si="5"/>
        <v>0</v>
      </c>
      <c r="T92" s="29"/>
      <c r="U92" s="15">
        <f t="shared" si="6"/>
        <v>0</v>
      </c>
      <c r="X92" s="15">
        <f t="shared" si="7"/>
        <v>0</v>
      </c>
      <c r="Y92" s="34"/>
      <c r="Z92" s="24">
        <f t="shared" si="8"/>
        <v>0</v>
      </c>
      <c r="AA92" s="18">
        <f t="shared" si="10"/>
        <v>9.5</v>
      </c>
    </row>
    <row r="93">
      <c r="A93" s="19">
        <f t="shared" si="9"/>
        <v>90</v>
      </c>
      <c r="B93" s="13">
        <v>2.01904061E8</v>
      </c>
      <c r="C93" s="13" t="s">
        <v>423</v>
      </c>
      <c r="D93" s="1">
        <v>100.0</v>
      </c>
      <c r="E93" s="1">
        <v>100.0</v>
      </c>
      <c r="H93" s="24">
        <f t="shared" si="1"/>
        <v>5</v>
      </c>
      <c r="J93" s="26"/>
      <c r="K93" s="24">
        <f t="shared" si="2"/>
        <v>0</v>
      </c>
      <c r="M93" s="24">
        <f t="shared" si="3"/>
        <v>0</v>
      </c>
      <c r="O93" s="28"/>
      <c r="P93" s="24">
        <f t="shared" si="4"/>
        <v>0</v>
      </c>
      <c r="R93" s="26"/>
      <c r="S93" s="24">
        <f t="shared" si="5"/>
        <v>0</v>
      </c>
      <c r="T93" s="29"/>
      <c r="U93" s="15">
        <f t="shared" si="6"/>
        <v>0</v>
      </c>
      <c r="X93" s="15">
        <f t="shared" si="7"/>
        <v>0</v>
      </c>
      <c r="Y93" s="27"/>
      <c r="Z93" s="24">
        <f t="shared" si="8"/>
        <v>0</v>
      </c>
      <c r="AA93" s="18">
        <f t="shared" si="10"/>
        <v>5</v>
      </c>
    </row>
    <row r="94">
      <c r="A94" s="19">
        <f t="shared" si="9"/>
        <v>91</v>
      </c>
      <c r="B94" s="13">
        <v>2.01905837E8</v>
      </c>
      <c r="C94" s="13" t="s">
        <v>424</v>
      </c>
      <c r="D94" s="1">
        <v>100.0</v>
      </c>
      <c r="E94" s="1">
        <v>100.0</v>
      </c>
      <c r="F94" s="1">
        <v>100.0</v>
      </c>
      <c r="H94" s="24">
        <f t="shared" si="1"/>
        <v>7.5</v>
      </c>
      <c r="I94" s="1">
        <v>100.0</v>
      </c>
      <c r="J94" s="26"/>
      <c r="K94" s="24">
        <f t="shared" si="2"/>
        <v>5</v>
      </c>
      <c r="M94" s="24">
        <f t="shared" si="3"/>
        <v>0</v>
      </c>
      <c r="O94" s="28"/>
      <c r="P94" s="24">
        <f t="shared" si="4"/>
        <v>0</v>
      </c>
      <c r="R94" s="26"/>
      <c r="S94" s="24">
        <f t="shared" si="5"/>
        <v>0</v>
      </c>
      <c r="T94" s="29"/>
      <c r="U94" s="15">
        <f t="shared" si="6"/>
        <v>0</v>
      </c>
      <c r="X94" s="15">
        <f t="shared" si="7"/>
        <v>0</v>
      </c>
      <c r="Y94" s="28"/>
      <c r="Z94" s="24">
        <f t="shared" si="8"/>
        <v>0</v>
      </c>
      <c r="AA94" s="18">
        <f t="shared" si="10"/>
        <v>12.5</v>
      </c>
    </row>
    <row r="95">
      <c r="A95" s="19">
        <f t="shared" si="9"/>
        <v>92</v>
      </c>
      <c r="B95" s="13">
        <v>2.0190618E8</v>
      </c>
      <c r="C95" s="13" t="s">
        <v>425</v>
      </c>
      <c r="D95" s="1">
        <v>100.0</v>
      </c>
      <c r="E95" s="1">
        <v>100.0</v>
      </c>
      <c r="H95" s="24">
        <f t="shared" si="1"/>
        <v>5</v>
      </c>
      <c r="J95" s="26"/>
      <c r="K95" s="24">
        <f t="shared" si="2"/>
        <v>0</v>
      </c>
      <c r="M95" s="24">
        <f t="shared" si="3"/>
        <v>0</v>
      </c>
      <c r="O95" s="28"/>
      <c r="P95" s="24">
        <f t="shared" si="4"/>
        <v>0</v>
      </c>
      <c r="R95" s="26"/>
      <c r="S95" s="24">
        <f t="shared" si="5"/>
        <v>0</v>
      </c>
      <c r="T95" s="29"/>
      <c r="U95" s="15">
        <f t="shared" si="6"/>
        <v>0</v>
      </c>
      <c r="X95" s="15">
        <f t="shared" si="7"/>
        <v>0</v>
      </c>
      <c r="Y95" s="27"/>
      <c r="Z95" s="24">
        <f t="shared" si="8"/>
        <v>0</v>
      </c>
      <c r="AA95" s="18">
        <f t="shared" si="10"/>
        <v>5</v>
      </c>
    </row>
    <row r="96">
      <c r="A96" s="19">
        <f t="shared" si="9"/>
        <v>93</v>
      </c>
      <c r="B96" s="13">
        <v>2.01906552E8</v>
      </c>
      <c r="C96" s="13" t="s">
        <v>426</v>
      </c>
      <c r="D96" s="1">
        <v>85.0</v>
      </c>
      <c r="E96" s="1">
        <v>80.0</v>
      </c>
      <c r="F96" s="1">
        <v>100.0</v>
      </c>
      <c r="H96" s="24">
        <f t="shared" si="1"/>
        <v>6.625</v>
      </c>
      <c r="I96" s="1">
        <v>100.0</v>
      </c>
      <c r="J96" s="26"/>
      <c r="K96" s="24">
        <f t="shared" si="2"/>
        <v>5</v>
      </c>
      <c r="M96" s="24">
        <f t="shared" si="3"/>
        <v>0</v>
      </c>
      <c r="O96" s="28"/>
      <c r="P96" s="24">
        <f t="shared" si="4"/>
        <v>0</v>
      </c>
      <c r="R96" s="26"/>
      <c r="S96" s="24">
        <f t="shared" si="5"/>
        <v>0</v>
      </c>
      <c r="T96" s="29"/>
      <c r="U96" s="15">
        <f t="shared" si="6"/>
        <v>0</v>
      </c>
      <c r="X96" s="15">
        <f t="shared" si="7"/>
        <v>0</v>
      </c>
      <c r="Y96" s="27"/>
      <c r="Z96" s="24">
        <f t="shared" si="8"/>
        <v>0</v>
      </c>
      <c r="AA96" s="18">
        <f t="shared" si="10"/>
        <v>11.625</v>
      </c>
    </row>
    <row r="97">
      <c r="A97" s="19">
        <f t="shared" si="9"/>
        <v>94</v>
      </c>
      <c r="B97" s="13">
        <v>2.01906564E8</v>
      </c>
      <c r="C97" s="13" t="s">
        <v>427</v>
      </c>
      <c r="D97" s="1">
        <v>100.0</v>
      </c>
      <c r="E97" s="1">
        <v>100.0</v>
      </c>
      <c r="H97" s="24">
        <f t="shared" si="1"/>
        <v>5</v>
      </c>
      <c r="J97" s="26"/>
      <c r="K97" s="24">
        <f t="shared" si="2"/>
        <v>0</v>
      </c>
      <c r="M97" s="24">
        <f t="shared" si="3"/>
        <v>0</v>
      </c>
      <c r="O97" s="28"/>
      <c r="P97" s="24">
        <f t="shared" si="4"/>
        <v>0</v>
      </c>
      <c r="R97" s="26"/>
      <c r="S97" s="24">
        <f t="shared" si="5"/>
        <v>0</v>
      </c>
      <c r="T97" s="29"/>
      <c r="U97" s="15">
        <f t="shared" si="6"/>
        <v>0</v>
      </c>
      <c r="X97" s="15">
        <f t="shared" si="7"/>
        <v>0</v>
      </c>
      <c r="Y97" s="27"/>
      <c r="Z97" s="24">
        <f t="shared" si="8"/>
        <v>0</v>
      </c>
      <c r="AA97" s="18">
        <f t="shared" si="10"/>
        <v>5</v>
      </c>
    </row>
    <row r="98">
      <c r="A98" s="19">
        <f t="shared" si="9"/>
        <v>95</v>
      </c>
      <c r="B98" s="13">
        <v>2.0190657E8</v>
      </c>
      <c r="C98" s="13" t="s">
        <v>428</v>
      </c>
      <c r="D98" s="1">
        <v>100.0</v>
      </c>
      <c r="E98" s="1">
        <v>100.0</v>
      </c>
      <c r="H98" s="24">
        <f t="shared" si="1"/>
        <v>5</v>
      </c>
      <c r="J98" s="26"/>
      <c r="K98" s="24">
        <f t="shared" si="2"/>
        <v>0</v>
      </c>
      <c r="M98" s="24">
        <f t="shared" si="3"/>
        <v>0</v>
      </c>
      <c r="O98" s="28"/>
      <c r="P98" s="24">
        <f t="shared" si="4"/>
        <v>0</v>
      </c>
      <c r="R98" s="26"/>
      <c r="S98" s="24">
        <f t="shared" si="5"/>
        <v>0</v>
      </c>
      <c r="T98" s="29"/>
      <c r="U98" s="15">
        <f t="shared" si="6"/>
        <v>0</v>
      </c>
      <c r="X98" s="15">
        <f t="shared" si="7"/>
        <v>0</v>
      </c>
      <c r="Y98" s="27"/>
      <c r="Z98" s="24">
        <f t="shared" si="8"/>
        <v>0</v>
      </c>
      <c r="AA98" s="18">
        <f t="shared" si="10"/>
        <v>5</v>
      </c>
    </row>
    <row r="99">
      <c r="A99" s="19">
        <f t="shared" si="9"/>
        <v>96</v>
      </c>
      <c r="B99" s="13">
        <v>2.01907131E8</v>
      </c>
      <c r="C99" s="13" t="s">
        <v>429</v>
      </c>
      <c r="D99" s="1">
        <v>0.0</v>
      </c>
      <c r="E99" s="1">
        <v>0.0</v>
      </c>
      <c r="H99" s="24">
        <f t="shared" si="1"/>
        <v>0</v>
      </c>
      <c r="J99" s="26"/>
      <c r="K99" s="24">
        <f t="shared" si="2"/>
        <v>0</v>
      </c>
      <c r="M99" s="24">
        <f t="shared" si="3"/>
        <v>0</v>
      </c>
      <c r="O99" s="28"/>
      <c r="P99" s="24">
        <f t="shared" si="4"/>
        <v>0</v>
      </c>
      <c r="R99" s="26"/>
      <c r="S99" s="24">
        <f t="shared" si="5"/>
        <v>0</v>
      </c>
      <c r="T99" s="29"/>
      <c r="U99" s="15">
        <f t="shared" si="6"/>
        <v>0</v>
      </c>
      <c r="X99" s="15">
        <f t="shared" si="7"/>
        <v>0</v>
      </c>
      <c r="Y99" s="28"/>
      <c r="Z99" s="24">
        <f t="shared" si="8"/>
        <v>0</v>
      </c>
      <c r="AA99" s="18">
        <f t="shared" si="10"/>
        <v>0</v>
      </c>
    </row>
    <row r="100">
      <c r="A100" s="19">
        <f t="shared" si="9"/>
        <v>97</v>
      </c>
      <c r="B100" s="13">
        <v>2.01908321E8</v>
      </c>
      <c r="C100" s="13" t="s">
        <v>430</v>
      </c>
      <c r="D100" s="1">
        <v>100.0</v>
      </c>
      <c r="E100" s="1">
        <v>100.0</v>
      </c>
      <c r="H100" s="24">
        <f t="shared" si="1"/>
        <v>5</v>
      </c>
      <c r="J100" s="26"/>
      <c r="K100" s="24">
        <f t="shared" si="2"/>
        <v>0</v>
      </c>
      <c r="M100" s="24">
        <f t="shared" si="3"/>
        <v>0</v>
      </c>
      <c r="O100" s="28"/>
      <c r="P100" s="24">
        <f t="shared" si="4"/>
        <v>0</v>
      </c>
      <c r="R100" s="26"/>
      <c r="S100" s="24">
        <f t="shared" si="5"/>
        <v>0</v>
      </c>
      <c r="T100" s="29"/>
      <c r="U100" s="15">
        <f t="shared" si="6"/>
        <v>0</v>
      </c>
      <c r="X100" s="15">
        <f t="shared" si="7"/>
        <v>0</v>
      </c>
      <c r="Y100" s="27"/>
      <c r="Z100" s="24">
        <f t="shared" si="8"/>
        <v>0</v>
      </c>
      <c r="AA100" s="18">
        <f t="shared" si="10"/>
        <v>5</v>
      </c>
    </row>
    <row r="101">
      <c r="A101" s="19">
        <f t="shared" si="9"/>
        <v>98</v>
      </c>
      <c r="B101" s="13">
        <v>2.01908335E8</v>
      </c>
      <c r="C101" s="13" t="s">
        <v>431</v>
      </c>
      <c r="D101" s="1">
        <v>100.0</v>
      </c>
      <c r="E101" s="1">
        <v>100.0</v>
      </c>
      <c r="H101" s="24">
        <f t="shared" si="1"/>
        <v>5</v>
      </c>
      <c r="J101" s="26"/>
      <c r="K101" s="24">
        <f t="shared" si="2"/>
        <v>0</v>
      </c>
      <c r="M101" s="24">
        <f t="shared" si="3"/>
        <v>0</v>
      </c>
      <c r="O101" s="28"/>
      <c r="P101" s="24">
        <f t="shared" si="4"/>
        <v>0</v>
      </c>
      <c r="R101" s="26"/>
      <c r="S101" s="24">
        <f t="shared" si="5"/>
        <v>0</v>
      </c>
      <c r="T101" s="29"/>
      <c r="U101" s="15">
        <f t="shared" si="6"/>
        <v>0</v>
      </c>
      <c r="X101" s="15">
        <f t="shared" si="7"/>
        <v>0</v>
      </c>
      <c r="Y101" s="27"/>
      <c r="Z101" s="24">
        <f t="shared" si="8"/>
        <v>0</v>
      </c>
      <c r="AA101" s="18">
        <f t="shared" si="10"/>
        <v>5</v>
      </c>
    </row>
    <row r="102">
      <c r="A102" s="19">
        <f t="shared" si="9"/>
        <v>99</v>
      </c>
      <c r="B102" s="13">
        <v>2.01909103E8</v>
      </c>
      <c r="C102" s="13" t="s">
        <v>432</v>
      </c>
      <c r="D102" s="1">
        <v>100.0</v>
      </c>
      <c r="E102" s="1">
        <v>100.0</v>
      </c>
      <c r="H102" s="24">
        <f t="shared" si="1"/>
        <v>5</v>
      </c>
      <c r="J102" s="26"/>
      <c r="K102" s="24">
        <f t="shared" si="2"/>
        <v>0</v>
      </c>
      <c r="M102" s="24">
        <f t="shared" si="3"/>
        <v>0</v>
      </c>
      <c r="O102" s="28"/>
      <c r="P102" s="24">
        <f t="shared" si="4"/>
        <v>0</v>
      </c>
      <c r="R102" s="26"/>
      <c r="S102" s="24">
        <f t="shared" si="5"/>
        <v>0</v>
      </c>
      <c r="T102" s="29"/>
      <c r="U102" s="15">
        <f t="shared" si="6"/>
        <v>0</v>
      </c>
      <c r="X102" s="15">
        <f t="shared" si="7"/>
        <v>0</v>
      </c>
      <c r="Y102" s="27"/>
      <c r="Z102" s="24">
        <f t="shared" si="8"/>
        <v>0</v>
      </c>
      <c r="AA102" s="18">
        <f t="shared" si="10"/>
        <v>5</v>
      </c>
    </row>
    <row r="103">
      <c r="B103" s="35"/>
      <c r="C103" s="35"/>
      <c r="F103" s="36">
        <f>COUNT(F4:F102)</f>
        <v>50</v>
      </c>
      <c r="J103" s="26"/>
      <c r="O103" s="28"/>
      <c r="R103" s="26"/>
      <c r="T103" s="37"/>
      <c r="Y103" s="27"/>
      <c r="AA103" s="38"/>
    </row>
    <row r="104">
      <c r="B104" s="35"/>
      <c r="C104" s="35"/>
      <c r="J104" s="26"/>
      <c r="O104" s="28"/>
      <c r="R104" s="26"/>
      <c r="T104" s="37"/>
      <c r="Y104" s="27"/>
      <c r="AA104" s="38"/>
    </row>
    <row r="105">
      <c r="B105" s="35"/>
      <c r="C105" s="35"/>
      <c r="J105" s="26"/>
      <c r="O105" s="28"/>
      <c r="R105" s="26"/>
      <c r="T105" s="37"/>
      <c r="Y105" s="27"/>
      <c r="AA105" s="38"/>
    </row>
    <row r="106">
      <c r="B106" s="35"/>
      <c r="C106" s="35"/>
      <c r="J106" s="26"/>
      <c r="O106" s="28"/>
      <c r="R106" s="26"/>
      <c r="T106" s="37"/>
      <c r="Y106" s="27"/>
      <c r="AA106" s="38"/>
    </row>
    <row r="107">
      <c r="B107" s="35"/>
      <c r="C107" s="35"/>
      <c r="J107" s="26"/>
      <c r="O107" s="28"/>
      <c r="R107" s="26"/>
      <c r="T107" s="37"/>
      <c r="Y107" s="27"/>
      <c r="AA107" s="38"/>
    </row>
    <row r="108">
      <c r="B108" s="35"/>
      <c r="C108" s="35"/>
      <c r="J108" s="26"/>
      <c r="O108" s="28"/>
      <c r="R108" s="26"/>
      <c r="T108" s="37"/>
      <c r="Y108" s="28"/>
      <c r="AA108" s="38"/>
    </row>
    <row r="109">
      <c r="B109" s="35"/>
      <c r="C109" s="35"/>
      <c r="J109" s="26"/>
      <c r="O109" s="28"/>
      <c r="R109" s="26"/>
      <c r="T109" s="37"/>
      <c r="Y109" s="27"/>
      <c r="AA109" s="38"/>
    </row>
    <row r="110">
      <c r="B110" s="35"/>
      <c r="C110" s="35"/>
      <c r="J110" s="26"/>
      <c r="O110" s="28"/>
      <c r="R110" s="26"/>
      <c r="T110" s="37"/>
      <c r="Y110" s="27"/>
      <c r="AA110" s="38"/>
    </row>
    <row r="111">
      <c r="B111" s="35"/>
      <c r="C111" s="35"/>
      <c r="J111" s="26"/>
      <c r="O111" s="28"/>
      <c r="R111" s="26"/>
      <c r="Y111" s="27"/>
      <c r="AA111" s="38"/>
    </row>
    <row r="112">
      <c r="B112" s="35"/>
      <c r="C112" s="35"/>
      <c r="J112" s="26"/>
      <c r="O112" s="28"/>
      <c r="R112" s="26"/>
      <c r="Y112" s="27"/>
      <c r="AA112" s="38"/>
    </row>
    <row r="113">
      <c r="B113" s="35"/>
      <c r="C113" s="35"/>
      <c r="J113" s="26"/>
      <c r="O113" s="28"/>
      <c r="R113" s="26"/>
      <c r="Y113" s="27"/>
      <c r="AA113" s="38"/>
    </row>
    <row r="114">
      <c r="B114" s="35"/>
      <c r="C114" s="35"/>
      <c r="J114" s="26"/>
      <c r="O114" s="28"/>
      <c r="R114" s="26"/>
      <c r="Y114" s="27"/>
      <c r="AA114" s="38"/>
    </row>
    <row r="115">
      <c r="B115" s="35"/>
      <c r="C115" s="35"/>
      <c r="J115" s="26"/>
      <c r="O115" s="28"/>
      <c r="R115" s="26"/>
      <c r="Y115" s="27"/>
      <c r="AA115" s="38"/>
    </row>
    <row r="116">
      <c r="B116" s="35"/>
      <c r="C116" s="35"/>
      <c r="J116" s="26"/>
      <c r="O116" s="28"/>
      <c r="R116" s="26"/>
      <c r="Y116" s="28"/>
      <c r="AA116" s="38"/>
    </row>
    <row r="117">
      <c r="B117" s="35"/>
      <c r="C117" s="35"/>
      <c r="J117" s="26"/>
      <c r="O117" s="28"/>
      <c r="R117" s="26"/>
      <c r="Y117" s="27"/>
      <c r="AA117" s="38"/>
    </row>
    <row r="118">
      <c r="B118" s="35"/>
      <c r="C118" s="35"/>
      <c r="J118" s="26"/>
      <c r="O118" s="28"/>
      <c r="R118" s="26"/>
      <c r="Y118" s="27"/>
      <c r="AA118" s="38"/>
    </row>
    <row r="119">
      <c r="B119" s="35"/>
      <c r="C119" s="35"/>
      <c r="J119" s="26"/>
      <c r="O119" s="28"/>
      <c r="R119" s="26"/>
      <c r="Y119" s="27"/>
      <c r="AA119" s="38"/>
    </row>
    <row r="120">
      <c r="B120" s="35"/>
      <c r="C120" s="35"/>
      <c r="J120" s="26"/>
      <c r="O120" s="28"/>
      <c r="R120" s="26"/>
      <c r="Y120" s="27"/>
      <c r="AA120" s="38"/>
    </row>
    <row r="121">
      <c r="B121" s="35"/>
      <c r="C121" s="35"/>
      <c r="J121" s="26"/>
      <c r="O121" s="28"/>
      <c r="R121" s="26"/>
      <c r="Y121" s="27"/>
      <c r="AA121" s="38"/>
    </row>
    <row r="122">
      <c r="B122" s="35"/>
      <c r="C122" s="35"/>
      <c r="J122" s="26"/>
      <c r="O122" s="28"/>
      <c r="R122" s="26"/>
      <c r="Y122" s="27"/>
      <c r="AA122" s="38"/>
    </row>
    <row r="123">
      <c r="B123" s="35"/>
      <c r="C123" s="35"/>
      <c r="J123" s="26"/>
      <c r="O123" s="28"/>
      <c r="R123" s="26"/>
      <c r="Y123" s="27"/>
      <c r="AA123" s="38"/>
    </row>
    <row r="124">
      <c r="B124" s="35"/>
      <c r="C124" s="35"/>
      <c r="J124" s="26"/>
      <c r="O124" s="28"/>
      <c r="R124" s="26"/>
      <c r="Y124" s="27"/>
      <c r="AA124" s="38"/>
    </row>
    <row r="125">
      <c r="B125" s="35"/>
      <c r="C125" s="35"/>
      <c r="J125" s="26"/>
      <c r="O125" s="28"/>
      <c r="R125" s="26"/>
      <c r="Y125" s="27"/>
      <c r="AA125" s="38"/>
    </row>
    <row r="126">
      <c r="B126" s="35"/>
      <c r="C126" s="35"/>
      <c r="J126" s="26"/>
      <c r="O126" s="28"/>
      <c r="R126" s="26"/>
      <c r="Y126" s="28"/>
      <c r="AA126" s="38"/>
    </row>
    <row r="127">
      <c r="B127" s="35"/>
      <c r="C127" s="35"/>
      <c r="J127" s="26"/>
      <c r="O127" s="28"/>
      <c r="R127" s="26"/>
      <c r="Y127" s="27"/>
      <c r="AA127" s="38"/>
    </row>
    <row r="128">
      <c r="B128" s="35"/>
      <c r="C128" s="35"/>
      <c r="J128" s="26"/>
      <c r="O128" s="28"/>
      <c r="R128" s="26"/>
      <c r="Y128" s="27"/>
      <c r="AA128" s="38"/>
    </row>
    <row r="129">
      <c r="B129" s="35"/>
      <c r="C129" s="35"/>
      <c r="J129" s="26"/>
      <c r="O129" s="28"/>
      <c r="R129" s="26"/>
      <c r="Y129" s="27"/>
      <c r="AA129" s="38"/>
    </row>
    <row r="130">
      <c r="B130" s="35"/>
      <c r="C130" s="35"/>
      <c r="J130" s="26"/>
      <c r="O130" s="28"/>
      <c r="R130" s="26"/>
      <c r="Y130" s="27"/>
      <c r="AA130" s="38"/>
    </row>
    <row r="131">
      <c r="B131" s="35"/>
      <c r="C131" s="35"/>
      <c r="J131" s="26"/>
      <c r="O131" s="28"/>
      <c r="R131" s="26"/>
      <c r="Y131" s="27"/>
      <c r="AA131" s="38"/>
    </row>
    <row r="132">
      <c r="B132" s="35"/>
      <c r="C132" s="35"/>
      <c r="J132" s="26"/>
      <c r="O132" s="28"/>
      <c r="R132" s="26"/>
      <c r="Y132" s="27"/>
      <c r="AA132" s="38"/>
    </row>
    <row r="133">
      <c r="B133" s="35"/>
      <c r="C133" s="35"/>
      <c r="J133" s="26"/>
      <c r="O133" s="28"/>
      <c r="R133" s="26"/>
      <c r="Y133" s="27"/>
      <c r="AA133" s="38"/>
    </row>
    <row r="134">
      <c r="B134" s="35"/>
      <c r="C134" s="35"/>
      <c r="J134" s="26"/>
      <c r="O134" s="28"/>
      <c r="R134" s="26"/>
      <c r="Y134" s="27"/>
      <c r="AA134" s="38"/>
    </row>
    <row r="135">
      <c r="B135" s="35"/>
      <c r="C135" s="35"/>
      <c r="J135" s="26"/>
      <c r="O135" s="28"/>
      <c r="R135" s="26"/>
      <c r="Y135" s="27"/>
      <c r="AA135" s="38"/>
    </row>
    <row r="136">
      <c r="B136" s="35"/>
      <c r="C136" s="35"/>
      <c r="J136" s="26"/>
      <c r="O136" s="28"/>
      <c r="R136" s="26"/>
      <c r="Y136" s="27"/>
      <c r="AA136" s="38"/>
    </row>
    <row r="137">
      <c r="B137" s="35"/>
      <c r="C137" s="35"/>
      <c r="J137" s="26"/>
      <c r="O137" s="28"/>
      <c r="R137" s="26"/>
      <c r="Y137" s="27"/>
      <c r="AA137" s="38"/>
    </row>
    <row r="138">
      <c r="B138" s="35"/>
      <c r="C138" s="35"/>
      <c r="J138" s="26"/>
      <c r="O138" s="28"/>
      <c r="R138" s="26"/>
      <c r="Y138" s="27"/>
      <c r="AA138" s="38"/>
    </row>
    <row r="139">
      <c r="B139" s="35"/>
      <c r="C139" s="35"/>
      <c r="J139" s="26"/>
      <c r="O139" s="28"/>
      <c r="R139" s="26"/>
      <c r="Y139" s="27"/>
      <c r="AA139" s="38"/>
    </row>
    <row r="140">
      <c r="B140" s="35"/>
      <c r="C140" s="35"/>
      <c r="J140" s="26"/>
      <c r="O140" s="28"/>
      <c r="R140" s="26"/>
      <c r="Y140" s="27"/>
      <c r="AA140" s="38"/>
    </row>
    <row r="141">
      <c r="B141" s="35"/>
      <c r="C141" s="35"/>
      <c r="J141" s="26"/>
      <c r="O141" s="28"/>
      <c r="R141" s="26"/>
      <c r="Y141" s="27"/>
      <c r="AA141" s="38"/>
    </row>
    <row r="142">
      <c r="B142" s="35"/>
      <c r="C142" s="35"/>
      <c r="J142" s="26"/>
      <c r="O142" s="28"/>
      <c r="R142" s="26"/>
      <c r="Y142" s="27"/>
      <c r="AA142" s="38"/>
    </row>
    <row r="143">
      <c r="B143" s="35"/>
      <c r="C143" s="35"/>
      <c r="J143" s="26"/>
      <c r="O143" s="28"/>
      <c r="R143" s="26"/>
      <c r="Y143" s="28"/>
      <c r="AA143" s="38"/>
    </row>
    <row r="144">
      <c r="B144" s="35"/>
      <c r="C144" s="35"/>
      <c r="J144" s="26"/>
      <c r="O144" s="28"/>
      <c r="R144" s="26"/>
      <c r="Y144" s="27"/>
      <c r="AA144" s="38"/>
    </row>
    <row r="145">
      <c r="B145" s="35"/>
      <c r="C145" s="35"/>
      <c r="J145" s="26"/>
      <c r="O145" s="28"/>
      <c r="R145" s="26"/>
      <c r="Y145" s="27"/>
      <c r="AA145" s="38"/>
    </row>
    <row r="146">
      <c r="B146" s="35"/>
      <c r="C146" s="35"/>
      <c r="J146" s="26"/>
      <c r="O146" s="28"/>
      <c r="R146" s="26"/>
      <c r="Y146" s="27"/>
      <c r="AA146" s="38"/>
    </row>
    <row r="147">
      <c r="B147" s="35"/>
      <c r="C147" s="35"/>
      <c r="J147" s="26"/>
      <c r="O147" s="28"/>
      <c r="R147" s="26"/>
      <c r="Y147" s="27"/>
      <c r="AA147" s="38"/>
    </row>
    <row r="148">
      <c r="B148" s="35"/>
      <c r="C148" s="35"/>
      <c r="J148" s="26"/>
      <c r="O148" s="28"/>
      <c r="R148" s="26"/>
      <c r="Y148" s="27"/>
      <c r="AA148" s="38"/>
    </row>
    <row r="149">
      <c r="B149" s="35"/>
      <c r="C149" s="35"/>
      <c r="J149" s="26"/>
      <c r="O149" s="28"/>
      <c r="R149" s="26"/>
      <c r="Y149" s="27"/>
      <c r="AA149" s="38"/>
    </row>
    <row r="150">
      <c r="B150" s="35"/>
      <c r="C150" s="35"/>
      <c r="J150" s="26"/>
      <c r="O150" s="28"/>
      <c r="R150" s="26"/>
      <c r="Y150" s="27"/>
      <c r="AA150" s="38"/>
    </row>
    <row r="151">
      <c r="B151" s="35"/>
      <c r="C151" s="35"/>
      <c r="J151" s="26"/>
      <c r="O151" s="28"/>
      <c r="R151" s="26"/>
      <c r="Y151" s="27"/>
      <c r="AA151" s="38"/>
    </row>
    <row r="152">
      <c r="B152" s="35"/>
      <c r="C152" s="35"/>
      <c r="J152" s="26"/>
      <c r="O152" s="28"/>
      <c r="R152" s="26"/>
      <c r="Y152" s="27"/>
      <c r="AA152" s="38"/>
    </row>
    <row r="153">
      <c r="B153" s="35"/>
      <c r="C153" s="35"/>
      <c r="J153" s="26"/>
      <c r="O153" s="28"/>
      <c r="R153" s="26"/>
      <c r="Y153" s="27"/>
      <c r="AA153" s="38"/>
    </row>
    <row r="154">
      <c r="B154" s="35"/>
      <c r="C154" s="35"/>
      <c r="J154" s="26"/>
      <c r="O154" s="28"/>
      <c r="R154" s="26"/>
      <c r="Y154" s="27"/>
      <c r="AA154" s="38"/>
    </row>
    <row r="155">
      <c r="B155" s="35"/>
      <c r="C155" s="35"/>
      <c r="J155" s="26"/>
      <c r="O155" s="28"/>
      <c r="R155" s="26"/>
      <c r="Y155" s="27"/>
      <c r="AA155" s="38"/>
    </row>
    <row r="156">
      <c r="B156" s="35"/>
      <c r="C156" s="35"/>
      <c r="J156" s="26"/>
      <c r="O156" s="28"/>
      <c r="R156" s="26"/>
      <c r="Y156" s="27"/>
      <c r="AA156" s="38"/>
    </row>
    <row r="157">
      <c r="B157" s="35"/>
      <c r="C157" s="35"/>
      <c r="J157" s="26"/>
      <c r="O157" s="28"/>
      <c r="R157" s="26"/>
      <c r="Y157" s="27"/>
      <c r="AA157" s="38"/>
    </row>
    <row r="158">
      <c r="B158" s="35"/>
      <c r="C158" s="35"/>
      <c r="J158" s="26"/>
      <c r="O158" s="28"/>
      <c r="R158" s="26"/>
      <c r="Y158" s="27"/>
      <c r="AA158" s="38"/>
    </row>
    <row r="159">
      <c r="B159" s="35"/>
      <c r="C159" s="35"/>
      <c r="J159" s="26"/>
      <c r="O159" s="28"/>
      <c r="R159" s="26"/>
      <c r="Y159" s="27"/>
      <c r="AA159" s="38"/>
    </row>
    <row r="160">
      <c r="B160" s="35"/>
      <c r="C160" s="35"/>
      <c r="J160" s="26"/>
      <c r="O160" s="28"/>
      <c r="R160" s="26"/>
      <c r="Y160" s="27"/>
      <c r="AA160" s="38"/>
    </row>
    <row r="161">
      <c r="B161" s="35"/>
      <c r="C161" s="35"/>
      <c r="J161" s="26"/>
      <c r="O161" s="28"/>
      <c r="R161" s="26"/>
      <c r="Y161" s="27"/>
      <c r="AA161" s="38"/>
    </row>
    <row r="162">
      <c r="B162" s="35"/>
      <c r="C162" s="35"/>
      <c r="J162" s="26"/>
      <c r="O162" s="28"/>
      <c r="R162" s="26"/>
      <c r="Y162" s="27"/>
      <c r="AA162" s="38"/>
    </row>
    <row r="163">
      <c r="B163" s="35"/>
      <c r="C163" s="35"/>
      <c r="J163" s="26"/>
      <c r="O163" s="28"/>
      <c r="R163" s="26"/>
      <c r="Y163" s="27"/>
      <c r="AA163" s="38"/>
    </row>
    <row r="164">
      <c r="B164" s="35"/>
      <c r="C164" s="35"/>
      <c r="J164" s="26"/>
      <c r="O164" s="28"/>
      <c r="R164" s="26"/>
      <c r="Y164" s="27"/>
      <c r="AA164" s="38"/>
    </row>
    <row r="165">
      <c r="B165" s="35"/>
      <c r="C165" s="35"/>
      <c r="J165" s="26"/>
      <c r="O165" s="28"/>
      <c r="R165" s="26"/>
      <c r="Y165" s="27"/>
      <c r="AA165" s="38"/>
    </row>
    <row r="166">
      <c r="B166" s="35"/>
      <c r="C166" s="35"/>
      <c r="J166" s="26"/>
      <c r="O166" s="28"/>
      <c r="R166" s="26"/>
      <c r="Y166" s="27"/>
      <c r="AA166" s="38"/>
    </row>
    <row r="167">
      <c r="B167" s="35"/>
      <c r="C167" s="35"/>
      <c r="J167" s="26"/>
      <c r="O167" s="28"/>
      <c r="R167" s="26"/>
      <c r="Y167" s="27"/>
      <c r="AA167" s="38"/>
    </row>
    <row r="168">
      <c r="B168" s="35"/>
      <c r="C168" s="35"/>
      <c r="J168" s="26"/>
      <c r="O168" s="28"/>
      <c r="R168" s="26"/>
      <c r="Y168" s="27"/>
      <c r="AA168" s="38"/>
    </row>
    <row r="169">
      <c r="B169" s="35"/>
      <c r="C169" s="35"/>
      <c r="J169" s="26"/>
      <c r="O169" s="28"/>
      <c r="R169" s="26"/>
      <c r="Y169" s="27"/>
      <c r="AA169" s="38"/>
    </row>
    <row r="170">
      <c r="B170" s="35"/>
      <c r="C170" s="35"/>
      <c r="J170" s="26"/>
      <c r="O170" s="28"/>
      <c r="R170" s="26"/>
      <c r="Y170" s="27"/>
      <c r="AA170" s="38"/>
    </row>
    <row r="171">
      <c r="B171" s="35"/>
      <c r="C171" s="35"/>
      <c r="J171" s="26"/>
      <c r="O171" s="28"/>
      <c r="R171" s="26"/>
      <c r="Y171" s="27"/>
      <c r="AA171" s="38"/>
    </row>
    <row r="172">
      <c r="B172" s="35"/>
      <c r="C172" s="35"/>
      <c r="J172" s="26"/>
      <c r="O172" s="28"/>
      <c r="R172" s="26"/>
      <c r="Y172" s="27"/>
      <c r="AA172" s="38"/>
    </row>
    <row r="173">
      <c r="B173" s="35"/>
      <c r="C173" s="35"/>
      <c r="J173" s="26"/>
      <c r="R173" s="26"/>
      <c r="AA173" s="38"/>
    </row>
    <row r="174">
      <c r="B174" s="35"/>
      <c r="C174" s="35"/>
      <c r="J174" s="26"/>
      <c r="R174" s="26"/>
      <c r="AA174" s="38"/>
    </row>
    <row r="175">
      <c r="B175" s="35"/>
      <c r="C175" s="35"/>
      <c r="J175" s="26"/>
      <c r="R175" s="26"/>
      <c r="AA175" s="38"/>
    </row>
    <row r="176">
      <c r="B176" s="35"/>
      <c r="C176" s="35"/>
      <c r="J176" s="26"/>
      <c r="R176" s="26"/>
      <c r="AA176" s="38"/>
    </row>
    <row r="177">
      <c r="B177" s="35"/>
      <c r="C177" s="35"/>
      <c r="J177" s="26"/>
      <c r="R177" s="26"/>
      <c r="AA177" s="38"/>
    </row>
    <row r="178">
      <c r="B178" s="35"/>
      <c r="C178" s="35"/>
      <c r="J178" s="26"/>
      <c r="R178" s="26"/>
      <c r="AA178" s="38"/>
    </row>
    <row r="179">
      <c r="B179" s="35"/>
      <c r="C179" s="35"/>
      <c r="J179" s="26"/>
      <c r="R179" s="26"/>
      <c r="AA179" s="38"/>
    </row>
    <row r="180">
      <c r="B180" s="35"/>
      <c r="C180" s="35"/>
      <c r="J180" s="26"/>
      <c r="R180" s="26"/>
      <c r="AA180" s="38"/>
    </row>
    <row r="181">
      <c r="B181" s="35"/>
      <c r="C181" s="35"/>
      <c r="J181" s="26"/>
      <c r="R181" s="26"/>
      <c r="AA181" s="38"/>
    </row>
    <row r="182">
      <c r="B182" s="35"/>
      <c r="C182" s="35"/>
      <c r="J182" s="26"/>
      <c r="R182" s="26"/>
      <c r="AA182" s="38"/>
    </row>
    <row r="183">
      <c r="B183" s="35"/>
      <c r="C183" s="35"/>
      <c r="J183" s="26"/>
      <c r="R183" s="26"/>
      <c r="AA183" s="38"/>
    </row>
    <row r="184">
      <c r="B184" s="35"/>
      <c r="C184" s="35"/>
      <c r="J184" s="26"/>
      <c r="R184" s="26"/>
      <c r="AA184" s="38"/>
    </row>
    <row r="185">
      <c r="B185" s="35"/>
      <c r="C185" s="35"/>
      <c r="J185" s="26"/>
      <c r="R185" s="26"/>
      <c r="AA185" s="38"/>
    </row>
    <row r="186">
      <c r="B186" s="35"/>
      <c r="C186" s="35"/>
      <c r="J186" s="26"/>
      <c r="R186" s="26"/>
      <c r="AA186" s="38"/>
    </row>
    <row r="187">
      <c r="B187" s="35"/>
      <c r="C187" s="35"/>
      <c r="J187" s="26"/>
      <c r="R187" s="26"/>
      <c r="AA187" s="38"/>
    </row>
    <row r="188">
      <c r="B188" s="35"/>
      <c r="C188" s="35"/>
      <c r="J188" s="26"/>
      <c r="R188" s="26"/>
      <c r="AA188" s="38"/>
    </row>
    <row r="189">
      <c r="B189" s="35"/>
      <c r="C189" s="35"/>
      <c r="J189" s="26"/>
      <c r="R189" s="26"/>
      <c r="AA189" s="38"/>
    </row>
    <row r="190">
      <c r="B190" s="35"/>
      <c r="C190" s="35"/>
      <c r="J190" s="26"/>
      <c r="R190" s="26"/>
      <c r="AA190" s="38"/>
    </row>
    <row r="191">
      <c r="B191" s="35"/>
      <c r="C191" s="35"/>
      <c r="J191" s="26"/>
      <c r="R191" s="26"/>
      <c r="AA191" s="38"/>
    </row>
    <row r="192">
      <c r="B192" s="35"/>
      <c r="C192" s="35"/>
      <c r="J192" s="26"/>
      <c r="R192" s="26"/>
      <c r="AA192" s="38"/>
    </row>
    <row r="193">
      <c r="B193" s="35"/>
      <c r="C193" s="35"/>
      <c r="J193" s="26"/>
      <c r="R193" s="26"/>
      <c r="AA193" s="38"/>
    </row>
    <row r="194">
      <c r="B194" s="35"/>
      <c r="C194" s="35"/>
      <c r="J194" s="26"/>
      <c r="R194" s="26"/>
      <c r="AA194" s="38"/>
    </row>
    <row r="195">
      <c r="B195" s="35"/>
      <c r="C195" s="35"/>
      <c r="J195" s="26"/>
      <c r="R195" s="26"/>
      <c r="AA195" s="38"/>
    </row>
    <row r="196">
      <c r="B196" s="35"/>
      <c r="C196" s="35"/>
      <c r="J196" s="26"/>
      <c r="R196" s="26"/>
      <c r="AA196" s="38"/>
    </row>
    <row r="197">
      <c r="B197" s="35"/>
      <c r="C197" s="35"/>
      <c r="J197" s="26"/>
      <c r="R197" s="26"/>
      <c r="AA197" s="38"/>
    </row>
    <row r="198">
      <c r="B198" s="35"/>
      <c r="C198" s="35"/>
      <c r="J198" s="26"/>
      <c r="R198" s="26"/>
      <c r="AA198" s="38"/>
    </row>
    <row r="199">
      <c r="B199" s="35"/>
      <c r="C199" s="35"/>
      <c r="J199" s="26"/>
      <c r="R199" s="26"/>
      <c r="AA199" s="38"/>
    </row>
    <row r="200">
      <c r="B200" s="35"/>
      <c r="C200" s="35"/>
      <c r="J200" s="26"/>
      <c r="R200" s="26"/>
      <c r="AA200" s="38"/>
    </row>
    <row r="201">
      <c r="B201" s="35"/>
      <c r="C201" s="35"/>
      <c r="J201" s="26"/>
      <c r="R201" s="26"/>
      <c r="AA201" s="38"/>
    </row>
    <row r="202">
      <c r="B202" s="35"/>
      <c r="C202" s="35"/>
      <c r="J202" s="26"/>
      <c r="R202" s="26"/>
      <c r="AA202" s="38"/>
    </row>
    <row r="203">
      <c r="B203" s="35"/>
      <c r="C203" s="35"/>
      <c r="J203" s="26"/>
      <c r="R203" s="26"/>
      <c r="AA203" s="38"/>
    </row>
    <row r="204">
      <c r="B204" s="35"/>
      <c r="C204" s="35"/>
      <c r="J204" s="26"/>
      <c r="R204" s="26"/>
      <c r="AA204" s="38"/>
    </row>
    <row r="205">
      <c r="B205" s="35"/>
      <c r="C205" s="35"/>
      <c r="J205" s="26"/>
      <c r="R205" s="26"/>
      <c r="AA205" s="38"/>
    </row>
    <row r="206">
      <c r="B206" s="35"/>
      <c r="C206" s="35"/>
      <c r="J206" s="26"/>
      <c r="R206" s="26"/>
      <c r="AA206" s="38"/>
    </row>
    <row r="207">
      <c r="B207" s="35"/>
      <c r="C207" s="35"/>
      <c r="J207" s="26"/>
      <c r="R207" s="26"/>
      <c r="AA207" s="38"/>
    </row>
    <row r="208">
      <c r="B208" s="35"/>
      <c r="C208" s="35"/>
      <c r="J208" s="26"/>
      <c r="R208" s="26"/>
      <c r="AA208" s="38"/>
    </row>
    <row r="209">
      <c r="B209" s="35"/>
      <c r="C209" s="35"/>
      <c r="J209" s="26"/>
      <c r="R209" s="26"/>
      <c r="AA209" s="38"/>
    </row>
    <row r="210">
      <c r="B210" s="35"/>
      <c r="C210" s="35"/>
      <c r="J210" s="26"/>
      <c r="R210" s="26"/>
      <c r="AA210" s="38"/>
    </row>
    <row r="211">
      <c r="B211" s="35"/>
      <c r="C211" s="35"/>
      <c r="J211" s="26"/>
      <c r="R211" s="26"/>
      <c r="AA211" s="38"/>
    </row>
    <row r="212">
      <c r="B212" s="35"/>
      <c r="C212" s="35"/>
      <c r="J212" s="26"/>
      <c r="R212" s="26"/>
      <c r="AA212" s="38"/>
    </row>
    <row r="213">
      <c r="B213" s="35"/>
      <c r="C213" s="35"/>
      <c r="J213" s="26"/>
      <c r="R213" s="26"/>
      <c r="AA213" s="38"/>
    </row>
    <row r="214">
      <c r="B214" s="35"/>
      <c r="C214" s="35"/>
      <c r="J214" s="26"/>
      <c r="R214" s="26"/>
      <c r="AA214" s="38"/>
    </row>
    <row r="215">
      <c r="B215" s="35"/>
      <c r="C215" s="35"/>
      <c r="J215" s="26"/>
      <c r="R215" s="26"/>
      <c r="AA215" s="38"/>
    </row>
    <row r="216">
      <c r="B216" s="35"/>
      <c r="C216" s="35"/>
      <c r="J216" s="26"/>
      <c r="R216" s="26"/>
      <c r="AA216" s="38"/>
    </row>
    <row r="217">
      <c r="B217" s="35"/>
      <c r="C217" s="35"/>
      <c r="J217" s="26"/>
      <c r="R217" s="26"/>
      <c r="AA217" s="38"/>
    </row>
    <row r="218">
      <c r="B218" s="35"/>
      <c r="C218" s="35"/>
      <c r="J218" s="26"/>
      <c r="R218" s="26"/>
      <c r="AA218" s="38"/>
    </row>
    <row r="219">
      <c r="B219" s="35"/>
      <c r="C219" s="35"/>
      <c r="J219" s="26"/>
      <c r="R219" s="26"/>
      <c r="AA219" s="38"/>
    </row>
    <row r="220">
      <c r="B220" s="35"/>
      <c r="C220" s="35"/>
      <c r="J220" s="26"/>
      <c r="R220" s="26"/>
      <c r="AA220" s="38"/>
    </row>
    <row r="221">
      <c r="B221" s="35"/>
      <c r="C221" s="35"/>
      <c r="J221" s="26"/>
      <c r="R221" s="26"/>
      <c r="AA221" s="38"/>
    </row>
    <row r="222">
      <c r="B222" s="35"/>
      <c r="C222" s="35"/>
      <c r="J222" s="26"/>
      <c r="R222" s="26"/>
      <c r="AA222" s="38"/>
    </row>
    <row r="223">
      <c r="B223" s="35"/>
      <c r="C223" s="35"/>
      <c r="J223" s="26"/>
      <c r="R223" s="26"/>
      <c r="AA223" s="38"/>
    </row>
    <row r="224">
      <c r="B224" s="35"/>
      <c r="C224" s="35"/>
      <c r="J224" s="26"/>
      <c r="R224" s="26"/>
      <c r="AA224" s="38"/>
    </row>
    <row r="225">
      <c r="B225" s="35"/>
      <c r="C225" s="35"/>
      <c r="J225" s="26"/>
      <c r="R225" s="26"/>
      <c r="AA225" s="38"/>
    </row>
    <row r="226">
      <c r="B226" s="35"/>
      <c r="C226" s="35"/>
      <c r="J226" s="26"/>
      <c r="R226" s="26"/>
      <c r="AA226" s="38"/>
    </row>
    <row r="227">
      <c r="B227" s="35"/>
      <c r="C227" s="35"/>
      <c r="J227" s="26"/>
      <c r="R227" s="26"/>
      <c r="AA227" s="38"/>
    </row>
    <row r="228">
      <c r="B228" s="35"/>
      <c r="C228" s="35"/>
      <c r="J228" s="26"/>
      <c r="R228" s="26"/>
      <c r="AA228" s="38"/>
    </row>
    <row r="229">
      <c r="B229" s="35"/>
      <c r="C229" s="35"/>
      <c r="J229" s="26"/>
      <c r="R229" s="26"/>
      <c r="AA229" s="38"/>
    </row>
    <row r="230">
      <c r="B230" s="35"/>
      <c r="C230" s="35"/>
      <c r="J230" s="26"/>
      <c r="R230" s="26"/>
      <c r="AA230" s="38"/>
    </row>
    <row r="231">
      <c r="B231" s="35"/>
      <c r="C231" s="35"/>
      <c r="J231" s="26"/>
      <c r="R231" s="26"/>
      <c r="AA231" s="38"/>
    </row>
    <row r="232">
      <c r="B232" s="35"/>
      <c r="C232" s="35"/>
      <c r="J232" s="26"/>
      <c r="R232" s="26"/>
      <c r="AA232" s="38"/>
    </row>
    <row r="233">
      <c r="B233" s="35"/>
      <c r="C233" s="35"/>
      <c r="J233" s="26"/>
      <c r="R233" s="26"/>
      <c r="AA233" s="38"/>
    </row>
    <row r="234">
      <c r="B234" s="35"/>
      <c r="C234" s="35"/>
      <c r="J234" s="26"/>
      <c r="R234" s="26"/>
      <c r="AA234" s="38"/>
    </row>
    <row r="235">
      <c r="B235" s="35"/>
      <c r="C235" s="35"/>
      <c r="J235" s="26"/>
      <c r="R235" s="26"/>
      <c r="AA235" s="38"/>
    </row>
    <row r="236">
      <c r="B236" s="35"/>
      <c r="C236" s="35"/>
      <c r="J236" s="26"/>
      <c r="R236" s="26"/>
      <c r="AA236" s="38"/>
    </row>
    <row r="237">
      <c r="B237" s="35"/>
      <c r="C237" s="35"/>
      <c r="J237" s="26"/>
      <c r="R237" s="26"/>
      <c r="AA237" s="38"/>
    </row>
    <row r="238">
      <c r="B238" s="35"/>
      <c r="C238" s="35"/>
      <c r="J238" s="26"/>
      <c r="R238" s="26"/>
      <c r="AA238" s="38"/>
    </row>
    <row r="239">
      <c r="B239" s="35"/>
      <c r="C239" s="35"/>
      <c r="J239" s="26"/>
      <c r="R239" s="26"/>
      <c r="AA239" s="38"/>
    </row>
    <row r="240">
      <c r="B240" s="35"/>
      <c r="C240" s="35"/>
      <c r="J240" s="26"/>
      <c r="R240" s="26"/>
      <c r="AA240" s="38"/>
    </row>
    <row r="241">
      <c r="B241" s="35"/>
      <c r="C241" s="35"/>
      <c r="J241" s="26"/>
      <c r="R241" s="26"/>
      <c r="AA241" s="38"/>
    </row>
    <row r="242">
      <c r="B242" s="35"/>
      <c r="C242" s="35"/>
      <c r="J242" s="26"/>
      <c r="R242" s="26"/>
      <c r="AA242" s="38"/>
    </row>
    <row r="243">
      <c r="B243" s="35"/>
      <c r="C243" s="35"/>
      <c r="J243" s="26"/>
      <c r="R243" s="26"/>
      <c r="AA243" s="38"/>
    </row>
    <row r="244">
      <c r="B244" s="35"/>
      <c r="C244" s="35"/>
      <c r="J244" s="26"/>
      <c r="R244" s="26"/>
      <c r="AA244" s="38"/>
    </row>
    <row r="245">
      <c r="B245" s="35"/>
      <c r="C245" s="35"/>
      <c r="J245" s="26"/>
      <c r="R245" s="26"/>
      <c r="AA245" s="38"/>
    </row>
    <row r="246">
      <c r="B246" s="35"/>
      <c r="C246" s="35"/>
      <c r="J246" s="26"/>
      <c r="R246" s="26"/>
      <c r="AA246" s="38"/>
    </row>
    <row r="247">
      <c r="B247" s="35"/>
      <c r="C247" s="35"/>
      <c r="J247" s="26"/>
      <c r="R247" s="26"/>
      <c r="AA247" s="38"/>
    </row>
    <row r="248">
      <c r="B248" s="35"/>
      <c r="C248" s="35"/>
      <c r="J248" s="26"/>
      <c r="R248" s="26"/>
      <c r="AA248" s="38"/>
    </row>
    <row r="249">
      <c r="B249" s="35"/>
      <c r="C249" s="35"/>
      <c r="J249" s="26"/>
      <c r="R249" s="26"/>
      <c r="AA249" s="38"/>
    </row>
    <row r="250">
      <c r="B250" s="35"/>
      <c r="C250" s="35"/>
      <c r="J250" s="26"/>
      <c r="R250" s="26"/>
      <c r="AA250" s="38"/>
    </row>
    <row r="251">
      <c r="B251" s="35"/>
      <c r="C251" s="35"/>
      <c r="J251" s="26"/>
      <c r="R251" s="26"/>
      <c r="AA251" s="38"/>
    </row>
    <row r="252">
      <c r="B252" s="35"/>
      <c r="C252" s="35"/>
      <c r="J252" s="26"/>
      <c r="R252" s="26"/>
      <c r="AA252" s="38"/>
    </row>
    <row r="253">
      <c r="B253" s="35"/>
      <c r="C253" s="35"/>
      <c r="J253" s="26"/>
      <c r="R253" s="26"/>
      <c r="AA253" s="38"/>
    </row>
    <row r="254">
      <c r="B254" s="35"/>
      <c r="C254" s="35"/>
      <c r="J254" s="26"/>
      <c r="R254" s="26"/>
      <c r="AA254" s="38"/>
    </row>
    <row r="255">
      <c r="B255" s="35"/>
      <c r="C255" s="35"/>
      <c r="J255" s="26"/>
      <c r="R255" s="26"/>
      <c r="AA255" s="38"/>
    </row>
    <row r="256">
      <c r="B256" s="35"/>
      <c r="C256" s="35"/>
      <c r="J256" s="26"/>
      <c r="R256" s="26"/>
      <c r="AA256" s="38"/>
    </row>
    <row r="257">
      <c r="B257" s="35"/>
      <c r="C257" s="35"/>
      <c r="J257" s="26"/>
      <c r="R257" s="26"/>
      <c r="AA257" s="38"/>
    </row>
    <row r="258">
      <c r="B258" s="35"/>
      <c r="C258" s="35"/>
      <c r="J258" s="26"/>
      <c r="R258" s="26"/>
      <c r="AA258" s="38"/>
    </row>
    <row r="259">
      <c r="B259" s="35"/>
      <c r="C259" s="35"/>
      <c r="J259" s="26"/>
      <c r="R259" s="26"/>
      <c r="AA259" s="38"/>
    </row>
    <row r="260">
      <c r="B260" s="35"/>
      <c r="C260" s="35"/>
      <c r="J260" s="26"/>
      <c r="R260" s="26"/>
      <c r="AA260" s="38"/>
    </row>
    <row r="261">
      <c r="B261" s="35"/>
      <c r="C261" s="35"/>
      <c r="J261" s="26"/>
      <c r="R261" s="26"/>
      <c r="AA261" s="38"/>
    </row>
    <row r="262">
      <c r="B262" s="35"/>
      <c r="C262" s="35"/>
      <c r="J262" s="26"/>
      <c r="R262" s="26"/>
      <c r="AA262" s="38"/>
    </row>
    <row r="263">
      <c r="B263" s="35"/>
      <c r="C263" s="35"/>
      <c r="J263" s="26"/>
      <c r="R263" s="26"/>
      <c r="AA263" s="38"/>
    </row>
    <row r="264">
      <c r="B264" s="35"/>
      <c r="C264" s="35"/>
      <c r="J264" s="26"/>
      <c r="R264" s="26"/>
      <c r="AA264" s="38"/>
    </row>
    <row r="265">
      <c r="B265" s="35"/>
      <c r="C265" s="35"/>
      <c r="J265" s="26"/>
      <c r="R265" s="26"/>
      <c r="AA265" s="38"/>
    </row>
    <row r="266">
      <c r="B266" s="35"/>
      <c r="C266" s="35"/>
      <c r="J266" s="26"/>
      <c r="R266" s="26"/>
      <c r="AA266" s="38"/>
    </row>
    <row r="267">
      <c r="B267" s="35"/>
      <c r="C267" s="35"/>
      <c r="J267" s="26"/>
      <c r="R267" s="26"/>
      <c r="AA267" s="38"/>
    </row>
    <row r="268">
      <c r="B268" s="35"/>
      <c r="C268" s="35"/>
      <c r="J268" s="26"/>
      <c r="R268" s="26"/>
      <c r="AA268" s="38"/>
    </row>
    <row r="269">
      <c r="B269" s="35"/>
      <c r="C269" s="35"/>
      <c r="J269" s="26"/>
      <c r="R269" s="26"/>
      <c r="AA269" s="38"/>
    </row>
    <row r="270">
      <c r="B270" s="35"/>
      <c r="C270" s="35"/>
      <c r="J270" s="26"/>
      <c r="R270" s="26"/>
      <c r="AA270" s="38"/>
    </row>
    <row r="271">
      <c r="B271" s="35"/>
      <c r="C271" s="35"/>
      <c r="J271" s="26"/>
      <c r="R271" s="26"/>
      <c r="AA271" s="38"/>
    </row>
    <row r="272">
      <c r="B272" s="35"/>
      <c r="C272" s="35"/>
      <c r="J272" s="26"/>
      <c r="R272" s="26"/>
      <c r="AA272" s="38"/>
    </row>
    <row r="273">
      <c r="B273" s="35"/>
      <c r="C273" s="35"/>
      <c r="J273" s="26"/>
      <c r="R273" s="26"/>
      <c r="AA273" s="38"/>
    </row>
    <row r="274">
      <c r="B274" s="35"/>
      <c r="C274" s="35"/>
      <c r="J274" s="26"/>
      <c r="R274" s="26"/>
      <c r="AA274" s="38"/>
    </row>
    <row r="275">
      <c r="B275" s="35"/>
      <c r="C275" s="35"/>
      <c r="J275" s="26"/>
      <c r="R275" s="26"/>
      <c r="AA275" s="38"/>
    </row>
    <row r="276">
      <c r="B276" s="35"/>
      <c r="C276" s="35"/>
      <c r="J276" s="26"/>
      <c r="R276" s="26"/>
      <c r="AA276" s="38"/>
    </row>
    <row r="277">
      <c r="B277" s="35"/>
      <c r="C277" s="35"/>
      <c r="J277" s="26"/>
      <c r="R277" s="26"/>
      <c r="AA277" s="38"/>
    </row>
    <row r="278">
      <c r="B278" s="35"/>
      <c r="C278" s="35"/>
      <c r="J278" s="26"/>
      <c r="R278" s="26"/>
      <c r="AA278" s="38"/>
    </row>
    <row r="279">
      <c r="B279" s="35"/>
      <c r="C279" s="35"/>
      <c r="J279" s="26"/>
      <c r="R279" s="26"/>
      <c r="AA279" s="38"/>
    </row>
    <row r="280">
      <c r="B280" s="35"/>
      <c r="C280" s="35"/>
      <c r="J280" s="26"/>
      <c r="R280" s="26"/>
      <c r="AA280" s="38"/>
    </row>
    <row r="281">
      <c r="B281" s="35"/>
      <c r="C281" s="35"/>
      <c r="J281" s="26"/>
      <c r="R281" s="26"/>
      <c r="AA281" s="38"/>
    </row>
    <row r="282">
      <c r="B282" s="35"/>
      <c r="C282" s="35"/>
      <c r="J282" s="26"/>
      <c r="R282" s="26"/>
      <c r="AA282" s="38"/>
    </row>
    <row r="283">
      <c r="B283" s="35"/>
      <c r="C283" s="35"/>
      <c r="J283" s="26"/>
      <c r="R283" s="26"/>
      <c r="AA283" s="38"/>
    </row>
    <row r="284">
      <c r="B284" s="35"/>
      <c r="C284" s="35"/>
      <c r="J284" s="26"/>
      <c r="R284" s="26"/>
      <c r="AA284" s="38"/>
    </row>
    <row r="285">
      <c r="B285" s="35"/>
      <c r="C285" s="35"/>
      <c r="J285" s="26"/>
      <c r="R285" s="26"/>
      <c r="AA285" s="38"/>
    </row>
    <row r="286">
      <c r="B286" s="35"/>
      <c r="C286" s="35"/>
      <c r="J286" s="26"/>
      <c r="R286" s="26"/>
      <c r="AA286" s="38"/>
    </row>
    <row r="287">
      <c r="B287" s="35"/>
      <c r="C287" s="35"/>
      <c r="J287" s="26"/>
      <c r="R287" s="26"/>
      <c r="AA287" s="38"/>
    </row>
    <row r="288">
      <c r="B288" s="35"/>
      <c r="C288" s="35"/>
      <c r="J288" s="26"/>
      <c r="R288" s="26"/>
      <c r="AA288" s="38"/>
    </row>
    <row r="289">
      <c r="B289" s="35"/>
      <c r="C289" s="35"/>
      <c r="J289" s="26"/>
      <c r="R289" s="26"/>
      <c r="AA289" s="38"/>
    </row>
    <row r="290">
      <c r="B290" s="35"/>
      <c r="C290" s="35"/>
      <c r="J290" s="26"/>
      <c r="R290" s="26"/>
      <c r="AA290" s="38"/>
    </row>
    <row r="291">
      <c r="B291" s="35"/>
      <c r="C291" s="35"/>
      <c r="J291" s="26"/>
      <c r="R291" s="26"/>
      <c r="AA291" s="38"/>
    </row>
    <row r="292">
      <c r="B292" s="35"/>
      <c r="C292" s="35"/>
      <c r="J292" s="26"/>
      <c r="R292" s="26"/>
      <c r="AA292" s="38"/>
    </row>
    <row r="293">
      <c r="B293" s="35"/>
      <c r="C293" s="35"/>
      <c r="J293" s="26"/>
      <c r="R293" s="26"/>
      <c r="AA293" s="38"/>
    </row>
    <row r="294">
      <c r="B294" s="35"/>
      <c r="C294" s="35"/>
      <c r="J294" s="26"/>
      <c r="R294" s="26"/>
      <c r="AA294" s="38"/>
    </row>
    <row r="295">
      <c r="B295" s="35"/>
      <c r="C295" s="35"/>
      <c r="J295" s="26"/>
      <c r="R295" s="26"/>
      <c r="AA295" s="38"/>
    </row>
    <row r="296">
      <c r="B296" s="35"/>
      <c r="C296" s="35"/>
      <c r="J296" s="26"/>
      <c r="R296" s="26"/>
      <c r="AA296" s="38"/>
    </row>
    <row r="297">
      <c r="B297" s="35"/>
      <c r="C297" s="35"/>
      <c r="J297" s="26"/>
      <c r="R297" s="26"/>
      <c r="AA297" s="38"/>
    </row>
    <row r="298">
      <c r="B298" s="35"/>
      <c r="C298" s="35"/>
      <c r="J298" s="26"/>
      <c r="R298" s="26"/>
      <c r="AA298" s="38"/>
    </row>
    <row r="299">
      <c r="B299" s="35"/>
      <c r="C299" s="35"/>
      <c r="J299" s="26"/>
      <c r="R299" s="26"/>
      <c r="AA299" s="38"/>
    </row>
    <row r="300">
      <c r="B300" s="35"/>
      <c r="C300" s="35"/>
      <c r="J300" s="26"/>
      <c r="R300" s="26"/>
      <c r="AA300" s="38"/>
    </row>
    <row r="301">
      <c r="B301" s="35"/>
      <c r="C301" s="35"/>
      <c r="J301" s="26"/>
      <c r="R301" s="26"/>
      <c r="AA301" s="38"/>
    </row>
    <row r="302">
      <c r="B302" s="35"/>
      <c r="C302" s="35"/>
      <c r="J302" s="26"/>
      <c r="R302" s="26"/>
      <c r="AA302" s="38"/>
    </row>
    <row r="303">
      <c r="B303" s="35"/>
      <c r="C303" s="35"/>
      <c r="J303" s="26"/>
      <c r="R303" s="26"/>
      <c r="AA303" s="38"/>
    </row>
    <row r="304">
      <c r="B304" s="35"/>
      <c r="C304" s="35"/>
      <c r="J304" s="26"/>
      <c r="R304" s="26"/>
      <c r="AA304" s="38"/>
    </row>
    <row r="305">
      <c r="B305" s="35"/>
      <c r="C305" s="35"/>
      <c r="J305" s="26"/>
      <c r="R305" s="26"/>
      <c r="AA305" s="38"/>
    </row>
    <row r="306">
      <c r="B306" s="35"/>
      <c r="C306" s="35"/>
      <c r="J306" s="26"/>
      <c r="R306" s="26"/>
      <c r="AA306" s="38"/>
    </row>
    <row r="307">
      <c r="B307" s="35"/>
      <c r="C307" s="35"/>
      <c r="J307" s="26"/>
      <c r="R307" s="26"/>
      <c r="AA307" s="38"/>
    </row>
    <row r="308">
      <c r="B308" s="35"/>
      <c r="C308" s="35"/>
      <c r="J308" s="26"/>
      <c r="R308" s="26"/>
      <c r="AA308" s="38"/>
    </row>
    <row r="309">
      <c r="B309" s="35"/>
      <c r="C309" s="35"/>
      <c r="J309" s="26"/>
      <c r="R309" s="26"/>
      <c r="AA309" s="38"/>
    </row>
    <row r="310">
      <c r="B310" s="35"/>
      <c r="C310" s="35"/>
      <c r="J310" s="26"/>
      <c r="R310" s="26"/>
      <c r="AA310" s="38"/>
    </row>
    <row r="311">
      <c r="B311" s="35"/>
      <c r="C311" s="35"/>
      <c r="J311" s="26"/>
      <c r="R311" s="26"/>
      <c r="AA311" s="38"/>
    </row>
    <row r="312">
      <c r="B312" s="35"/>
      <c r="C312" s="35"/>
      <c r="J312" s="26"/>
      <c r="R312" s="26"/>
      <c r="AA312" s="38"/>
    </row>
    <row r="313">
      <c r="B313" s="35"/>
      <c r="C313" s="35"/>
      <c r="J313" s="26"/>
      <c r="R313" s="26"/>
      <c r="AA313" s="38"/>
    </row>
    <row r="314">
      <c r="B314" s="35"/>
      <c r="C314" s="35"/>
      <c r="J314" s="26"/>
      <c r="R314" s="26"/>
      <c r="AA314" s="38"/>
    </row>
    <row r="315">
      <c r="B315" s="35"/>
      <c r="C315" s="35"/>
      <c r="J315" s="26"/>
      <c r="R315" s="26"/>
      <c r="AA315" s="38"/>
    </row>
    <row r="316">
      <c r="B316" s="35"/>
      <c r="C316" s="35"/>
      <c r="J316" s="26"/>
      <c r="R316" s="26"/>
      <c r="AA316" s="38"/>
    </row>
    <row r="317">
      <c r="B317" s="35"/>
      <c r="C317" s="35"/>
      <c r="J317" s="26"/>
      <c r="R317" s="26"/>
      <c r="AA317" s="38"/>
    </row>
    <row r="318">
      <c r="B318" s="35"/>
      <c r="C318" s="35"/>
      <c r="J318" s="26"/>
      <c r="R318" s="26"/>
      <c r="AA318" s="38"/>
    </row>
    <row r="319">
      <c r="B319" s="35"/>
      <c r="C319" s="35"/>
      <c r="J319" s="26"/>
      <c r="R319" s="26"/>
      <c r="AA319" s="38"/>
    </row>
    <row r="320">
      <c r="B320" s="35"/>
      <c r="C320" s="35"/>
      <c r="J320" s="26"/>
      <c r="R320" s="26"/>
      <c r="AA320" s="38"/>
    </row>
    <row r="321">
      <c r="B321" s="35"/>
      <c r="C321" s="35"/>
      <c r="J321" s="26"/>
      <c r="R321" s="26"/>
      <c r="AA321" s="38"/>
    </row>
    <row r="322">
      <c r="B322" s="35"/>
      <c r="C322" s="35"/>
      <c r="J322" s="26"/>
      <c r="R322" s="26"/>
      <c r="AA322" s="38"/>
    </row>
    <row r="323">
      <c r="B323" s="35"/>
      <c r="C323" s="35"/>
      <c r="J323" s="26"/>
      <c r="R323" s="26"/>
      <c r="AA323" s="38"/>
    </row>
    <row r="324">
      <c r="B324" s="35"/>
      <c r="C324" s="35"/>
      <c r="J324" s="26"/>
      <c r="R324" s="26"/>
      <c r="AA324" s="38"/>
    </row>
    <row r="325">
      <c r="B325" s="35"/>
      <c r="C325" s="35"/>
      <c r="J325" s="26"/>
      <c r="R325" s="26"/>
      <c r="AA325" s="38"/>
    </row>
    <row r="326">
      <c r="B326" s="35"/>
      <c r="C326" s="35"/>
      <c r="J326" s="26"/>
      <c r="R326" s="26"/>
      <c r="AA326" s="38"/>
    </row>
    <row r="327">
      <c r="B327" s="35"/>
      <c r="C327" s="35"/>
      <c r="J327" s="26"/>
      <c r="R327" s="26"/>
      <c r="AA327" s="38"/>
    </row>
    <row r="328">
      <c r="B328" s="35"/>
      <c r="C328" s="35"/>
      <c r="J328" s="26"/>
      <c r="R328" s="26"/>
      <c r="AA328" s="38"/>
    </row>
    <row r="329">
      <c r="B329" s="35"/>
      <c r="C329" s="35"/>
      <c r="J329" s="26"/>
      <c r="R329" s="26"/>
      <c r="AA329" s="38"/>
    </row>
    <row r="330">
      <c r="B330" s="35"/>
      <c r="C330" s="35"/>
      <c r="J330" s="26"/>
      <c r="R330" s="26"/>
      <c r="AA330" s="38"/>
    </row>
    <row r="331">
      <c r="B331" s="35"/>
      <c r="C331" s="35"/>
      <c r="J331" s="26"/>
      <c r="R331" s="26"/>
      <c r="AA331" s="38"/>
    </row>
    <row r="332">
      <c r="B332" s="35"/>
      <c r="C332" s="35"/>
      <c r="J332" s="26"/>
      <c r="R332" s="26"/>
      <c r="AA332" s="38"/>
    </row>
    <row r="333">
      <c r="B333" s="35"/>
      <c r="C333" s="35"/>
      <c r="J333" s="26"/>
      <c r="R333" s="26"/>
      <c r="AA333" s="38"/>
    </row>
    <row r="334">
      <c r="B334" s="35"/>
      <c r="C334" s="35"/>
      <c r="J334" s="26"/>
      <c r="R334" s="26"/>
      <c r="AA334" s="38"/>
    </row>
    <row r="335">
      <c r="B335" s="35"/>
      <c r="C335" s="35"/>
      <c r="J335" s="26"/>
      <c r="R335" s="26"/>
      <c r="AA335" s="38"/>
    </row>
    <row r="336">
      <c r="B336" s="35"/>
      <c r="C336" s="35"/>
      <c r="J336" s="26"/>
      <c r="R336" s="26"/>
      <c r="AA336" s="38"/>
    </row>
    <row r="337">
      <c r="B337" s="35"/>
      <c r="C337" s="35"/>
      <c r="J337" s="26"/>
      <c r="R337" s="26"/>
      <c r="AA337" s="38"/>
    </row>
    <row r="338">
      <c r="B338" s="35"/>
      <c r="C338" s="35"/>
      <c r="J338" s="26"/>
      <c r="R338" s="26"/>
      <c r="AA338" s="38"/>
    </row>
    <row r="339">
      <c r="B339" s="35"/>
      <c r="C339" s="35"/>
      <c r="J339" s="26"/>
      <c r="R339" s="26"/>
      <c r="AA339" s="38"/>
    </row>
    <row r="340">
      <c r="B340" s="35"/>
      <c r="C340" s="35"/>
      <c r="J340" s="26"/>
      <c r="R340" s="26"/>
      <c r="AA340" s="38"/>
    </row>
    <row r="341">
      <c r="B341" s="35"/>
      <c r="C341" s="35"/>
      <c r="J341" s="26"/>
      <c r="R341" s="26"/>
      <c r="AA341" s="38"/>
    </row>
    <row r="342">
      <c r="B342" s="35"/>
      <c r="C342" s="35"/>
      <c r="J342" s="26"/>
      <c r="R342" s="26"/>
      <c r="AA342" s="38"/>
    </row>
    <row r="343">
      <c r="B343" s="35"/>
      <c r="C343" s="35"/>
      <c r="J343" s="26"/>
      <c r="R343" s="26"/>
      <c r="AA343" s="38"/>
    </row>
    <row r="344">
      <c r="B344" s="35"/>
      <c r="C344" s="35"/>
      <c r="J344" s="26"/>
      <c r="R344" s="26"/>
      <c r="AA344" s="38"/>
    </row>
    <row r="345">
      <c r="B345" s="35"/>
      <c r="C345" s="35"/>
      <c r="J345" s="26"/>
      <c r="R345" s="26"/>
      <c r="AA345" s="38"/>
    </row>
    <row r="346">
      <c r="B346" s="35"/>
      <c r="C346" s="35"/>
      <c r="J346" s="26"/>
      <c r="R346" s="26"/>
      <c r="AA346" s="38"/>
    </row>
    <row r="347">
      <c r="B347" s="35"/>
      <c r="C347" s="35"/>
      <c r="J347" s="26"/>
      <c r="R347" s="26"/>
      <c r="AA347" s="38"/>
    </row>
    <row r="348">
      <c r="B348" s="35"/>
      <c r="C348" s="35"/>
      <c r="J348" s="26"/>
      <c r="R348" s="26"/>
      <c r="AA348" s="38"/>
    </row>
    <row r="349">
      <c r="B349" s="35"/>
      <c r="C349" s="35"/>
      <c r="J349" s="26"/>
      <c r="R349" s="26"/>
      <c r="AA349" s="38"/>
    </row>
    <row r="350">
      <c r="B350" s="35"/>
      <c r="C350" s="35"/>
      <c r="J350" s="26"/>
      <c r="R350" s="26"/>
      <c r="AA350" s="38"/>
    </row>
    <row r="351">
      <c r="B351" s="35"/>
      <c r="C351" s="35"/>
      <c r="J351" s="26"/>
      <c r="R351" s="26"/>
      <c r="AA351" s="38"/>
    </row>
    <row r="352">
      <c r="B352" s="35"/>
      <c r="C352" s="35"/>
      <c r="J352" s="26"/>
      <c r="R352" s="26"/>
      <c r="AA352" s="38"/>
    </row>
    <row r="353">
      <c r="B353" s="35"/>
      <c r="C353" s="35"/>
      <c r="J353" s="26"/>
      <c r="R353" s="26"/>
      <c r="AA353" s="38"/>
    </row>
    <row r="354">
      <c r="B354" s="35"/>
      <c r="C354" s="35"/>
      <c r="J354" s="26"/>
      <c r="R354" s="26"/>
      <c r="AA354" s="38"/>
    </row>
    <row r="355">
      <c r="B355" s="35"/>
      <c r="C355" s="35"/>
      <c r="J355" s="26"/>
      <c r="R355" s="26"/>
      <c r="AA355" s="38"/>
    </row>
    <row r="356">
      <c r="B356" s="35"/>
      <c r="C356" s="35"/>
      <c r="J356" s="26"/>
      <c r="R356" s="26"/>
      <c r="AA356" s="38"/>
    </row>
    <row r="357">
      <c r="B357" s="35"/>
      <c r="C357" s="35"/>
      <c r="J357" s="26"/>
      <c r="R357" s="26"/>
      <c r="AA357" s="38"/>
    </row>
    <row r="358">
      <c r="B358" s="35"/>
      <c r="C358" s="35"/>
      <c r="J358" s="26"/>
      <c r="R358" s="26"/>
      <c r="AA358" s="38"/>
    </row>
    <row r="359">
      <c r="B359" s="35"/>
      <c r="C359" s="35"/>
      <c r="J359" s="26"/>
      <c r="R359" s="26"/>
      <c r="AA359" s="38"/>
    </row>
    <row r="360">
      <c r="B360" s="35"/>
      <c r="C360" s="35"/>
      <c r="J360" s="26"/>
      <c r="R360" s="26"/>
      <c r="AA360" s="38"/>
    </row>
    <row r="361">
      <c r="B361" s="35"/>
      <c r="C361" s="35"/>
      <c r="J361" s="26"/>
      <c r="R361" s="26"/>
      <c r="AA361" s="38"/>
    </row>
    <row r="362">
      <c r="B362" s="35"/>
      <c r="C362" s="35"/>
      <c r="J362" s="26"/>
      <c r="R362" s="26"/>
      <c r="AA362" s="38"/>
    </row>
    <row r="363">
      <c r="B363" s="35"/>
      <c r="C363" s="35"/>
      <c r="J363" s="26"/>
      <c r="R363" s="26"/>
      <c r="AA363" s="38"/>
    </row>
    <row r="364">
      <c r="B364" s="35"/>
      <c r="C364" s="35"/>
      <c r="J364" s="26"/>
      <c r="R364" s="26"/>
      <c r="AA364" s="38"/>
    </row>
    <row r="365">
      <c r="B365" s="35"/>
      <c r="C365" s="35"/>
      <c r="J365" s="26"/>
      <c r="R365" s="26"/>
      <c r="AA365" s="38"/>
    </row>
    <row r="366">
      <c r="B366" s="35"/>
      <c r="C366" s="35"/>
      <c r="J366" s="26"/>
      <c r="R366" s="26"/>
      <c r="AA366" s="38"/>
    </row>
    <row r="367">
      <c r="B367" s="35"/>
      <c r="C367" s="35"/>
      <c r="J367" s="26"/>
      <c r="R367" s="26"/>
      <c r="AA367" s="38"/>
    </row>
    <row r="368">
      <c r="B368" s="35"/>
      <c r="C368" s="35"/>
      <c r="J368" s="26"/>
      <c r="R368" s="26"/>
      <c r="AA368" s="38"/>
    </row>
    <row r="369">
      <c r="B369" s="35"/>
      <c r="C369" s="35"/>
      <c r="J369" s="26"/>
      <c r="R369" s="26"/>
      <c r="AA369" s="38"/>
    </row>
    <row r="370">
      <c r="B370" s="35"/>
      <c r="C370" s="35"/>
      <c r="J370" s="26"/>
      <c r="R370" s="26"/>
      <c r="AA370" s="38"/>
    </row>
    <row r="371">
      <c r="B371" s="35"/>
      <c r="C371" s="35"/>
      <c r="J371" s="26"/>
      <c r="R371" s="26"/>
      <c r="AA371" s="38"/>
    </row>
    <row r="372">
      <c r="B372" s="35"/>
      <c r="C372" s="35"/>
      <c r="J372" s="26"/>
      <c r="R372" s="26"/>
      <c r="AA372" s="38"/>
    </row>
    <row r="373">
      <c r="B373" s="35"/>
      <c r="C373" s="35"/>
      <c r="J373" s="26"/>
      <c r="R373" s="26"/>
      <c r="AA373" s="38"/>
    </row>
    <row r="374">
      <c r="B374" s="35"/>
      <c r="C374" s="35"/>
      <c r="J374" s="26"/>
      <c r="R374" s="26"/>
      <c r="AA374" s="38"/>
    </row>
    <row r="375">
      <c r="B375" s="35"/>
      <c r="C375" s="35"/>
      <c r="J375" s="26"/>
      <c r="R375" s="26"/>
      <c r="AA375" s="38"/>
    </row>
    <row r="376">
      <c r="B376" s="35"/>
      <c r="C376" s="35"/>
      <c r="J376" s="26"/>
      <c r="R376" s="26"/>
      <c r="AA376" s="38"/>
    </row>
    <row r="377">
      <c r="B377" s="35"/>
      <c r="C377" s="35"/>
      <c r="J377" s="26"/>
      <c r="R377" s="26"/>
      <c r="AA377" s="38"/>
    </row>
    <row r="378">
      <c r="B378" s="35"/>
      <c r="C378" s="35"/>
      <c r="J378" s="26"/>
      <c r="R378" s="26"/>
      <c r="AA378" s="38"/>
    </row>
    <row r="379">
      <c r="B379" s="35"/>
      <c r="C379" s="35"/>
      <c r="J379" s="26"/>
      <c r="R379" s="26"/>
      <c r="AA379" s="38"/>
    </row>
    <row r="380">
      <c r="B380" s="35"/>
      <c r="C380" s="35"/>
      <c r="J380" s="26"/>
      <c r="R380" s="26"/>
      <c r="AA380" s="38"/>
    </row>
    <row r="381">
      <c r="B381" s="35"/>
      <c r="C381" s="35"/>
      <c r="J381" s="26"/>
      <c r="R381" s="26"/>
      <c r="AA381" s="38"/>
    </row>
    <row r="382">
      <c r="B382" s="35"/>
      <c r="C382" s="35"/>
      <c r="J382" s="26"/>
      <c r="R382" s="26"/>
      <c r="AA382" s="38"/>
    </row>
    <row r="383">
      <c r="B383" s="35"/>
      <c r="C383" s="35"/>
      <c r="J383" s="26"/>
      <c r="R383" s="26"/>
      <c r="AA383" s="38"/>
    </row>
    <row r="384">
      <c r="B384" s="35"/>
      <c r="C384" s="35"/>
      <c r="J384" s="26"/>
      <c r="R384" s="26"/>
      <c r="AA384" s="38"/>
    </row>
    <row r="385">
      <c r="B385" s="35"/>
      <c r="C385" s="35"/>
      <c r="J385" s="26"/>
      <c r="R385" s="26"/>
      <c r="AA385" s="38"/>
    </row>
    <row r="386">
      <c r="B386" s="35"/>
      <c r="C386" s="35"/>
      <c r="J386" s="26"/>
      <c r="R386" s="26"/>
      <c r="AA386" s="38"/>
    </row>
    <row r="387">
      <c r="B387" s="35"/>
      <c r="C387" s="35"/>
      <c r="J387" s="26"/>
      <c r="R387" s="26"/>
      <c r="AA387" s="38"/>
    </row>
    <row r="388">
      <c r="B388" s="35"/>
      <c r="C388" s="35"/>
      <c r="J388" s="26"/>
      <c r="R388" s="26"/>
      <c r="AA388" s="38"/>
    </row>
    <row r="389">
      <c r="B389" s="35"/>
      <c r="C389" s="35"/>
      <c r="J389" s="26"/>
      <c r="R389" s="26"/>
      <c r="AA389" s="38"/>
    </row>
    <row r="390">
      <c r="B390" s="35"/>
      <c r="C390" s="35"/>
      <c r="J390" s="26"/>
      <c r="R390" s="26"/>
      <c r="AA390" s="38"/>
    </row>
    <row r="391">
      <c r="B391" s="35"/>
      <c r="C391" s="35"/>
      <c r="J391" s="26"/>
      <c r="R391" s="26"/>
      <c r="AA391" s="38"/>
    </row>
    <row r="392">
      <c r="B392" s="35"/>
      <c r="C392" s="35"/>
      <c r="J392" s="26"/>
      <c r="R392" s="26"/>
      <c r="AA392" s="38"/>
    </row>
    <row r="393">
      <c r="B393" s="35"/>
      <c r="C393" s="35"/>
      <c r="J393" s="26"/>
      <c r="R393" s="26"/>
      <c r="AA393" s="38"/>
    </row>
    <row r="394">
      <c r="B394" s="35"/>
      <c r="C394" s="35"/>
      <c r="J394" s="26"/>
      <c r="R394" s="26"/>
      <c r="AA394" s="38"/>
    </row>
    <row r="395">
      <c r="B395" s="35"/>
      <c r="C395" s="35"/>
      <c r="J395" s="26"/>
      <c r="R395" s="26"/>
      <c r="AA395" s="38"/>
    </row>
    <row r="396">
      <c r="B396" s="35"/>
      <c r="C396" s="35"/>
      <c r="J396" s="26"/>
      <c r="R396" s="26"/>
      <c r="AA396" s="38"/>
    </row>
    <row r="397">
      <c r="B397" s="35"/>
      <c r="C397" s="35"/>
      <c r="J397" s="26"/>
      <c r="R397" s="26"/>
      <c r="AA397" s="38"/>
    </row>
    <row r="398">
      <c r="B398" s="35"/>
      <c r="C398" s="35"/>
      <c r="J398" s="26"/>
      <c r="R398" s="26"/>
      <c r="AA398" s="38"/>
    </row>
    <row r="399">
      <c r="B399" s="35"/>
      <c r="C399" s="35"/>
      <c r="J399" s="26"/>
      <c r="R399" s="26"/>
      <c r="AA399" s="38"/>
    </row>
    <row r="400">
      <c r="B400" s="35"/>
      <c r="C400" s="35"/>
      <c r="J400" s="26"/>
      <c r="R400" s="26"/>
      <c r="AA400" s="38"/>
    </row>
    <row r="401">
      <c r="B401" s="35"/>
      <c r="C401" s="35"/>
      <c r="J401" s="26"/>
      <c r="R401" s="26"/>
      <c r="AA401" s="38"/>
    </row>
    <row r="402">
      <c r="B402" s="35"/>
      <c r="C402" s="35"/>
      <c r="J402" s="26"/>
      <c r="R402" s="26"/>
      <c r="AA402" s="38"/>
    </row>
    <row r="403">
      <c r="B403" s="35"/>
      <c r="C403" s="35"/>
      <c r="J403" s="26"/>
      <c r="R403" s="26"/>
      <c r="AA403" s="38"/>
    </row>
    <row r="404">
      <c r="B404" s="35"/>
      <c r="C404" s="35"/>
      <c r="J404" s="26"/>
      <c r="R404" s="26"/>
      <c r="AA404" s="38"/>
    </row>
    <row r="405">
      <c r="B405" s="35"/>
      <c r="C405" s="35"/>
      <c r="J405" s="26"/>
      <c r="R405" s="26"/>
      <c r="AA405" s="38"/>
    </row>
    <row r="406">
      <c r="B406" s="35"/>
      <c r="C406" s="35"/>
      <c r="J406" s="26"/>
      <c r="R406" s="26"/>
      <c r="AA406" s="38"/>
    </row>
    <row r="407">
      <c r="B407" s="35"/>
      <c r="C407" s="35"/>
      <c r="J407" s="26"/>
      <c r="R407" s="26"/>
      <c r="AA407" s="38"/>
    </row>
    <row r="408">
      <c r="B408" s="35"/>
      <c r="C408" s="35"/>
      <c r="J408" s="26"/>
      <c r="R408" s="26"/>
      <c r="AA408" s="38"/>
    </row>
    <row r="409">
      <c r="B409" s="35"/>
      <c r="C409" s="35"/>
      <c r="J409" s="26"/>
      <c r="R409" s="26"/>
      <c r="AA409" s="38"/>
    </row>
    <row r="410">
      <c r="B410" s="35"/>
      <c r="C410" s="35"/>
      <c r="J410" s="26"/>
      <c r="R410" s="26"/>
      <c r="AA410" s="38"/>
    </row>
    <row r="411">
      <c r="B411" s="35"/>
      <c r="C411" s="35"/>
      <c r="J411" s="26"/>
      <c r="R411" s="26"/>
      <c r="AA411" s="38"/>
    </row>
    <row r="412">
      <c r="B412" s="35"/>
      <c r="C412" s="35"/>
      <c r="J412" s="26"/>
      <c r="R412" s="26"/>
      <c r="AA412" s="38"/>
    </row>
    <row r="413">
      <c r="B413" s="35"/>
      <c r="C413" s="35"/>
      <c r="J413" s="26"/>
      <c r="R413" s="26"/>
      <c r="AA413" s="38"/>
    </row>
    <row r="414">
      <c r="B414" s="35"/>
      <c r="C414" s="35"/>
      <c r="J414" s="26"/>
      <c r="R414" s="26"/>
      <c r="AA414" s="38"/>
    </row>
    <row r="415">
      <c r="B415" s="35"/>
      <c r="C415" s="35"/>
      <c r="J415" s="26"/>
      <c r="R415" s="26"/>
      <c r="AA415" s="38"/>
    </row>
    <row r="416">
      <c r="B416" s="35"/>
      <c r="C416" s="35"/>
      <c r="J416" s="26"/>
      <c r="R416" s="26"/>
      <c r="AA416" s="38"/>
    </row>
    <row r="417">
      <c r="B417" s="35"/>
      <c r="C417" s="35"/>
      <c r="J417" s="26"/>
      <c r="R417" s="26"/>
      <c r="AA417" s="38"/>
    </row>
    <row r="418">
      <c r="B418" s="35"/>
      <c r="C418" s="35"/>
      <c r="J418" s="26"/>
      <c r="R418" s="26"/>
      <c r="AA418" s="38"/>
    </row>
    <row r="419">
      <c r="B419" s="35"/>
      <c r="C419" s="35"/>
      <c r="J419" s="26"/>
      <c r="R419" s="26"/>
      <c r="AA419" s="38"/>
    </row>
    <row r="420">
      <c r="B420" s="35"/>
      <c r="C420" s="35"/>
      <c r="J420" s="26"/>
      <c r="R420" s="26"/>
      <c r="AA420" s="38"/>
    </row>
    <row r="421">
      <c r="B421" s="35"/>
      <c r="C421" s="35"/>
      <c r="J421" s="26"/>
      <c r="R421" s="26"/>
      <c r="AA421" s="38"/>
    </row>
    <row r="422">
      <c r="B422" s="35"/>
      <c r="C422" s="35"/>
      <c r="J422" s="26"/>
      <c r="R422" s="26"/>
      <c r="AA422" s="38"/>
    </row>
    <row r="423">
      <c r="B423" s="35"/>
      <c r="C423" s="35"/>
      <c r="J423" s="26"/>
      <c r="R423" s="26"/>
      <c r="AA423" s="38"/>
    </row>
    <row r="424">
      <c r="B424" s="35"/>
      <c r="C424" s="35"/>
      <c r="J424" s="26"/>
      <c r="R424" s="26"/>
      <c r="AA424" s="38"/>
    </row>
    <row r="425">
      <c r="B425" s="35"/>
      <c r="C425" s="35"/>
      <c r="J425" s="26"/>
      <c r="R425" s="26"/>
      <c r="AA425" s="38"/>
    </row>
    <row r="426">
      <c r="B426" s="35"/>
      <c r="C426" s="35"/>
      <c r="J426" s="26"/>
      <c r="R426" s="26"/>
      <c r="AA426" s="38"/>
    </row>
    <row r="427">
      <c r="B427" s="35"/>
      <c r="C427" s="35"/>
      <c r="J427" s="26"/>
      <c r="R427" s="26"/>
      <c r="AA427" s="38"/>
    </row>
    <row r="428">
      <c r="B428" s="35"/>
      <c r="C428" s="35"/>
      <c r="J428" s="26"/>
      <c r="R428" s="26"/>
      <c r="AA428" s="38"/>
    </row>
    <row r="429">
      <c r="B429" s="35"/>
      <c r="C429" s="35"/>
      <c r="J429" s="26"/>
      <c r="R429" s="26"/>
      <c r="AA429" s="38"/>
    </row>
    <row r="430">
      <c r="B430" s="35"/>
      <c r="C430" s="35"/>
      <c r="J430" s="26"/>
      <c r="R430" s="26"/>
      <c r="AA430" s="38"/>
    </row>
    <row r="431">
      <c r="B431" s="35"/>
      <c r="C431" s="35"/>
      <c r="J431" s="26"/>
      <c r="R431" s="26"/>
      <c r="AA431" s="38"/>
    </row>
    <row r="432">
      <c r="B432" s="35"/>
      <c r="C432" s="35"/>
      <c r="J432" s="26"/>
      <c r="R432" s="26"/>
      <c r="AA432" s="38"/>
    </row>
    <row r="433">
      <c r="B433" s="35"/>
      <c r="C433" s="35"/>
      <c r="J433" s="26"/>
      <c r="R433" s="26"/>
      <c r="AA433" s="38"/>
    </row>
    <row r="434">
      <c r="B434" s="35"/>
      <c r="C434" s="35"/>
      <c r="J434" s="26"/>
      <c r="R434" s="26"/>
      <c r="AA434" s="38"/>
    </row>
    <row r="435">
      <c r="B435" s="35"/>
      <c r="C435" s="35"/>
      <c r="J435" s="26"/>
      <c r="R435" s="26"/>
      <c r="AA435" s="38"/>
    </row>
    <row r="436">
      <c r="B436" s="35"/>
      <c r="C436" s="35"/>
      <c r="J436" s="26"/>
      <c r="R436" s="26"/>
      <c r="AA436" s="38"/>
    </row>
    <row r="437">
      <c r="B437" s="35"/>
      <c r="C437" s="35"/>
      <c r="J437" s="26"/>
      <c r="R437" s="26"/>
      <c r="AA437" s="38"/>
    </row>
    <row r="438">
      <c r="B438" s="35"/>
      <c r="C438" s="35"/>
      <c r="J438" s="26"/>
      <c r="R438" s="26"/>
      <c r="AA438" s="38"/>
    </row>
    <row r="439">
      <c r="B439" s="35"/>
      <c r="C439" s="35"/>
      <c r="J439" s="26"/>
      <c r="R439" s="26"/>
      <c r="AA439" s="38"/>
    </row>
    <row r="440">
      <c r="B440" s="35"/>
      <c r="C440" s="35"/>
      <c r="J440" s="26"/>
      <c r="R440" s="26"/>
      <c r="AA440" s="38"/>
    </row>
    <row r="441">
      <c r="B441" s="35"/>
      <c r="C441" s="35"/>
      <c r="J441" s="26"/>
      <c r="R441" s="26"/>
      <c r="AA441" s="38"/>
    </row>
    <row r="442">
      <c r="B442" s="35"/>
      <c r="C442" s="35"/>
      <c r="J442" s="26"/>
      <c r="R442" s="26"/>
      <c r="AA442" s="38"/>
    </row>
    <row r="443">
      <c r="B443" s="35"/>
      <c r="C443" s="35"/>
      <c r="J443" s="26"/>
      <c r="R443" s="26"/>
      <c r="AA443" s="38"/>
    </row>
    <row r="444">
      <c r="B444" s="35"/>
      <c r="C444" s="35"/>
      <c r="J444" s="26"/>
      <c r="R444" s="26"/>
      <c r="AA444" s="38"/>
    </row>
    <row r="445">
      <c r="B445" s="35"/>
      <c r="C445" s="35"/>
      <c r="J445" s="26"/>
      <c r="R445" s="26"/>
      <c r="AA445" s="38"/>
    </row>
    <row r="446">
      <c r="B446" s="35"/>
      <c r="C446" s="35"/>
      <c r="J446" s="26"/>
      <c r="R446" s="26"/>
      <c r="AA446" s="38"/>
    </row>
    <row r="447">
      <c r="B447" s="35"/>
      <c r="C447" s="35"/>
      <c r="J447" s="26"/>
      <c r="R447" s="26"/>
      <c r="AA447" s="38"/>
    </row>
    <row r="448">
      <c r="B448" s="35"/>
      <c r="C448" s="35"/>
      <c r="J448" s="26"/>
      <c r="R448" s="26"/>
      <c r="AA448" s="38"/>
    </row>
    <row r="449">
      <c r="B449" s="35"/>
      <c r="C449" s="35"/>
      <c r="J449" s="26"/>
      <c r="R449" s="26"/>
      <c r="AA449" s="38"/>
    </row>
    <row r="450">
      <c r="B450" s="35"/>
      <c r="C450" s="35"/>
      <c r="J450" s="26"/>
      <c r="R450" s="26"/>
      <c r="AA450" s="38"/>
    </row>
    <row r="451">
      <c r="B451" s="35"/>
      <c r="C451" s="35"/>
      <c r="J451" s="26"/>
      <c r="R451" s="26"/>
      <c r="AA451" s="38"/>
    </row>
    <row r="452">
      <c r="B452" s="35"/>
      <c r="C452" s="35"/>
      <c r="J452" s="26"/>
      <c r="R452" s="26"/>
      <c r="AA452" s="38"/>
    </row>
    <row r="453">
      <c r="B453" s="35"/>
      <c r="C453" s="35"/>
      <c r="J453" s="26"/>
      <c r="R453" s="26"/>
      <c r="AA453" s="38"/>
    </row>
    <row r="454">
      <c r="B454" s="35"/>
      <c r="C454" s="35"/>
      <c r="J454" s="26"/>
      <c r="R454" s="26"/>
      <c r="AA454" s="38"/>
    </row>
    <row r="455">
      <c r="B455" s="35"/>
      <c r="C455" s="35"/>
      <c r="J455" s="26"/>
      <c r="R455" s="26"/>
      <c r="AA455" s="38"/>
    </row>
    <row r="456">
      <c r="B456" s="35"/>
      <c r="C456" s="35"/>
      <c r="J456" s="26"/>
      <c r="R456" s="26"/>
      <c r="AA456" s="38"/>
    </row>
    <row r="457">
      <c r="B457" s="35"/>
      <c r="C457" s="35"/>
      <c r="J457" s="26"/>
      <c r="R457" s="26"/>
      <c r="AA457" s="38"/>
    </row>
    <row r="458">
      <c r="B458" s="35"/>
      <c r="C458" s="35"/>
      <c r="J458" s="26"/>
      <c r="R458" s="26"/>
      <c r="AA458" s="38"/>
    </row>
    <row r="459">
      <c r="B459" s="35"/>
      <c r="C459" s="35"/>
      <c r="J459" s="26"/>
      <c r="R459" s="26"/>
      <c r="AA459" s="38"/>
    </row>
    <row r="460">
      <c r="B460" s="35"/>
      <c r="C460" s="35"/>
      <c r="J460" s="26"/>
      <c r="R460" s="26"/>
      <c r="AA460" s="38"/>
    </row>
    <row r="461">
      <c r="B461" s="35"/>
      <c r="C461" s="35"/>
      <c r="J461" s="26"/>
      <c r="R461" s="26"/>
      <c r="AA461" s="38"/>
    </row>
    <row r="462">
      <c r="B462" s="35"/>
      <c r="C462" s="35"/>
      <c r="J462" s="26"/>
      <c r="R462" s="26"/>
      <c r="AA462" s="38"/>
    </row>
    <row r="463">
      <c r="B463" s="35"/>
      <c r="C463" s="35"/>
      <c r="J463" s="26"/>
      <c r="R463" s="26"/>
      <c r="AA463" s="38"/>
    </row>
    <row r="464">
      <c r="B464" s="35"/>
      <c r="C464" s="35"/>
      <c r="J464" s="26"/>
      <c r="R464" s="26"/>
      <c r="AA464" s="38"/>
    </row>
    <row r="465">
      <c r="B465" s="35"/>
      <c r="C465" s="35"/>
      <c r="J465" s="26"/>
      <c r="R465" s="26"/>
      <c r="AA465" s="38"/>
    </row>
    <row r="466">
      <c r="B466" s="35"/>
      <c r="C466" s="35"/>
      <c r="J466" s="26"/>
      <c r="R466" s="26"/>
      <c r="AA466" s="38"/>
    </row>
    <row r="467">
      <c r="B467" s="35"/>
      <c r="C467" s="35"/>
      <c r="J467" s="26"/>
      <c r="R467" s="26"/>
      <c r="AA467" s="38"/>
    </row>
    <row r="468">
      <c r="B468" s="35"/>
      <c r="C468" s="35"/>
      <c r="J468" s="26"/>
      <c r="R468" s="26"/>
      <c r="AA468" s="38"/>
    </row>
    <row r="469">
      <c r="B469" s="35"/>
      <c r="C469" s="35"/>
      <c r="J469" s="26"/>
      <c r="R469" s="26"/>
      <c r="AA469" s="38"/>
    </row>
    <row r="470">
      <c r="B470" s="35"/>
      <c r="C470" s="35"/>
      <c r="J470" s="26"/>
      <c r="R470" s="26"/>
      <c r="AA470" s="38"/>
    </row>
    <row r="471">
      <c r="B471" s="35"/>
      <c r="C471" s="35"/>
      <c r="J471" s="26"/>
      <c r="R471" s="26"/>
      <c r="AA471" s="38"/>
    </row>
    <row r="472">
      <c r="B472" s="35"/>
      <c r="C472" s="35"/>
      <c r="J472" s="26"/>
      <c r="R472" s="26"/>
      <c r="AA472" s="38"/>
    </row>
    <row r="473">
      <c r="B473" s="35"/>
      <c r="C473" s="35"/>
      <c r="J473" s="26"/>
      <c r="R473" s="26"/>
      <c r="AA473" s="38"/>
    </row>
    <row r="474">
      <c r="B474" s="35"/>
      <c r="C474" s="35"/>
      <c r="J474" s="26"/>
      <c r="R474" s="26"/>
      <c r="AA474" s="38"/>
    </row>
    <row r="475">
      <c r="B475" s="35"/>
      <c r="C475" s="35"/>
      <c r="J475" s="26"/>
      <c r="R475" s="26"/>
      <c r="AA475" s="38"/>
    </row>
    <row r="476">
      <c r="B476" s="35"/>
      <c r="C476" s="35"/>
      <c r="J476" s="26"/>
      <c r="R476" s="26"/>
      <c r="AA476" s="38"/>
    </row>
    <row r="477">
      <c r="B477" s="35"/>
      <c r="C477" s="35"/>
      <c r="J477" s="26"/>
      <c r="R477" s="26"/>
      <c r="AA477" s="38"/>
    </row>
    <row r="478">
      <c r="B478" s="35"/>
      <c r="C478" s="35"/>
      <c r="J478" s="26"/>
      <c r="R478" s="26"/>
      <c r="AA478" s="38"/>
    </row>
    <row r="479">
      <c r="B479" s="35"/>
      <c r="C479" s="35"/>
      <c r="J479" s="26"/>
      <c r="R479" s="26"/>
      <c r="AA479" s="38"/>
    </row>
    <row r="480">
      <c r="B480" s="35"/>
      <c r="C480" s="35"/>
      <c r="J480" s="26"/>
      <c r="R480" s="26"/>
      <c r="AA480" s="38"/>
    </row>
    <row r="481">
      <c r="B481" s="35"/>
      <c r="C481" s="35"/>
      <c r="J481" s="26"/>
      <c r="R481" s="26"/>
      <c r="AA481" s="38"/>
    </row>
    <row r="482">
      <c r="B482" s="35"/>
      <c r="C482" s="35"/>
      <c r="J482" s="26"/>
      <c r="R482" s="26"/>
      <c r="AA482" s="38"/>
    </row>
    <row r="483">
      <c r="B483" s="35"/>
      <c r="C483" s="35"/>
      <c r="J483" s="26"/>
      <c r="R483" s="26"/>
      <c r="AA483" s="38"/>
    </row>
    <row r="484">
      <c r="B484" s="35"/>
      <c r="C484" s="35"/>
      <c r="J484" s="26"/>
      <c r="R484" s="26"/>
      <c r="AA484" s="38"/>
    </row>
    <row r="485">
      <c r="B485" s="35"/>
      <c r="C485" s="35"/>
      <c r="J485" s="26"/>
      <c r="R485" s="26"/>
      <c r="AA485" s="38"/>
    </row>
    <row r="486">
      <c r="B486" s="35"/>
      <c r="C486" s="35"/>
      <c r="J486" s="26"/>
      <c r="R486" s="26"/>
      <c r="AA486" s="38"/>
    </row>
    <row r="487">
      <c r="B487" s="35"/>
      <c r="C487" s="35"/>
      <c r="J487" s="26"/>
      <c r="R487" s="26"/>
      <c r="AA487" s="38"/>
    </row>
    <row r="488">
      <c r="B488" s="35"/>
      <c r="C488" s="35"/>
      <c r="J488" s="26"/>
      <c r="R488" s="26"/>
      <c r="AA488" s="38"/>
    </row>
    <row r="489">
      <c r="B489" s="35"/>
      <c r="C489" s="35"/>
      <c r="J489" s="26"/>
      <c r="R489" s="26"/>
      <c r="AA489" s="38"/>
    </row>
    <row r="490">
      <c r="B490" s="35"/>
      <c r="C490" s="35"/>
      <c r="J490" s="26"/>
      <c r="R490" s="26"/>
      <c r="AA490" s="38"/>
    </row>
    <row r="491">
      <c r="B491" s="35"/>
      <c r="C491" s="35"/>
      <c r="J491" s="26"/>
      <c r="R491" s="26"/>
      <c r="AA491" s="38"/>
    </row>
    <row r="492">
      <c r="B492" s="35"/>
      <c r="C492" s="35"/>
      <c r="J492" s="26"/>
      <c r="R492" s="26"/>
      <c r="AA492" s="38"/>
    </row>
    <row r="493">
      <c r="B493" s="35"/>
      <c r="C493" s="35"/>
      <c r="J493" s="26"/>
      <c r="R493" s="26"/>
      <c r="AA493" s="38"/>
    </row>
    <row r="494">
      <c r="B494" s="35"/>
      <c r="C494" s="35"/>
      <c r="J494" s="26"/>
      <c r="R494" s="26"/>
      <c r="AA494" s="38"/>
    </row>
    <row r="495">
      <c r="B495" s="35"/>
      <c r="C495" s="35"/>
      <c r="J495" s="26"/>
      <c r="R495" s="26"/>
      <c r="AA495" s="38"/>
    </row>
    <row r="496">
      <c r="B496" s="35"/>
      <c r="C496" s="35"/>
      <c r="J496" s="26"/>
      <c r="R496" s="26"/>
      <c r="AA496" s="38"/>
    </row>
    <row r="497">
      <c r="B497" s="35"/>
      <c r="C497" s="35"/>
      <c r="J497" s="26"/>
      <c r="R497" s="26"/>
      <c r="AA497" s="38"/>
    </row>
    <row r="498">
      <c r="B498" s="35"/>
      <c r="C498" s="35"/>
      <c r="J498" s="26"/>
      <c r="R498" s="26"/>
      <c r="AA498" s="38"/>
    </row>
    <row r="499">
      <c r="B499" s="35"/>
      <c r="C499" s="35"/>
      <c r="J499" s="26"/>
      <c r="R499" s="26"/>
      <c r="AA499" s="38"/>
    </row>
    <row r="500">
      <c r="B500" s="35"/>
      <c r="C500" s="35"/>
      <c r="J500" s="26"/>
      <c r="R500" s="26"/>
      <c r="AA500" s="38"/>
    </row>
    <row r="501">
      <c r="B501" s="35"/>
      <c r="C501" s="35"/>
      <c r="J501" s="26"/>
      <c r="R501" s="26"/>
      <c r="AA501" s="38"/>
    </row>
    <row r="502">
      <c r="B502" s="35"/>
      <c r="C502" s="35"/>
      <c r="J502" s="26"/>
      <c r="R502" s="26"/>
      <c r="AA502" s="38"/>
    </row>
    <row r="503">
      <c r="B503" s="35"/>
      <c r="C503" s="35"/>
      <c r="J503" s="26"/>
      <c r="R503" s="26"/>
      <c r="AA503" s="38"/>
    </row>
    <row r="504">
      <c r="B504" s="35"/>
      <c r="C504" s="35"/>
      <c r="J504" s="26"/>
      <c r="R504" s="26"/>
      <c r="AA504" s="38"/>
    </row>
    <row r="505">
      <c r="B505" s="35"/>
      <c r="C505" s="35"/>
      <c r="J505" s="26"/>
      <c r="R505" s="26"/>
      <c r="AA505" s="38"/>
    </row>
    <row r="506">
      <c r="B506" s="35"/>
      <c r="C506" s="35"/>
      <c r="J506" s="26"/>
      <c r="R506" s="26"/>
      <c r="AA506" s="38"/>
    </row>
    <row r="507">
      <c r="B507" s="35"/>
      <c r="C507" s="35"/>
      <c r="J507" s="26"/>
      <c r="R507" s="26"/>
      <c r="AA507" s="38"/>
    </row>
    <row r="508">
      <c r="B508" s="35"/>
      <c r="C508" s="35"/>
      <c r="J508" s="26"/>
      <c r="R508" s="26"/>
      <c r="AA508" s="38"/>
    </row>
    <row r="509">
      <c r="B509" s="35"/>
      <c r="C509" s="35"/>
      <c r="J509" s="26"/>
      <c r="R509" s="26"/>
      <c r="AA509" s="38"/>
    </row>
    <row r="510">
      <c r="B510" s="35"/>
      <c r="C510" s="35"/>
      <c r="J510" s="26"/>
      <c r="R510" s="26"/>
      <c r="AA510" s="38"/>
    </row>
    <row r="511">
      <c r="B511" s="35"/>
      <c r="C511" s="35"/>
      <c r="J511" s="26"/>
      <c r="R511" s="26"/>
      <c r="AA511" s="38"/>
    </row>
    <row r="512">
      <c r="B512" s="35"/>
      <c r="C512" s="35"/>
      <c r="J512" s="26"/>
      <c r="R512" s="26"/>
      <c r="AA512" s="38"/>
    </row>
    <row r="513">
      <c r="B513" s="35"/>
      <c r="C513" s="35"/>
      <c r="J513" s="26"/>
      <c r="R513" s="26"/>
      <c r="AA513" s="38"/>
    </row>
    <row r="514">
      <c r="B514" s="35"/>
      <c r="C514" s="35"/>
      <c r="J514" s="26"/>
      <c r="R514" s="26"/>
      <c r="AA514" s="38"/>
    </row>
    <row r="515">
      <c r="B515" s="35"/>
      <c r="C515" s="35"/>
      <c r="J515" s="26"/>
      <c r="R515" s="26"/>
      <c r="AA515" s="38"/>
    </row>
    <row r="516">
      <c r="B516" s="35"/>
      <c r="C516" s="35"/>
      <c r="J516" s="26"/>
      <c r="R516" s="26"/>
      <c r="AA516" s="38"/>
    </row>
    <row r="517">
      <c r="B517" s="35"/>
      <c r="C517" s="35"/>
      <c r="J517" s="26"/>
      <c r="R517" s="26"/>
      <c r="AA517" s="38"/>
    </row>
    <row r="518">
      <c r="B518" s="35"/>
      <c r="C518" s="35"/>
      <c r="J518" s="26"/>
      <c r="R518" s="26"/>
      <c r="AA518" s="38"/>
    </row>
    <row r="519">
      <c r="B519" s="35"/>
      <c r="C519" s="35"/>
      <c r="J519" s="26"/>
      <c r="R519" s="26"/>
      <c r="AA519" s="38"/>
    </row>
    <row r="520">
      <c r="B520" s="35"/>
      <c r="C520" s="35"/>
      <c r="J520" s="26"/>
      <c r="R520" s="26"/>
      <c r="AA520" s="38"/>
    </row>
    <row r="521">
      <c r="B521" s="35"/>
      <c r="C521" s="35"/>
      <c r="J521" s="26"/>
      <c r="R521" s="26"/>
      <c r="AA521" s="38"/>
    </row>
    <row r="522">
      <c r="B522" s="35"/>
      <c r="C522" s="35"/>
      <c r="J522" s="26"/>
      <c r="R522" s="26"/>
      <c r="AA522" s="38"/>
    </row>
    <row r="523">
      <c r="B523" s="35"/>
      <c r="C523" s="35"/>
      <c r="J523" s="26"/>
      <c r="R523" s="26"/>
      <c r="AA523" s="38"/>
    </row>
    <row r="524">
      <c r="B524" s="35"/>
      <c r="C524" s="35"/>
      <c r="J524" s="26"/>
      <c r="R524" s="26"/>
      <c r="AA524" s="38"/>
    </row>
    <row r="525">
      <c r="B525" s="35"/>
      <c r="C525" s="35"/>
      <c r="J525" s="26"/>
      <c r="R525" s="26"/>
      <c r="AA525" s="38"/>
    </row>
    <row r="526">
      <c r="B526" s="35"/>
      <c r="C526" s="35"/>
      <c r="J526" s="26"/>
      <c r="R526" s="26"/>
      <c r="AA526" s="38"/>
    </row>
    <row r="527">
      <c r="B527" s="35"/>
      <c r="C527" s="35"/>
      <c r="J527" s="26"/>
      <c r="R527" s="26"/>
      <c r="AA527" s="38"/>
    </row>
    <row r="528">
      <c r="B528" s="35"/>
      <c r="C528" s="35"/>
      <c r="J528" s="26"/>
      <c r="R528" s="26"/>
      <c r="AA528" s="38"/>
    </row>
    <row r="529">
      <c r="B529" s="35"/>
      <c r="C529" s="35"/>
      <c r="J529" s="26"/>
      <c r="R529" s="26"/>
      <c r="AA529" s="38"/>
    </row>
    <row r="530">
      <c r="B530" s="35"/>
      <c r="C530" s="35"/>
      <c r="J530" s="26"/>
      <c r="R530" s="26"/>
      <c r="AA530" s="38"/>
    </row>
    <row r="531">
      <c r="B531" s="35"/>
      <c r="C531" s="35"/>
      <c r="J531" s="26"/>
      <c r="R531" s="26"/>
      <c r="AA531" s="38"/>
    </row>
    <row r="532">
      <c r="B532" s="35"/>
      <c r="C532" s="35"/>
      <c r="J532" s="26"/>
      <c r="R532" s="26"/>
      <c r="AA532" s="38"/>
    </row>
    <row r="533">
      <c r="B533" s="35"/>
      <c r="C533" s="35"/>
      <c r="J533" s="26"/>
      <c r="R533" s="26"/>
      <c r="AA533" s="38"/>
    </row>
    <row r="534">
      <c r="B534" s="35"/>
      <c r="C534" s="35"/>
      <c r="J534" s="26"/>
      <c r="R534" s="26"/>
      <c r="AA534" s="38"/>
    </row>
    <row r="535">
      <c r="B535" s="35"/>
      <c r="C535" s="35"/>
      <c r="J535" s="26"/>
      <c r="R535" s="26"/>
      <c r="AA535" s="38"/>
    </row>
    <row r="536">
      <c r="B536" s="35"/>
      <c r="C536" s="35"/>
      <c r="J536" s="26"/>
      <c r="R536" s="26"/>
      <c r="AA536" s="38"/>
    </row>
    <row r="537">
      <c r="B537" s="35"/>
      <c r="C537" s="35"/>
      <c r="J537" s="26"/>
      <c r="R537" s="26"/>
      <c r="AA537" s="38"/>
    </row>
    <row r="538">
      <c r="B538" s="35"/>
      <c r="C538" s="35"/>
      <c r="J538" s="26"/>
      <c r="R538" s="26"/>
      <c r="AA538" s="38"/>
    </row>
    <row r="539">
      <c r="B539" s="35"/>
      <c r="C539" s="35"/>
      <c r="J539" s="26"/>
      <c r="R539" s="26"/>
      <c r="AA539" s="38"/>
    </row>
    <row r="540">
      <c r="B540" s="35"/>
      <c r="C540" s="35"/>
      <c r="J540" s="26"/>
      <c r="R540" s="26"/>
      <c r="AA540" s="38"/>
    </row>
    <row r="541">
      <c r="B541" s="35"/>
      <c r="C541" s="35"/>
      <c r="J541" s="26"/>
      <c r="R541" s="26"/>
      <c r="AA541" s="38"/>
    </row>
    <row r="542">
      <c r="B542" s="35"/>
      <c r="C542" s="35"/>
      <c r="J542" s="26"/>
      <c r="R542" s="26"/>
      <c r="AA542" s="38"/>
    </row>
    <row r="543">
      <c r="B543" s="35"/>
      <c r="C543" s="35"/>
      <c r="J543" s="26"/>
      <c r="R543" s="26"/>
      <c r="AA543" s="38"/>
    </row>
    <row r="544">
      <c r="B544" s="35"/>
      <c r="C544" s="35"/>
      <c r="J544" s="26"/>
      <c r="R544" s="26"/>
      <c r="AA544" s="38"/>
    </row>
    <row r="545">
      <c r="B545" s="35"/>
      <c r="C545" s="35"/>
      <c r="J545" s="26"/>
      <c r="R545" s="26"/>
      <c r="AA545" s="38"/>
    </row>
    <row r="546">
      <c r="B546" s="35"/>
      <c r="C546" s="35"/>
      <c r="J546" s="26"/>
      <c r="R546" s="26"/>
      <c r="AA546" s="38"/>
    </row>
    <row r="547">
      <c r="B547" s="35"/>
      <c r="C547" s="35"/>
      <c r="J547" s="26"/>
      <c r="R547" s="26"/>
      <c r="AA547" s="38"/>
    </row>
    <row r="548">
      <c r="B548" s="35"/>
      <c r="C548" s="35"/>
      <c r="J548" s="26"/>
      <c r="R548" s="26"/>
      <c r="AA548" s="38"/>
    </row>
    <row r="549">
      <c r="B549" s="35"/>
      <c r="C549" s="35"/>
      <c r="J549" s="26"/>
      <c r="R549" s="26"/>
      <c r="AA549" s="38"/>
    </row>
    <row r="550">
      <c r="B550" s="35"/>
      <c r="C550" s="35"/>
      <c r="J550" s="26"/>
      <c r="R550" s="26"/>
      <c r="AA550" s="38"/>
    </row>
    <row r="551">
      <c r="B551" s="35"/>
      <c r="C551" s="35"/>
      <c r="J551" s="26"/>
      <c r="R551" s="26"/>
      <c r="AA551" s="38"/>
    </row>
    <row r="552">
      <c r="B552" s="35"/>
      <c r="C552" s="35"/>
      <c r="J552" s="26"/>
      <c r="R552" s="26"/>
      <c r="AA552" s="38"/>
    </row>
    <row r="553">
      <c r="B553" s="35"/>
      <c r="C553" s="35"/>
      <c r="J553" s="26"/>
      <c r="R553" s="26"/>
      <c r="AA553" s="38"/>
    </row>
    <row r="554">
      <c r="B554" s="35"/>
      <c r="C554" s="35"/>
      <c r="J554" s="26"/>
      <c r="R554" s="26"/>
      <c r="AA554" s="38"/>
    </row>
    <row r="555">
      <c r="B555" s="35"/>
      <c r="C555" s="35"/>
      <c r="J555" s="26"/>
      <c r="R555" s="26"/>
      <c r="AA555" s="38"/>
    </row>
    <row r="556">
      <c r="B556" s="35"/>
      <c r="C556" s="35"/>
      <c r="J556" s="26"/>
      <c r="R556" s="26"/>
      <c r="AA556" s="38"/>
    </row>
    <row r="557">
      <c r="B557" s="35"/>
      <c r="C557" s="35"/>
      <c r="J557" s="26"/>
      <c r="R557" s="26"/>
      <c r="AA557" s="38"/>
    </row>
    <row r="558">
      <c r="B558" s="35"/>
      <c r="C558" s="35"/>
      <c r="J558" s="26"/>
      <c r="R558" s="26"/>
      <c r="AA558" s="38"/>
    </row>
    <row r="559">
      <c r="B559" s="35"/>
      <c r="C559" s="35"/>
      <c r="J559" s="26"/>
      <c r="R559" s="26"/>
      <c r="AA559" s="38"/>
    </row>
    <row r="560">
      <c r="B560" s="35"/>
      <c r="C560" s="35"/>
      <c r="J560" s="26"/>
      <c r="R560" s="26"/>
      <c r="AA560" s="38"/>
    </row>
    <row r="561">
      <c r="B561" s="35"/>
      <c r="C561" s="35"/>
      <c r="J561" s="26"/>
      <c r="R561" s="26"/>
      <c r="AA561" s="38"/>
    </row>
    <row r="562">
      <c r="B562" s="35"/>
      <c r="C562" s="35"/>
      <c r="J562" s="26"/>
      <c r="R562" s="26"/>
      <c r="AA562" s="38"/>
    </row>
    <row r="563">
      <c r="B563" s="35"/>
      <c r="C563" s="35"/>
      <c r="J563" s="26"/>
      <c r="R563" s="26"/>
      <c r="AA563" s="38"/>
    </row>
    <row r="564">
      <c r="B564" s="35"/>
      <c r="C564" s="35"/>
      <c r="J564" s="26"/>
      <c r="R564" s="26"/>
      <c r="AA564" s="38"/>
    </row>
    <row r="565">
      <c r="B565" s="35"/>
      <c r="C565" s="35"/>
      <c r="J565" s="26"/>
      <c r="R565" s="26"/>
      <c r="AA565" s="38"/>
    </row>
    <row r="566">
      <c r="B566" s="35"/>
      <c r="C566" s="35"/>
      <c r="J566" s="26"/>
      <c r="R566" s="26"/>
      <c r="AA566" s="38"/>
    </row>
    <row r="567">
      <c r="B567" s="35"/>
      <c r="C567" s="35"/>
      <c r="J567" s="26"/>
      <c r="R567" s="26"/>
      <c r="AA567" s="38"/>
    </row>
    <row r="568">
      <c r="B568" s="35"/>
      <c r="C568" s="35"/>
      <c r="J568" s="26"/>
      <c r="R568" s="26"/>
      <c r="AA568" s="38"/>
    </row>
    <row r="569">
      <c r="B569" s="35"/>
      <c r="C569" s="35"/>
      <c r="J569" s="26"/>
      <c r="R569" s="26"/>
      <c r="AA569" s="38"/>
    </row>
    <row r="570">
      <c r="B570" s="35"/>
      <c r="C570" s="35"/>
      <c r="J570" s="26"/>
      <c r="R570" s="26"/>
      <c r="AA570" s="38"/>
    </row>
    <row r="571">
      <c r="B571" s="35"/>
      <c r="C571" s="35"/>
      <c r="J571" s="26"/>
      <c r="R571" s="26"/>
      <c r="AA571" s="38"/>
    </row>
    <row r="572">
      <c r="B572" s="35"/>
      <c r="C572" s="35"/>
      <c r="J572" s="26"/>
      <c r="R572" s="26"/>
      <c r="AA572" s="38"/>
    </row>
    <row r="573">
      <c r="B573" s="35"/>
      <c r="C573" s="35"/>
      <c r="J573" s="26"/>
      <c r="R573" s="26"/>
      <c r="AA573" s="38"/>
    </row>
    <row r="574">
      <c r="B574" s="35"/>
      <c r="C574" s="35"/>
      <c r="J574" s="26"/>
      <c r="R574" s="26"/>
      <c r="AA574" s="38"/>
    </row>
    <row r="575">
      <c r="B575" s="35"/>
      <c r="C575" s="35"/>
      <c r="J575" s="26"/>
      <c r="R575" s="26"/>
      <c r="AA575" s="38"/>
    </row>
    <row r="576">
      <c r="B576" s="35"/>
      <c r="C576" s="35"/>
      <c r="J576" s="26"/>
      <c r="R576" s="26"/>
      <c r="AA576" s="38"/>
    </row>
    <row r="577">
      <c r="B577" s="35"/>
      <c r="C577" s="35"/>
      <c r="J577" s="26"/>
      <c r="R577" s="26"/>
      <c r="AA577" s="38"/>
    </row>
    <row r="578">
      <c r="B578" s="35"/>
      <c r="C578" s="35"/>
      <c r="J578" s="26"/>
      <c r="R578" s="26"/>
      <c r="AA578" s="38"/>
    </row>
    <row r="579">
      <c r="B579" s="35"/>
      <c r="C579" s="35"/>
      <c r="J579" s="26"/>
      <c r="R579" s="26"/>
      <c r="AA579" s="38"/>
    </row>
    <row r="580">
      <c r="B580" s="35"/>
      <c r="C580" s="35"/>
      <c r="J580" s="26"/>
      <c r="R580" s="26"/>
      <c r="AA580" s="38"/>
    </row>
    <row r="581">
      <c r="B581" s="35"/>
      <c r="C581" s="35"/>
      <c r="J581" s="26"/>
      <c r="R581" s="26"/>
      <c r="AA581" s="38"/>
    </row>
    <row r="582">
      <c r="B582" s="35"/>
      <c r="C582" s="35"/>
      <c r="J582" s="26"/>
      <c r="R582" s="26"/>
      <c r="AA582" s="38"/>
    </row>
    <row r="583">
      <c r="B583" s="35"/>
      <c r="C583" s="35"/>
      <c r="J583" s="26"/>
      <c r="R583" s="26"/>
      <c r="AA583" s="38"/>
    </row>
    <row r="584">
      <c r="B584" s="35"/>
      <c r="C584" s="35"/>
      <c r="J584" s="26"/>
      <c r="R584" s="26"/>
      <c r="AA584" s="38"/>
    </row>
    <row r="585">
      <c r="B585" s="35"/>
      <c r="C585" s="35"/>
      <c r="J585" s="26"/>
      <c r="R585" s="26"/>
      <c r="AA585" s="38"/>
    </row>
    <row r="586">
      <c r="B586" s="35"/>
      <c r="C586" s="35"/>
      <c r="J586" s="26"/>
      <c r="R586" s="26"/>
      <c r="AA586" s="38"/>
    </row>
    <row r="587">
      <c r="B587" s="35"/>
      <c r="C587" s="35"/>
      <c r="J587" s="26"/>
      <c r="R587" s="26"/>
      <c r="AA587" s="38"/>
    </row>
    <row r="588">
      <c r="B588" s="35"/>
      <c r="C588" s="35"/>
      <c r="J588" s="26"/>
      <c r="R588" s="26"/>
      <c r="AA588" s="38"/>
    </row>
    <row r="589">
      <c r="B589" s="35"/>
      <c r="C589" s="35"/>
      <c r="J589" s="26"/>
      <c r="R589" s="26"/>
      <c r="AA589" s="38"/>
    </row>
    <row r="590">
      <c r="B590" s="35"/>
      <c r="C590" s="35"/>
      <c r="J590" s="26"/>
      <c r="R590" s="26"/>
      <c r="AA590" s="38"/>
    </row>
    <row r="591">
      <c r="B591" s="35"/>
      <c r="C591" s="35"/>
      <c r="J591" s="26"/>
      <c r="R591" s="26"/>
      <c r="AA591" s="38"/>
    </row>
    <row r="592">
      <c r="B592" s="35"/>
      <c r="C592" s="35"/>
      <c r="J592" s="26"/>
      <c r="R592" s="26"/>
      <c r="AA592" s="38"/>
    </row>
    <row r="593">
      <c r="B593" s="35"/>
      <c r="C593" s="35"/>
      <c r="J593" s="26"/>
      <c r="R593" s="26"/>
      <c r="AA593" s="38"/>
    </row>
    <row r="594">
      <c r="B594" s="35"/>
      <c r="C594" s="35"/>
      <c r="J594" s="26"/>
      <c r="R594" s="26"/>
      <c r="AA594" s="38"/>
    </row>
    <row r="595">
      <c r="B595" s="35"/>
      <c r="C595" s="35"/>
      <c r="J595" s="26"/>
      <c r="R595" s="26"/>
      <c r="AA595" s="38"/>
    </row>
    <row r="596">
      <c r="B596" s="35"/>
      <c r="C596" s="35"/>
      <c r="J596" s="26"/>
      <c r="R596" s="26"/>
      <c r="AA596" s="38"/>
    </row>
    <row r="597">
      <c r="B597" s="35"/>
      <c r="C597" s="35"/>
      <c r="J597" s="26"/>
      <c r="R597" s="26"/>
      <c r="AA597" s="38"/>
    </row>
    <row r="598">
      <c r="B598" s="35"/>
      <c r="C598" s="35"/>
      <c r="J598" s="26"/>
      <c r="R598" s="26"/>
      <c r="AA598" s="38"/>
    </row>
    <row r="599">
      <c r="B599" s="35"/>
      <c r="C599" s="35"/>
      <c r="J599" s="26"/>
      <c r="R599" s="26"/>
      <c r="AA599" s="38"/>
    </row>
    <row r="600">
      <c r="B600" s="35"/>
      <c r="C600" s="35"/>
      <c r="J600" s="26"/>
      <c r="R600" s="26"/>
      <c r="AA600" s="38"/>
    </row>
    <row r="601">
      <c r="B601" s="35"/>
      <c r="C601" s="35"/>
      <c r="J601" s="26"/>
      <c r="R601" s="26"/>
      <c r="AA601" s="38"/>
    </row>
    <row r="602">
      <c r="B602" s="35"/>
      <c r="C602" s="35"/>
      <c r="J602" s="26"/>
      <c r="R602" s="26"/>
      <c r="AA602" s="38"/>
    </row>
    <row r="603">
      <c r="B603" s="35"/>
      <c r="C603" s="35"/>
      <c r="J603" s="26"/>
      <c r="R603" s="26"/>
      <c r="AA603" s="38"/>
    </row>
    <row r="604">
      <c r="B604" s="35"/>
      <c r="C604" s="35"/>
      <c r="J604" s="26"/>
      <c r="R604" s="26"/>
      <c r="AA604" s="38"/>
    </row>
    <row r="605">
      <c r="B605" s="35"/>
      <c r="C605" s="35"/>
      <c r="J605" s="26"/>
      <c r="R605" s="26"/>
      <c r="AA605" s="38"/>
    </row>
    <row r="606">
      <c r="B606" s="35"/>
      <c r="C606" s="35"/>
      <c r="J606" s="26"/>
      <c r="R606" s="26"/>
      <c r="AA606" s="38"/>
    </row>
    <row r="607">
      <c r="B607" s="35"/>
      <c r="C607" s="35"/>
      <c r="J607" s="26"/>
      <c r="R607" s="26"/>
      <c r="AA607" s="38"/>
    </row>
    <row r="608">
      <c r="B608" s="35"/>
      <c r="C608" s="35"/>
      <c r="J608" s="26"/>
      <c r="R608" s="26"/>
      <c r="AA608" s="38"/>
    </row>
    <row r="609">
      <c r="B609" s="35"/>
      <c r="C609" s="35"/>
      <c r="J609" s="26"/>
      <c r="R609" s="26"/>
      <c r="AA609" s="38"/>
    </row>
    <row r="610">
      <c r="B610" s="35"/>
      <c r="C610" s="35"/>
      <c r="J610" s="26"/>
      <c r="R610" s="26"/>
      <c r="AA610" s="38"/>
    </row>
    <row r="611">
      <c r="B611" s="35"/>
      <c r="C611" s="35"/>
      <c r="J611" s="26"/>
      <c r="R611" s="26"/>
      <c r="AA611" s="38"/>
    </row>
    <row r="612">
      <c r="B612" s="35"/>
      <c r="C612" s="35"/>
      <c r="J612" s="26"/>
      <c r="R612" s="26"/>
      <c r="AA612" s="38"/>
    </row>
    <row r="613">
      <c r="B613" s="35"/>
      <c r="C613" s="35"/>
      <c r="J613" s="26"/>
      <c r="R613" s="26"/>
      <c r="AA613" s="38"/>
    </row>
    <row r="614">
      <c r="B614" s="35"/>
      <c r="C614" s="35"/>
      <c r="J614" s="26"/>
      <c r="R614" s="26"/>
      <c r="AA614" s="38"/>
    </row>
    <row r="615">
      <c r="B615" s="35"/>
      <c r="C615" s="35"/>
      <c r="J615" s="26"/>
      <c r="R615" s="26"/>
      <c r="AA615" s="38"/>
    </row>
    <row r="616">
      <c r="B616" s="35"/>
      <c r="C616" s="35"/>
      <c r="J616" s="26"/>
      <c r="R616" s="26"/>
      <c r="AA616" s="38"/>
    </row>
    <row r="617">
      <c r="B617" s="35"/>
      <c r="C617" s="35"/>
      <c r="J617" s="26"/>
      <c r="R617" s="26"/>
      <c r="AA617" s="38"/>
    </row>
    <row r="618">
      <c r="B618" s="35"/>
      <c r="C618" s="35"/>
      <c r="J618" s="26"/>
      <c r="R618" s="26"/>
      <c r="AA618" s="38"/>
    </row>
    <row r="619">
      <c r="B619" s="35"/>
      <c r="C619" s="35"/>
      <c r="J619" s="26"/>
      <c r="R619" s="26"/>
      <c r="AA619" s="38"/>
    </row>
    <row r="620">
      <c r="B620" s="35"/>
      <c r="C620" s="35"/>
      <c r="J620" s="26"/>
      <c r="R620" s="26"/>
      <c r="AA620" s="38"/>
    </row>
    <row r="621">
      <c r="B621" s="35"/>
      <c r="C621" s="35"/>
      <c r="J621" s="26"/>
      <c r="R621" s="26"/>
      <c r="AA621" s="38"/>
    </row>
    <row r="622">
      <c r="B622" s="35"/>
      <c r="C622" s="35"/>
      <c r="J622" s="26"/>
      <c r="R622" s="26"/>
      <c r="AA622" s="38"/>
    </row>
    <row r="623">
      <c r="B623" s="35"/>
      <c r="C623" s="35"/>
      <c r="J623" s="26"/>
      <c r="R623" s="26"/>
      <c r="AA623" s="38"/>
    </row>
    <row r="624">
      <c r="B624" s="35"/>
      <c r="C624" s="35"/>
      <c r="J624" s="26"/>
      <c r="R624" s="26"/>
      <c r="AA624" s="38"/>
    </row>
    <row r="625">
      <c r="B625" s="35"/>
      <c r="C625" s="35"/>
      <c r="J625" s="26"/>
      <c r="R625" s="26"/>
      <c r="AA625" s="38"/>
    </row>
    <row r="626">
      <c r="B626" s="35"/>
      <c r="C626" s="35"/>
      <c r="J626" s="26"/>
      <c r="R626" s="26"/>
      <c r="AA626" s="38"/>
    </row>
    <row r="627">
      <c r="B627" s="35"/>
      <c r="C627" s="35"/>
      <c r="J627" s="26"/>
      <c r="R627" s="26"/>
      <c r="AA627" s="38"/>
    </row>
    <row r="628">
      <c r="B628" s="35"/>
      <c r="C628" s="35"/>
      <c r="J628" s="26"/>
      <c r="R628" s="26"/>
      <c r="AA628" s="38"/>
    </row>
    <row r="629">
      <c r="B629" s="35"/>
      <c r="C629" s="35"/>
      <c r="J629" s="26"/>
      <c r="R629" s="26"/>
      <c r="AA629" s="38"/>
    </row>
    <row r="630">
      <c r="B630" s="35"/>
      <c r="C630" s="35"/>
      <c r="J630" s="26"/>
      <c r="R630" s="26"/>
      <c r="AA630" s="38"/>
    </row>
    <row r="631">
      <c r="B631" s="35"/>
      <c r="C631" s="35"/>
      <c r="J631" s="26"/>
      <c r="R631" s="26"/>
      <c r="AA631" s="38"/>
    </row>
    <row r="632">
      <c r="B632" s="35"/>
      <c r="C632" s="35"/>
      <c r="J632" s="26"/>
      <c r="R632" s="26"/>
      <c r="AA632" s="38"/>
    </row>
    <row r="633">
      <c r="B633" s="35"/>
      <c r="C633" s="35"/>
      <c r="J633" s="26"/>
      <c r="R633" s="26"/>
      <c r="AA633" s="38"/>
    </row>
    <row r="634">
      <c r="B634" s="35"/>
      <c r="C634" s="35"/>
      <c r="J634" s="26"/>
      <c r="R634" s="26"/>
      <c r="AA634" s="38"/>
    </row>
    <row r="635">
      <c r="B635" s="35"/>
      <c r="C635" s="35"/>
      <c r="J635" s="26"/>
      <c r="R635" s="26"/>
      <c r="AA635" s="38"/>
    </row>
    <row r="636">
      <c r="B636" s="35"/>
      <c r="C636" s="35"/>
      <c r="J636" s="26"/>
      <c r="R636" s="26"/>
      <c r="AA636" s="38"/>
    </row>
    <row r="637">
      <c r="B637" s="35"/>
      <c r="C637" s="35"/>
      <c r="J637" s="26"/>
      <c r="R637" s="26"/>
      <c r="AA637" s="38"/>
    </row>
    <row r="638">
      <c r="B638" s="35"/>
      <c r="C638" s="35"/>
      <c r="J638" s="26"/>
      <c r="R638" s="26"/>
      <c r="AA638" s="38"/>
    </row>
    <row r="639">
      <c r="B639" s="35"/>
      <c r="C639" s="35"/>
      <c r="J639" s="26"/>
      <c r="R639" s="26"/>
      <c r="AA639" s="38"/>
    </row>
    <row r="640">
      <c r="B640" s="35"/>
      <c r="C640" s="35"/>
      <c r="J640" s="26"/>
      <c r="R640" s="26"/>
      <c r="AA640" s="38"/>
    </row>
    <row r="641">
      <c r="B641" s="35"/>
      <c r="C641" s="35"/>
      <c r="J641" s="26"/>
      <c r="R641" s="26"/>
      <c r="AA641" s="38"/>
    </row>
    <row r="642">
      <c r="B642" s="35"/>
      <c r="C642" s="35"/>
      <c r="J642" s="26"/>
      <c r="R642" s="26"/>
      <c r="AA642" s="38"/>
    </row>
    <row r="643">
      <c r="B643" s="35"/>
      <c r="C643" s="35"/>
      <c r="J643" s="26"/>
      <c r="R643" s="26"/>
      <c r="AA643" s="38"/>
    </row>
    <row r="644">
      <c r="B644" s="35"/>
      <c r="C644" s="35"/>
      <c r="J644" s="26"/>
      <c r="R644" s="26"/>
      <c r="AA644" s="38"/>
    </row>
    <row r="645">
      <c r="B645" s="35"/>
      <c r="C645" s="35"/>
      <c r="J645" s="26"/>
      <c r="R645" s="26"/>
      <c r="AA645" s="38"/>
    </row>
    <row r="646">
      <c r="B646" s="35"/>
      <c r="C646" s="35"/>
      <c r="J646" s="26"/>
      <c r="R646" s="26"/>
      <c r="AA646" s="38"/>
    </row>
    <row r="647">
      <c r="B647" s="35"/>
      <c r="C647" s="35"/>
      <c r="J647" s="26"/>
      <c r="R647" s="26"/>
      <c r="AA647" s="38"/>
    </row>
    <row r="648">
      <c r="B648" s="35"/>
      <c r="C648" s="35"/>
      <c r="J648" s="26"/>
      <c r="R648" s="26"/>
      <c r="AA648" s="38"/>
    </row>
    <row r="649">
      <c r="B649" s="35"/>
      <c r="C649" s="35"/>
      <c r="J649" s="26"/>
      <c r="R649" s="26"/>
      <c r="AA649" s="38"/>
    </row>
    <row r="650">
      <c r="B650" s="35"/>
      <c r="C650" s="35"/>
      <c r="J650" s="26"/>
      <c r="R650" s="26"/>
      <c r="AA650" s="38"/>
    </row>
    <row r="651">
      <c r="B651" s="35"/>
      <c r="C651" s="35"/>
      <c r="J651" s="26"/>
      <c r="R651" s="26"/>
      <c r="AA651" s="38"/>
    </row>
    <row r="652">
      <c r="B652" s="35"/>
      <c r="C652" s="35"/>
      <c r="J652" s="26"/>
      <c r="R652" s="26"/>
      <c r="AA652" s="38"/>
    </row>
    <row r="653">
      <c r="B653" s="35"/>
      <c r="C653" s="35"/>
      <c r="J653" s="26"/>
      <c r="R653" s="26"/>
      <c r="AA653" s="38"/>
    </row>
    <row r="654">
      <c r="B654" s="35"/>
      <c r="C654" s="35"/>
      <c r="J654" s="26"/>
      <c r="R654" s="26"/>
      <c r="AA654" s="38"/>
    </row>
    <row r="655">
      <c r="B655" s="35"/>
      <c r="C655" s="35"/>
      <c r="J655" s="26"/>
      <c r="R655" s="26"/>
      <c r="AA655" s="38"/>
    </row>
    <row r="656">
      <c r="B656" s="35"/>
      <c r="C656" s="35"/>
      <c r="J656" s="26"/>
      <c r="R656" s="26"/>
      <c r="AA656" s="38"/>
    </row>
    <row r="657">
      <c r="B657" s="35"/>
      <c r="C657" s="35"/>
      <c r="J657" s="26"/>
      <c r="R657" s="26"/>
      <c r="AA657" s="38"/>
    </row>
    <row r="658">
      <c r="B658" s="35"/>
      <c r="C658" s="35"/>
      <c r="J658" s="26"/>
      <c r="R658" s="26"/>
      <c r="AA658" s="38"/>
    </row>
    <row r="659">
      <c r="B659" s="35"/>
      <c r="C659" s="35"/>
      <c r="J659" s="26"/>
      <c r="R659" s="26"/>
      <c r="AA659" s="38"/>
    </row>
    <row r="660">
      <c r="B660" s="35"/>
      <c r="C660" s="35"/>
      <c r="J660" s="26"/>
      <c r="R660" s="26"/>
      <c r="AA660" s="38"/>
    </row>
    <row r="661">
      <c r="B661" s="35"/>
      <c r="C661" s="35"/>
      <c r="J661" s="26"/>
      <c r="R661" s="26"/>
      <c r="AA661" s="38"/>
    </row>
    <row r="662">
      <c r="B662" s="35"/>
      <c r="C662" s="35"/>
      <c r="J662" s="26"/>
      <c r="R662" s="26"/>
      <c r="AA662" s="38"/>
    </row>
    <row r="663">
      <c r="B663" s="35"/>
      <c r="C663" s="35"/>
      <c r="J663" s="26"/>
      <c r="R663" s="26"/>
      <c r="AA663" s="38"/>
    </row>
    <row r="664">
      <c r="B664" s="35"/>
      <c r="C664" s="35"/>
      <c r="J664" s="26"/>
      <c r="R664" s="26"/>
      <c r="AA664" s="38"/>
    </row>
    <row r="665">
      <c r="B665" s="35"/>
      <c r="C665" s="35"/>
      <c r="J665" s="26"/>
      <c r="R665" s="26"/>
      <c r="AA665" s="38"/>
    </row>
    <row r="666">
      <c r="B666" s="35"/>
      <c r="C666" s="35"/>
      <c r="J666" s="26"/>
      <c r="R666" s="26"/>
      <c r="AA666" s="38"/>
    </row>
    <row r="667">
      <c r="B667" s="35"/>
      <c r="C667" s="35"/>
      <c r="J667" s="26"/>
      <c r="R667" s="26"/>
      <c r="AA667" s="38"/>
    </row>
    <row r="668">
      <c r="B668" s="35"/>
      <c r="C668" s="35"/>
      <c r="J668" s="26"/>
      <c r="R668" s="26"/>
      <c r="AA668" s="38"/>
    </row>
    <row r="669">
      <c r="B669" s="35"/>
      <c r="C669" s="35"/>
      <c r="J669" s="26"/>
      <c r="R669" s="26"/>
      <c r="AA669" s="38"/>
    </row>
    <row r="670">
      <c r="B670" s="35"/>
      <c r="C670" s="35"/>
      <c r="J670" s="26"/>
      <c r="R670" s="26"/>
      <c r="AA670" s="38"/>
    </row>
    <row r="671">
      <c r="B671" s="35"/>
      <c r="C671" s="35"/>
      <c r="J671" s="26"/>
      <c r="R671" s="26"/>
      <c r="AA671" s="38"/>
    </row>
    <row r="672">
      <c r="B672" s="35"/>
      <c r="C672" s="35"/>
      <c r="J672" s="26"/>
      <c r="R672" s="26"/>
      <c r="AA672" s="38"/>
    </row>
    <row r="673">
      <c r="B673" s="35"/>
      <c r="C673" s="35"/>
      <c r="J673" s="26"/>
      <c r="R673" s="26"/>
      <c r="AA673" s="38"/>
    </row>
    <row r="674">
      <c r="B674" s="35"/>
      <c r="C674" s="35"/>
      <c r="J674" s="26"/>
      <c r="R674" s="26"/>
      <c r="AA674" s="38"/>
    </row>
    <row r="675">
      <c r="B675" s="35"/>
      <c r="C675" s="35"/>
      <c r="J675" s="26"/>
      <c r="R675" s="26"/>
      <c r="AA675" s="38"/>
    </row>
    <row r="676">
      <c r="B676" s="35"/>
      <c r="C676" s="35"/>
      <c r="J676" s="26"/>
      <c r="R676" s="26"/>
      <c r="AA676" s="38"/>
    </row>
    <row r="677">
      <c r="B677" s="35"/>
      <c r="C677" s="35"/>
      <c r="J677" s="26"/>
      <c r="R677" s="26"/>
      <c r="AA677" s="38"/>
    </row>
    <row r="678">
      <c r="B678" s="35"/>
      <c r="C678" s="35"/>
      <c r="J678" s="26"/>
      <c r="R678" s="26"/>
      <c r="AA678" s="38"/>
    </row>
    <row r="679">
      <c r="B679" s="35"/>
      <c r="C679" s="35"/>
      <c r="J679" s="26"/>
      <c r="R679" s="26"/>
      <c r="AA679" s="38"/>
    </row>
    <row r="680">
      <c r="B680" s="35"/>
      <c r="C680" s="35"/>
      <c r="J680" s="26"/>
      <c r="R680" s="26"/>
      <c r="AA680" s="38"/>
    </row>
    <row r="681">
      <c r="B681" s="35"/>
      <c r="C681" s="35"/>
      <c r="J681" s="26"/>
      <c r="R681" s="26"/>
      <c r="AA681" s="38"/>
    </row>
    <row r="682">
      <c r="B682" s="35"/>
      <c r="C682" s="35"/>
      <c r="J682" s="26"/>
      <c r="R682" s="26"/>
      <c r="AA682" s="38"/>
    </row>
    <row r="683">
      <c r="B683" s="35"/>
      <c r="C683" s="35"/>
      <c r="J683" s="26"/>
      <c r="R683" s="26"/>
      <c r="AA683" s="38"/>
    </row>
    <row r="684">
      <c r="B684" s="35"/>
      <c r="C684" s="35"/>
      <c r="J684" s="26"/>
      <c r="R684" s="26"/>
      <c r="AA684" s="38"/>
    </row>
    <row r="685">
      <c r="B685" s="35"/>
      <c r="C685" s="35"/>
      <c r="J685" s="26"/>
      <c r="R685" s="26"/>
      <c r="AA685" s="38"/>
    </row>
    <row r="686">
      <c r="B686" s="35"/>
      <c r="C686" s="35"/>
      <c r="J686" s="26"/>
      <c r="R686" s="26"/>
      <c r="AA686" s="38"/>
    </row>
    <row r="687">
      <c r="B687" s="35"/>
      <c r="C687" s="35"/>
      <c r="J687" s="26"/>
      <c r="R687" s="26"/>
      <c r="AA687" s="38"/>
    </row>
    <row r="688">
      <c r="B688" s="35"/>
      <c r="C688" s="35"/>
      <c r="J688" s="26"/>
      <c r="R688" s="26"/>
      <c r="AA688" s="38"/>
    </row>
    <row r="689">
      <c r="B689" s="35"/>
      <c r="C689" s="35"/>
      <c r="J689" s="26"/>
      <c r="R689" s="26"/>
      <c r="AA689" s="38"/>
    </row>
    <row r="690">
      <c r="B690" s="35"/>
      <c r="C690" s="35"/>
      <c r="J690" s="26"/>
      <c r="R690" s="26"/>
      <c r="AA690" s="38"/>
    </row>
    <row r="691">
      <c r="B691" s="35"/>
      <c r="C691" s="35"/>
      <c r="J691" s="26"/>
      <c r="R691" s="26"/>
      <c r="AA691" s="38"/>
    </row>
    <row r="692">
      <c r="B692" s="35"/>
      <c r="C692" s="35"/>
      <c r="J692" s="26"/>
      <c r="R692" s="26"/>
      <c r="AA692" s="38"/>
    </row>
    <row r="693">
      <c r="B693" s="35"/>
      <c r="C693" s="35"/>
      <c r="J693" s="26"/>
      <c r="R693" s="26"/>
      <c r="AA693" s="38"/>
    </row>
    <row r="694">
      <c r="B694" s="35"/>
      <c r="C694" s="35"/>
      <c r="J694" s="26"/>
      <c r="R694" s="26"/>
      <c r="AA694" s="38"/>
    </row>
    <row r="695">
      <c r="B695" s="35"/>
      <c r="C695" s="35"/>
      <c r="J695" s="26"/>
      <c r="R695" s="26"/>
      <c r="AA695" s="38"/>
    </row>
    <row r="696">
      <c r="B696" s="35"/>
      <c r="C696" s="35"/>
      <c r="J696" s="26"/>
      <c r="R696" s="26"/>
      <c r="AA696" s="38"/>
    </row>
    <row r="697">
      <c r="B697" s="35"/>
      <c r="C697" s="35"/>
      <c r="J697" s="26"/>
      <c r="R697" s="26"/>
      <c r="AA697" s="38"/>
    </row>
    <row r="698">
      <c r="B698" s="35"/>
      <c r="C698" s="35"/>
      <c r="J698" s="26"/>
      <c r="R698" s="26"/>
      <c r="AA698" s="38"/>
    </row>
    <row r="699">
      <c r="B699" s="35"/>
      <c r="C699" s="35"/>
      <c r="J699" s="26"/>
      <c r="R699" s="26"/>
      <c r="AA699" s="38"/>
    </row>
    <row r="700">
      <c r="B700" s="35"/>
      <c r="C700" s="35"/>
      <c r="J700" s="26"/>
      <c r="R700" s="26"/>
      <c r="AA700" s="38"/>
    </row>
    <row r="701">
      <c r="B701" s="35"/>
      <c r="C701" s="35"/>
      <c r="J701" s="26"/>
      <c r="R701" s="26"/>
      <c r="AA701" s="38"/>
    </row>
    <row r="702">
      <c r="B702" s="35"/>
      <c r="C702" s="35"/>
      <c r="J702" s="26"/>
      <c r="R702" s="26"/>
      <c r="AA702" s="38"/>
    </row>
    <row r="703">
      <c r="B703" s="35"/>
      <c r="C703" s="35"/>
      <c r="J703" s="26"/>
      <c r="R703" s="26"/>
      <c r="AA703" s="38"/>
    </row>
    <row r="704">
      <c r="B704" s="35"/>
      <c r="C704" s="35"/>
      <c r="J704" s="26"/>
      <c r="R704" s="26"/>
      <c r="AA704" s="38"/>
    </row>
    <row r="705">
      <c r="B705" s="35"/>
      <c r="C705" s="35"/>
      <c r="J705" s="26"/>
      <c r="R705" s="26"/>
      <c r="AA705" s="38"/>
    </row>
    <row r="706">
      <c r="B706" s="35"/>
      <c r="C706" s="35"/>
      <c r="J706" s="26"/>
      <c r="R706" s="26"/>
      <c r="AA706" s="38"/>
    </row>
    <row r="707">
      <c r="B707" s="35"/>
      <c r="C707" s="35"/>
      <c r="J707" s="26"/>
      <c r="R707" s="26"/>
      <c r="AA707" s="38"/>
    </row>
    <row r="708">
      <c r="B708" s="35"/>
      <c r="C708" s="35"/>
      <c r="J708" s="26"/>
      <c r="R708" s="26"/>
      <c r="AA708" s="38"/>
    </row>
    <row r="709">
      <c r="B709" s="35"/>
      <c r="C709" s="35"/>
      <c r="J709" s="26"/>
      <c r="R709" s="26"/>
      <c r="AA709" s="38"/>
    </row>
    <row r="710">
      <c r="B710" s="35"/>
      <c r="C710" s="35"/>
      <c r="J710" s="26"/>
      <c r="R710" s="26"/>
      <c r="AA710" s="38"/>
    </row>
    <row r="711">
      <c r="B711" s="35"/>
      <c r="C711" s="35"/>
      <c r="J711" s="26"/>
      <c r="R711" s="26"/>
      <c r="AA711" s="38"/>
    </row>
    <row r="712">
      <c r="B712" s="35"/>
      <c r="C712" s="35"/>
      <c r="J712" s="26"/>
      <c r="R712" s="26"/>
      <c r="AA712" s="38"/>
    </row>
    <row r="713">
      <c r="B713" s="35"/>
      <c r="C713" s="35"/>
      <c r="J713" s="26"/>
      <c r="R713" s="26"/>
      <c r="AA713" s="38"/>
    </row>
    <row r="714">
      <c r="B714" s="35"/>
      <c r="C714" s="35"/>
      <c r="J714" s="26"/>
      <c r="R714" s="26"/>
      <c r="AA714" s="38"/>
    </row>
    <row r="715">
      <c r="B715" s="35"/>
      <c r="C715" s="35"/>
      <c r="J715" s="26"/>
      <c r="R715" s="26"/>
      <c r="AA715" s="38"/>
    </row>
    <row r="716">
      <c r="B716" s="35"/>
      <c r="C716" s="35"/>
      <c r="J716" s="26"/>
      <c r="R716" s="26"/>
      <c r="AA716" s="38"/>
    </row>
    <row r="717">
      <c r="B717" s="35"/>
      <c r="C717" s="35"/>
      <c r="J717" s="26"/>
      <c r="R717" s="26"/>
      <c r="AA717" s="38"/>
    </row>
    <row r="718">
      <c r="B718" s="35"/>
      <c r="C718" s="35"/>
      <c r="J718" s="26"/>
      <c r="R718" s="26"/>
      <c r="AA718" s="38"/>
    </row>
    <row r="719">
      <c r="B719" s="35"/>
      <c r="C719" s="35"/>
      <c r="J719" s="26"/>
      <c r="R719" s="26"/>
      <c r="AA719" s="38"/>
    </row>
    <row r="720">
      <c r="B720" s="35"/>
      <c r="C720" s="35"/>
      <c r="J720" s="26"/>
      <c r="R720" s="26"/>
      <c r="AA720" s="38"/>
    </row>
    <row r="721">
      <c r="B721" s="35"/>
      <c r="C721" s="35"/>
      <c r="J721" s="26"/>
      <c r="R721" s="26"/>
      <c r="AA721" s="38"/>
    </row>
    <row r="722">
      <c r="B722" s="35"/>
      <c r="C722" s="35"/>
      <c r="J722" s="26"/>
      <c r="R722" s="26"/>
      <c r="AA722" s="38"/>
    </row>
    <row r="723">
      <c r="B723" s="35"/>
      <c r="C723" s="35"/>
      <c r="J723" s="26"/>
      <c r="R723" s="26"/>
      <c r="AA723" s="38"/>
    </row>
    <row r="724">
      <c r="B724" s="35"/>
      <c r="C724" s="35"/>
      <c r="J724" s="26"/>
      <c r="R724" s="26"/>
      <c r="AA724" s="38"/>
    </row>
    <row r="725">
      <c r="B725" s="35"/>
      <c r="C725" s="35"/>
      <c r="J725" s="26"/>
      <c r="R725" s="26"/>
      <c r="AA725" s="38"/>
    </row>
    <row r="726">
      <c r="B726" s="35"/>
      <c r="C726" s="35"/>
      <c r="J726" s="26"/>
      <c r="R726" s="26"/>
      <c r="AA726" s="38"/>
    </row>
    <row r="727">
      <c r="B727" s="35"/>
      <c r="C727" s="35"/>
      <c r="J727" s="26"/>
      <c r="R727" s="26"/>
      <c r="AA727" s="38"/>
    </row>
    <row r="728">
      <c r="B728" s="35"/>
      <c r="C728" s="35"/>
      <c r="J728" s="26"/>
      <c r="R728" s="26"/>
      <c r="AA728" s="38"/>
    </row>
    <row r="729">
      <c r="B729" s="35"/>
      <c r="C729" s="35"/>
      <c r="J729" s="26"/>
      <c r="R729" s="26"/>
      <c r="AA729" s="38"/>
    </row>
    <row r="730">
      <c r="B730" s="35"/>
      <c r="C730" s="35"/>
      <c r="J730" s="26"/>
      <c r="R730" s="26"/>
      <c r="AA730" s="38"/>
    </row>
    <row r="731">
      <c r="B731" s="35"/>
      <c r="C731" s="35"/>
      <c r="J731" s="26"/>
      <c r="R731" s="26"/>
      <c r="AA731" s="38"/>
    </row>
    <row r="732">
      <c r="B732" s="35"/>
      <c r="C732" s="35"/>
      <c r="J732" s="26"/>
      <c r="R732" s="26"/>
      <c r="AA732" s="38"/>
    </row>
    <row r="733">
      <c r="B733" s="35"/>
      <c r="C733" s="35"/>
      <c r="J733" s="26"/>
      <c r="R733" s="26"/>
      <c r="AA733" s="38"/>
    </row>
    <row r="734">
      <c r="B734" s="35"/>
      <c r="C734" s="35"/>
      <c r="J734" s="26"/>
      <c r="R734" s="26"/>
      <c r="AA734" s="38"/>
    </row>
    <row r="735">
      <c r="B735" s="35"/>
      <c r="C735" s="35"/>
      <c r="J735" s="26"/>
      <c r="R735" s="26"/>
      <c r="AA735" s="38"/>
    </row>
    <row r="736">
      <c r="B736" s="35"/>
      <c r="C736" s="35"/>
      <c r="J736" s="26"/>
      <c r="R736" s="26"/>
      <c r="AA736" s="38"/>
    </row>
    <row r="737">
      <c r="B737" s="35"/>
      <c r="C737" s="35"/>
      <c r="J737" s="26"/>
      <c r="R737" s="26"/>
      <c r="AA737" s="38"/>
    </row>
    <row r="738">
      <c r="B738" s="35"/>
      <c r="C738" s="35"/>
      <c r="J738" s="26"/>
      <c r="R738" s="26"/>
      <c r="AA738" s="38"/>
    </row>
    <row r="739">
      <c r="B739" s="35"/>
      <c r="C739" s="35"/>
      <c r="J739" s="26"/>
      <c r="R739" s="26"/>
      <c r="AA739" s="38"/>
    </row>
    <row r="740">
      <c r="B740" s="35"/>
      <c r="C740" s="35"/>
      <c r="J740" s="26"/>
      <c r="R740" s="26"/>
      <c r="AA740" s="38"/>
    </row>
    <row r="741">
      <c r="B741" s="35"/>
      <c r="C741" s="35"/>
      <c r="J741" s="26"/>
      <c r="R741" s="26"/>
      <c r="AA741" s="38"/>
    </row>
    <row r="742">
      <c r="B742" s="35"/>
      <c r="C742" s="35"/>
      <c r="J742" s="26"/>
      <c r="R742" s="26"/>
      <c r="AA742" s="38"/>
    </row>
    <row r="743">
      <c r="B743" s="35"/>
      <c r="C743" s="35"/>
      <c r="J743" s="26"/>
      <c r="R743" s="26"/>
      <c r="AA743" s="38"/>
    </row>
    <row r="744">
      <c r="B744" s="35"/>
      <c r="C744" s="35"/>
      <c r="J744" s="26"/>
      <c r="R744" s="26"/>
      <c r="AA744" s="38"/>
    </row>
    <row r="745">
      <c r="B745" s="35"/>
      <c r="C745" s="35"/>
      <c r="J745" s="26"/>
      <c r="R745" s="26"/>
      <c r="AA745" s="38"/>
    </row>
    <row r="746">
      <c r="B746" s="35"/>
      <c r="C746" s="35"/>
      <c r="J746" s="26"/>
      <c r="R746" s="26"/>
      <c r="AA746" s="38"/>
    </row>
    <row r="747">
      <c r="B747" s="35"/>
      <c r="C747" s="35"/>
      <c r="J747" s="26"/>
      <c r="R747" s="26"/>
      <c r="AA747" s="38"/>
    </row>
    <row r="748">
      <c r="B748" s="35"/>
      <c r="C748" s="35"/>
      <c r="J748" s="26"/>
      <c r="R748" s="26"/>
      <c r="AA748" s="38"/>
    </row>
    <row r="749">
      <c r="B749" s="35"/>
      <c r="C749" s="35"/>
      <c r="J749" s="26"/>
      <c r="R749" s="26"/>
      <c r="AA749" s="38"/>
    </row>
    <row r="750">
      <c r="B750" s="35"/>
      <c r="C750" s="35"/>
      <c r="J750" s="26"/>
      <c r="R750" s="26"/>
      <c r="AA750" s="38"/>
    </row>
    <row r="751">
      <c r="B751" s="35"/>
      <c r="C751" s="35"/>
      <c r="J751" s="26"/>
      <c r="R751" s="26"/>
      <c r="AA751" s="38"/>
    </row>
    <row r="752">
      <c r="B752" s="35"/>
      <c r="C752" s="35"/>
      <c r="J752" s="26"/>
      <c r="R752" s="26"/>
      <c r="AA752" s="38"/>
    </row>
    <row r="753">
      <c r="B753" s="35"/>
      <c r="C753" s="35"/>
      <c r="J753" s="26"/>
      <c r="R753" s="26"/>
      <c r="AA753" s="38"/>
    </row>
    <row r="754">
      <c r="B754" s="35"/>
      <c r="C754" s="35"/>
      <c r="J754" s="26"/>
      <c r="R754" s="26"/>
      <c r="AA754" s="38"/>
    </row>
    <row r="755">
      <c r="B755" s="35"/>
      <c r="C755" s="35"/>
      <c r="J755" s="26"/>
      <c r="R755" s="26"/>
      <c r="AA755" s="38"/>
    </row>
    <row r="756">
      <c r="B756" s="35"/>
      <c r="C756" s="35"/>
      <c r="J756" s="26"/>
      <c r="R756" s="26"/>
      <c r="AA756" s="38"/>
    </row>
    <row r="757">
      <c r="B757" s="35"/>
      <c r="C757" s="35"/>
      <c r="J757" s="26"/>
      <c r="R757" s="26"/>
      <c r="AA757" s="38"/>
    </row>
    <row r="758">
      <c r="B758" s="35"/>
      <c r="C758" s="35"/>
      <c r="J758" s="26"/>
      <c r="R758" s="26"/>
      <c r="AA758" s="38"/>
    </row>
    <row r="759">
      <c r="B759" s="35"/>
      <c r="C759" s="35"/>
      <c r="J759" s="26"/>
      <c r="R759" s="26"/>
      <c r="AA759" s="38"/>
    </row>
    <row r="760">
      <c r="B760" s="35"/>
      <c r="C760" s="35"/>
      <c r="J760" s="26"/>
      <c r="R760" s="26"/>
      <c r="AA760" s="38"/>
    </row>
    <row r="761">
      <c r="B761" s="35"/>
      <c r="C761" s="35"/>
      <c r="J761" s="26"/>
      <c r="R761" s="26"/>
      <c r="AA761" s="38"/>
    </row>
    <row r="762">
      <c r="B762" s="35"/>
      <c r="C762" s="35"/>
      <c r="J762" s="26"/>
      <c r="R762" s="26"/>
      <c r="AA762" s="38"/>
    </row>
    <row r="763">
      <c r="B763" s="35"/>
      <c r="C763" s="35"/>
      <c r="J763" s="26"/>
      <c r="R763" s="26"/>
      <c r="AA763" s="38"/>
    </row>
    <row r="764">
      <c r="B764" s="35"/>
      <c r="C764" s="35"/>
      <c r="J764" s="26"/>
      <c r="R764" s="26"/>
      <c r="AA764" s="38"/>
    </row>
    <row r="765">
      <c r="B765" s="35"/>
      <c r="C765" s="35"/>
      <c r="J765" s="26"/>
      <c r="R765" s="26"/>
      <c r="AA765" s="38"/>
    </row>
    <row r="766">
      <c r="B766" s="35"/>
      <c r="C766" s="35"/>
      <c r="J766" s="26"/>
      <c r="R766" s="26"/>
      <c r="AA766" s="38"/>
    </row>
    <row r="767">
      <c r="B767" s="35"/>
      <c r="C767" s="35"/>
      <c r="J767" s="26"/>
      <c r="R767" s="26"/>
      <c r="AA767" s="38"/>
    </row>
    <row r="768">
      <c r="B768" s="35"/>
      <c r="C768" s="35"/>
      <c r="J768" s="26"/>
      <c r="R768" s="26"/>
      <c r="AA768" s="38"/>
    </row>
    <row r="769">
      <c r="B769" s="35"/>
      <c r="C769" s="35"/>
      <c r="J769" s="26"/>
      <c r="R769" s="26"/>
      <c r="AA769" s="38"/>
    </row>
    <row r="770">
      <c r="B770" s="35"/>
      <c r="C770" s="35"/>
      <c r="J770" s="26"/>
      <c r="R770" s="26"/>
      <c r="AA770" s="38"/>
    </row>
    <row r="771">
      <c r="B771" s="35"/>
      <c r="C771" s="35"/>
      <c r="J771" s="26"/>
      <c r="R771" s="26"/>
      <c r="AA771" s="38"/>
    </row>
    <row r="772">
      <c r="B772" s="35"/>
      <c r="C772" s="35"/>
      <c r="J772" s="26"/>
      <c r="R772" s="26"/>
      <c r="AA772" s="38"/>
    </row>
    <row r="773">
      <c r="B773" s="35"/>
      <c r="C773" s="35"/>
      <c r="J773" s="26"/>
      <c r="R773" s="26"/>
      <c r="AA773" s="38"/>
    </row>
    <row r="774">
      <c r="B774" s="35"/>
      <c r="C774" s="35"/>
      <c r="J774" s="26"/>
      <c r="R774" s="26"/>
      <c r="AA774" s="38"/>
    </row>
    <row r="775">
      <c r="B775" s="35"/>
      <c r="C775" s="35"/>
      <c r="J775" s="26"/>
      <c r="R775" s="26"/>
      <c r="AA775" s="38"/>
    </row>
    <row r="776">
      <c r="B776" s="35"/>
      <c r="C776" s="35"/>
      <c r="J776" s="26"/>
      <c r="R776" s="26"/>
      <c r="AA776" s="38"/>
    </row>
    <row r="777">
      <c r="B777" s="35"/>
      <c r="C777" s="35"/>
      <c r="J777" s="26"/>
      <c r="R777" s="26"/>
      <c r="AA777" s="38"/>
    </row>
    <row r="778">
      <c r="B778" s="35"/>
      <c r="C778" s="35"/>
      <c r="J778" s="26"/>
      <c r="R778" s="26"/>
      <c r="AA778" s="38"/>
    </row>
    <row r="779">
      <c r="B779" s="35"/>
      <c r="C779" s="35"/>
      <c r="J779" s="26"/>
      <c r="R779" s="26"/>
      <c r="AA779" s="38"/>
    </row>
    <row r="780">
      <c r="B780" s="35"/>
      <c r="C780" s="35"/>
      <c r="J780" s="26"/>
      <c r="R780" s="26"/>
      <c r="AA780" s="38"/>
    </row>
    <row r="781">
      <c r="B781" s="35"/>
      <c r="C781" s="35"/>
      <c r="J781" s="26"/>
      <c r="R781" s="26"/>
      <c r="AA781" s="38"/>
    </row>
    <row r="782">
      <c r="B782" s="35"/>
      <c r="C782" s="35"/>
      <c r="J782" s="26"/>
      <c r="R782" s="26"/>
      <c r="AA782" s="38"/>
    </row>
    <row r="783">
      <c r="B783" s="35"/>
      <c r="C783" s="35"/>
      <c r="J783" s="26"/>
      <c r="R783" s="26"/>
      <c r="AA783" s="38"/>
    </row>
    <row r="784">
      <c r="B784" s="35"/>
      <c r="C784" s="35"/>
      <c r="J784" s="26"/>
      <c r="R784" s="26"/>
      <c r="AA784" s="38"/>
    </row>
    <row r="785">
      <c r="B785" s="35"/>
      <c r="C785" s="35"/>
      <c r="J785" s="26"/>
      <c r="R785" s="26"/>
      <c r="AA785" s="38"/>
    </row>
    <row r="786">
      <c r="B786" s="35"/>
      <c r="C786" s="35"/>
      <c r="J786" s="26"/>
      <c r="R786" s="26"/>
      <c r="AA786" s="38"/>
    </row>
    <row r="787">
      <c r="B787" s="35"/>
      <c r="C787" s="35"/>
      <c r="J787" s="26"/>
      <c r="R787" s="26"/>
      <c r="AA787" s="38"/>
    </row>
    <row r="788">
      <c r="B788" s="35"/>
      <c r="C788" s="35"/>
      <c r="J788" s="26"/>
      <c r="R788" s="26"/>
      <c r="AA788" s="38"/>
    </row>
    <row r="789">
      <c r="B789" s="35"/>
      <c r="C789" s="35"/>
      <c r="J789" s="26"/>
      <c r="R789" s="26"/>
      <c r="AA789" s="38"/>
    </row>
    <row r="790">
      <c r="B790" s="35"/>
      <c r="C790" s="35"/>
      <c r="J790" s="26"/>
      <c r="R790" s="26"/>
      <c r="AA790" s="38"/>
    </row>
    <row r="791">
      <c r="B791" s="35"/>
      <c r="C791" s="35"/>
      <c r="J791" s="26"/>
      <c r="R791" s="26"/>
      <c r="AA791" s="38"/>
    </row>
    <row r="792">
      <c r="B792" s="35"/>
      <c r="C792" s="35"/>
      <c r="J792" s="26"/>
      <c r="R792" s="26"/>
      <c r="AA792" s="38"/>
    </row>
    <row r="793">
      <c r="B793" s="35"/>
      <c r="C793" s="35"/>
      <c r="J793" s="26"/>
      <c r="R793" s="26"/>
      <c r="AA793" s="38"/>
    </row>
    <row r="794">
      <c r="B794" s="35"/>
      <c r="C794" s="35"/>
      <c r="J794" s="26"/>
      <c r="R794" s="26"/>
      <c r="AA794" s="38"/>
    </row>
    <row r="795">
      <c r="B795" s="35"/>
      <c r="C795" s="35"/>
      <c r="J795" s="26"/>
      <c r="R795" s="26"/>
      <c r="AA795" s="38"/>
    </row>
    <row r="796">
      <c r="B796" s="35"/>
      <c r="C796" s="35"/>
      <c r="J796" s="26"/>
      <c r="R796" s="26"/>
      <c r="AA796" s="38"/>
    </row>
    <row r="797">
      <c r="B797" s="35"/>
      <c r="C797" s="35"/>
      <c r="J797" s="26"/>
      <c r="R797" s="26"/>
      <c r="AA797" s="38"/>
    </row>
    <row r="798">
      <c r="B798" s="35"/>
      <c r="C798" s="35"/>
      <c r="J798" s="26"/>
      <c r="R798" s="26"/>
      <c r="AA798" s="38"/>
    </row>
    <row r="799">
      <c r="B799" s="35"/>
      <c r="C799" s="35"/>
      <c r="J799" s="26"/>
      <c r="R799" s="26"/>
      <c r="AA799" s="38"/>
    </row>
    <row r="800">
      <c r="B800" s="35"/>
      <c r="C800" s="35"/>
      <c r="J800" s="26"/>
      <c r="R800" s="26"/>
      <c r="AA800" s="38"/>
    </row>
    <row r="801">
      <c r="B801" s="35"/>
      <c r="C801" s="35"/>
      <c r="J801" s="26"/>
      <c r="R801" s="26"/>
      <c r="AA801" s="38"/>
    </row>
    <row r="802">
      <c r="B802" s="35"/>
      <c r="C802" s="35"/>
      <c r="J802" s="26"/>
      <c r="R802" s="26"/>
      <c r="AA802" s="38"/>
    </row>
    <row r="803">
      <c r="B803" s="35"/>
      <c r="C803" s="35"/>
      <c r="J803" s="26"/>
      <c r="R803" s="26"/>
      <c r="AA803" s="38"/>
    </row>
    <row r="804">
      <c r="B804" s="35"/>
      <c r="C804" s="35"/>
      <c r="J804" s="26"/>
      <c r="R804" s="26"/>
      <c r="AA804" s="38"/>
    </row>
    <row r="805">
      <c r="B805" s="35"/>
      <c r="C805" s="35"/>
      <c r="J805" s="26"/>
      <c r="R805" s="26"/>
      <c r="AA805" s="38"/>
    </row>
    <row r="806">
      <c r="B806" s="35"/>
      <c r="C806" s="35"/>
      <c r="J806" s="26"/>
      <c r="R806" s="26"/>
      <c r="AA806" s="38"/>
    </row>
    <row r="807">
      <c r="B807" s="35"/>
      <c r="C807" s="35"/>
      <c r="J807" s="26"/>
      <c r="R807" s="26"/>
      <c r="AA807" s="38"/>
    </row>
    <row r="808">
      <c r="B808" s="35"/>
      <c r="C808" s="35"/>
      <c r="J808" s="26"/>
      <c r="R808" s="26"/>
      <c r="AA808" s="38"/>
    </row>
    <row r="809">
      <c r="B809" s="35"/>
      <c r="C809" s="35"/>
      <c r="J809" s="26"/>
      <c r="R809" s="26"/>
      <c r="AA809" s="38"/>
    </row>
    <row r="810">
      <c r="B810" s="35"/>
      <c r="C810" s="35"/>
      <c r="J810" s="26"/>
      <c r="R810" s="26"/>
      <c r="AA810" s="38"/>
    </row>
    <row r="811">
      <c r="B811" s="35"/>
      <c r="C811" s="35"/>
      <c r="J811" s="26"/>
      <c r="R811" s="26"/>
      <c r="AA811" s="38"/>
    </row>
    <row r="812">
      <c r="B812" s="35"/>
      <c r="C812" s="35"/>
      <c r="J812" s="26"/>
      <c r="R812" s="26"/>
      <c r="AA812" s="38"/>
    </row>
    <row r="813">
      <c r="B813" s="35"/>
      <c r="C813" s="35"/>
      <c r="J813" s="26"/>
      <c r="R813" s="26"/>
      <c r="AA813" s="38"/>
    </row>
    <row r="814">
      <c r="B814" s="35"/>
      <c r="C814" s="35"/>
      <c r="J814" s="26"/>
      <c r="R814" s="26"/>
      <c r="AA814" s="38"/>
    </row>
    <row r="815">
      <c r="B815" s="35"/>
      <c r="C815" s="35"/>
      <c r="J815" s="26"/>
      <c r="R815" s="26"/>
      <c r="AA815" s="38"/>
    </row>
    <row r="816">
      <c r="B816" s="35"/>
      <c r="C816" s="35"/>
      <c r="J816" s="26"/>
      <c r="R816" s="26"/>
      <c r="AA816" s="38"/>
    </row>
    <row r="817">
      <c r="B817" s="35"/>
      <c r="C817" s="35"/>
      <c r="J817" s="26"/>
      <c r="R817" s="26"/>
      <c r="AA817" s="38"/>
    </row>
    <row r="818">
      <c r="B818" s="35"/>
      <c r="C818" s="35"/>
      <c r="J818" s="26"/>
      <c r="R818" s="26"/>
      <c r="AA818" s="38"/>
    </row>
    <row r="819">
      <c r="B819" s="35"/>
      <c r="C819" s="35"/>
      <c r="J819" s="26"/>
      <c r="R819" s="26"/>
      <c r="AA819" s="38"/>
    </row>
    <row r="820">
      <c r="B820" s="35"/>
      <c r="C820" s="35"/>
      <c r="J820" s="26"/>
      <c r="R820" s="26"/>
      <c r="AA820" s="38"/>
    </row>
    <row r="821">
      <c r="B821" s="35"/>
      <c r="C821" s="35"/>
      <c r="J821" s="26"/>
      <c r="R821" s="26"/>
      <c r="AA821" s="38"/>
    </row>
    <row r="822">
      <c r="B822" s="35"/>
      <c r="C822" s="35"/>
      <c r="J822" s="26"/>
      <c r="R822" s="26"/>
      <c r="AA822" s="38"/>
    </row>
    <row r="823">
      <c r="B823" s="35"/>
      <c r="C823" s="35"/>
      <c r="J823" s="26"/>
      <c r="R823" s="26"/>
      <c r="AA823" s="38"/>
    </row>
    <row r="824">
      <c r="B824" s="35"/>
      <c r="C824" s="35"/>
      <c r="J824" s="26"/>
      <c r="R824" s="26"/>
      <c r="AA824" s="38"/>
    </row>
    <row r="825">
      <c r="B825" s="35"/>
      <c r="C825" s="35"/>
      <c r="J825" s="26"/>
      <c r="R825" s="26"/>
      <c r="AA825" s="38"/>
    </row>
    <row r="826">
      <c r="B826" s="35"/>
      <c r="C826" s="35"/>
      <c r="J826" s="26"/>
      <c r="R826" s="26"/>
      <c r="AA826" s="38"/>
    </row>
    <row r="827">
      <c r="B827" s="35"/>
      <c r="C827" s="35"/>
      <c r="J827" s="26"/>
      <c r="R827" s="26"/>
      <c r="AA827" s="38"/>
    </row>
    <row r="828">
      <c r="B828" s="35"/>
      <c r="C828" s="35"/>
      <c r="J828" s="26"/>
      <c r="R828" s="26"/>
      <c r="AA828" s="38"/>
    </row>
    <row r="829">
      <c r="B829" s="35"/>
      <c r="C829" s="35"/>
      <c r="J829" s="26"/>
      <c r="R829" s="26"/>
      <c r="AA829" s="38"/>
    </row>
    <row r="830">
      <c r="B830" s="35"/>
      <c r="C830" s="35"/>
      <c r="J830" s="26"/>
      <c r="R830" s="26"/>
      <c r="AA830" s="38"/>
    </row>
    <row r="831">
      <c r="B831" s="35"/>
      <c r="C831" s="35"/>
      <c r="J831" s="26"/>
      <c r="R831" s="26"/>
      <c r="AA831" s="38"/>
    </row>
    <row r="832">
      <c r="B832" s="35"/>
      <c r="C832" s="35"/>
      <c r="J832" s="26"/>
      <c r="R832" s="26"/>
      <c r="AA832" s="38"/>
    </row>
    <row r="833">
      <c r="B833" s="35"/>
      <c r="C833" s="35"/>
      <c r="J833" s="26"/>
      <c r="R833" s="26"/>
      <c r="AA833" s="38"/>
    </row>
    <row r="834">
      <c r="B834" s="35"/>
      <c r="C834" s="35"/>
      <c r="J834" s="26"/>
      <c r="R834" s="26"/>
      <c r="AA834" s="38"/>
    </row>
    <row r="835">
      <c r="B835" s="35"/>
      <c r="C835" s="35"/>
      <c r="J835" s="26"/>
      <c r="R835" s="26"/>
      <c r="AA835" s="38"/>
    </row>
    <row r="836">
      <c r="B836" s="35"/>
      <c r="C836" s="35"/>
      <c r="J836" s="26"/>
      <c r="R836" s="26"/>
      <c r="AA836" s="38"/>
    </row>
    <row r="837">
      <c r="B837" s="35"/>
      <c r="C837" s="35"/>
      <c r="J837" s="26"/>
      <c r="R837" s="26"/>
      <c r="AA837" s="38"/>
    </row>
    <row r="838">
      <c r="B838" s="35"/>
      <c r="C838" s="35"/>
      <c r="J838" s="26"/>
      <c r="R838" s="26"/>
      <c r="AA838" s="38"/>
    </row>
    <row r="839">
      <c r="B839" s="35"/>
      <c r="C839" s="35"/>
      <c r="J839" s="26"/>
      <c r="R839" s="26"/>
      <c r="AA839" s="38"/>
    </row>
    <row r="840">
      <c r="B840" s="35"/>
      <c r="C840" s="35"/>
      <c r="J840" s="26"/>
      <c r="R840" s="26"/>
      <c r="AA840" s="38"/>
    </row>
    <row r="841">
      <c r="B841" s="35"/>
      <c r="C841" s="35"/>
      <c r="J841" s="26"/>
      <c r="R841" s="26"/>
      <c r="AA841" s="38"/>
    </row>
    <row r="842">
      <c r="B842" s="35"/>
      <c r="C842" s="35"/>
      <c r="J842" s="26"/>
      <c r="R842" s="26"/>
      <c r="AA842" s="38"/>
    </row>
    <row r="843">
      <c r="B843" s="35"/>
      <c r="C843" s="35"/>
      <c r="J843" s="26"/>
      <c r="R843" s="26"/>
      <c r="AA843" s="38"/>
    </row>
    <row r="844">
      <c r="B844" s="35"/>
      <c r="C844" s="35"/>
      <c r="J844" s="26"/>
      <c r="R844" s="26"/>
      <c r="AA844" s="38"/>
    </row>
    <row r="845">
      <c r="B845" s="35"/>
      <c r="C845" s="35"/>
      <c r="J845" s="26"/>
      <c r="R845" s="26"/>
      <c r="AA845" s="38"/>
    </row>
    <row r="846">
      <c r="B846" s="35"/>
      <c r="C846" s="35"/>
      <c r="J846" s="26"/>
      <c r="R846" s="26"/>
      <c r="AA846" s="38"/>
    </row>
    <row r="847">
      <c r="B847" s="35"/>
      <c r="C847" s="35"/>
      <c r="J847" s="26"/>
      <c r="R847" s="26"/>
      <c r="AA847" s="38"/>
    </row>
    <row r="848">
      <c r="B848" s="35"/>
      <c r="C848" s="35"/>
      <c r="J848" s="26"/>
      <c r="R848" s="26"/>
      <c r="AA848" s="38"/>
    </row>
    <row r="849">
      <c r="B849" s="35"/>
      <c r="C849" s="35"/>
      <c r="J849" s="26"/>
      <c r="R849" s="26"/>
      <c r="AA849" s="38"/>
    </row>
    <row r="850">
      <c r="B850" s="35"/>
      <c r="C850" s="35"/>
      <c r="J850" s="26"/>
      <c r="R850" s="26"/>
      <c r="AA850" s="38"/>
    </row>
    <row r="851">
      <c r="B851" s="35"/>
      <c r="C851" s="35"/>
      <c r="J851" s="26"/>
      <c r="R851" s="26"/>
      <c r="AA851" s="38"/>
    </row>
    <row r="852">
      <c r="B852" s="35"/>
      <c r="C852" s="35"/>
      <c r="J852" s="26"/>
      <c r="R852" s="26"/>
      <c r="AA852" s="38"/>
    </row>
    <row r="853">
      <c r="B853" s="35"/>
      <c r="C853" s="35"/>
      <c r="J853" s="26"/>
      <c r="R853" s="26"/>
      <c r="AA853" s="38"/>
    </row>
    <row r="854">
      <c r="B854" s="35"/>
      <c r="C854" s="35"/>
      <c r="J854" s="26"/>
      <c r="R854" s="26"/>
      <c r="AA854" s="38"/>
    </row>
    <row r="855">
      <c r="B855" s="35"/>
      <c r="C855" s="35"/>
      <c r="J855" s="26"/>
      <c r="R855" s="26"/>
      <c r="AA855" s="38"/>
    </row>
    <row r="856">
      <c r="B856" s="35"/>
      <c r="C856" s="35"/>
      <c r="J856" s="26"/>
      <c r="R856" s="26"/>
      <c r="AA856" s="38"/>
    </row>
    <row r="857">
      <c r="B857" s="35"/>
      <c r="C857" s="35"/>
      <c r="J857" s="26"/>
      <c r="R857" s="26"/>
      <c r="AA857" s="38"/>
    </row>
    <row r="858">
      <c r="B858" s="35"/>
      <c r="C858" s="35"/>
      <c r="J858" s="26"/>
      <c r="R858" s="26"/>
      <c r="AA858" s="38"/>
    </row>
    <row r="859">
      <c r="B859" s="35"/>
      <c r="C859" s="35"/>
      <c r="J859" s="26"/>
      <c r="R859" s="26"/>
      <c r="AA859" s="38"/>
    </row>
    <row r="860">
      <c r="B860" s="35"/>
      <c r="C860" s="35"/>
      <c r="J860" s="26"/>
      <c r="R860" s="26"/>
      <c r="AA860" s="38"/>
    </row>
    <row r="861">
      <c r="B861" s="35"/>
      <c r="C861" s="35"/>
      <c r="J861" s="26"/>
      <c r="R861" s="26"/>
      <c r="AA861" s="38"/>
    </row>
    <row r="862">
      <c r="B862" s="35"/>
      <c r="C862" s="35"/>
      <c r="J862" s="26"/>
      <c r="R862" s="26"/>
      <c r="AA862" s="38"/>
    </row>
    <row r="863">
      <c r="B863" s="35"/>
      <c r="C863" s="35"/>
      <c r="J863" s="26"/>
      <c r="R863" s="26"/>
      <c r="AA863" s="38"/>
    </row>
    <row r="864">
      <c r="B864" s="35"/>
      <c r="C864" s="35"/>
      <c r="J864" s="26"/>
      <c r="R864" s="26"/>
      <c r="AA864" s="38"/>
    </row>
    <row r="865">
      <c r="B865" s="35"/>
      <c r="C865" s="35"/>
      <c r="J865" s="26"/>
      <c r="R865" s="26"/>
      <c r="AA865" s="38"/>
    </row>
    <row r="866">
      <c r="B866" s="35"/>
      <c r="C866" s="35"/>
      <c r="J866" s="26"/>
      <c r="R866" s="26"/>
      <c r="AA866" s="38"/>
    </row>
    <row r="867">
      <c r="B867" s="35"/>
      <c r="C867" s="35"/>
      <c r="J867" s="26"/>
      <c r="R867" s="26"/>
      <c r="AA867" s="38"/>
    </row>
    <row r="868">
      <c r="B868" s="35"/>
      <c r="C868" s="35"/>
      <c r="J868" s="26"/>
      <c r="R868" s="26"/>
      <c r="AA868" s="38"/>
    </row>
    <row r="869">
      <c r="B869" s="35"/>
      <c r="C869" s="35"/>
      <c r="J869" s="26"/>
      <c r="R869" s="26"/>
      <c r="AA869" s="38"/>
    </row>
    <row r="870">
      <c r="B870" s="35"/>
      <c r="C870" s="35"/>
      <c r="J870" s="26"/>
      <c r="R870" s="26"/>
      <c r="AA870" s="38"/>
    </row>
    <row r="871">
      <c r="B871" s="35"/>
      <c r="C871" s="35"/>
      <c r="J871" s="26"/>
      <c r="R871" s="26"/>
      <c r="AA871" s="38"/>
    </row>
    <row r="872">
      <c r="B872" s="35"/>
      <c r="C872" s="35"/>
      <c r="J872" s="26"/>
      <c r="R872" s="26"/>
      <c r="AA872" s="38"/>
    </row>
    <row r="873">
      <c r="B873" s="35"/>
      <c r="C873" s="35"/>
      <c r="J873" s="26"/>
      <c r="R873" s="26"/>
      <c r="AA873" s="38"/>
    </row>
    <row r="874">
      <c r="B874" s="35"/>
      <c r="C874" s="35"/>
      <c r="J874" s="26"/>
      <c r="R874" s="26"/>
      <c r="AA874" s="38"/>
    </row>
    <row r="875">
      <c r="B875" s="35"/>
      <c r="C875" s="35"/>
      <c r="J875" s="26"/>
      <c r="R875" s="26"/>
      <c r="AA875" s="38"/>
    </row>
    <row r="876">
      <c r="B876" s="35"/>
      <c r="C876" s="35"/>
      <c r="J876" s="26"/>
      <c r="R876" s="26"/>
      <c r="AA876" s="38"/>
    </row>
    <row r="877">
      <c r="B877" s="35"/>
      <c r="C877" s="35"/>
      <c r="J877" s="26"/>
      <c r="R877" s="26"/>
      <c r="AA877" s="38"/>
    </row>
    <row r="878">
      <c r="B878" s="35"/>
      <c r="C878" s="35"/>
      <c r="J878" s="26"/>
      <c r="R878" s="26"/>
      <c r="AA878" s="38"/>
    </row>
    <row r="879">
      <c r="B879" s="35"/>
      <c r="C879" s="35"/>
      <c r="J879" s="26"/>
      <c r="R879" s="26"/>
      <c r="AA879" s="38"/>
    </row>
    <row r="880">
      <c r="B880" s="35"/>
      <c r="C880" s="35"/>
      <c r="J880" s="26"/>
      <c r="R880" s="26"/>
      <c r="AA880" s="38"/>
    </row>
    <row r="881">
      <c r="B881" s="35"/>
      <c r="C881" s="35"/>
      <c r="J881" s="26"/>
      <c r="R881" s="26"/>
      <c r="AA881" s="38"/>
    </row>
    <row r="882">
      <c r="B882" s="35"/>
      <c r="C882" s="35"/>
      <c r="J882" s="26"/>
      <c r="R882" s="26"/>
      <c r="AA882" s="38"/>
    </row>
    <row r="883">
      <c r="B883" s="35"/>
      <c r="C883" s="35"/>
      <c r="J883" s="26"/>
      <c r="R883" s="26"/>
      <c r="AA883" s="38"/>
    </row>
    <row r="884">
      <c r="B884" s="35"/>
      <c r="C884" s="35"/>
      <c r="J884" s="26"/>
      <c r="R884" s="26"/>
      <c r="AA884" s="38"/>
    </row>
    <row r="885">
      <c r="B885" s="35"/>
      <c r="C885" s="35"/>
      <c r="J885" s="26"/>
      <c r="R885" s="26"/>
      <c r="AA885" s="38"/>
    </row>
    <row r="886">
      <c r="B886" s="35"/>
      <c r="C886" s="35"/>
      <c r="J886" s="26"/>
      <c r="R886" s="26"/>
      <c r="AA886" s="38"/>
    </row>
    <row r="887">
      <c r="B887" s="35"/>
      <c r="C887" s="35"/>
      <c r="J887" s="26"/>
      <c r="R887" s="26"/>
      <c r="AA887" s="38"/>
    </row>
    <row r="888">
      <c r="B888" s="35"/>
      <c r="C888" s="35"/>
      <c r="J888" s="26"/>
      <c r="R888" s="26"/>
      <c r="AA888" s="38"/>
    </row>
    <row r="889">
      <c r="B889" s="35"/>
      <c r="C889" s="35"/>
      <c r="J889" s="26"/>
      <c r="R889" s="26"/>
      <c r="AA889" s="38"/>
    </row>
    <row r="890">
      <c r="B890" s="35"/>
      <c r="C890" s="35"/>
      <c r="J890" s="26"/>
      <c r="R890" s="26"/>
      <c r="AA890" s="38"/>
    </row>
    <row r="891">
      <c r="B891" s="35"/>
      <c r="C891" s="35"/>
      <c r="J891" s="26"/>
      <c r="R891" s="26"/>
      <c r="AA891" s="38"/>
    </row>
    <row r="892">
      <c r="B892" s="35"/>
      <c r="C892" s="35"/>
      <c r="J892" s="26"/>
      <c r="R892" s="26"/>
      <c r="AA892" s="38"/>
    </row>
    <row r="893">
      <c r="B893" s="35"/>
      <c r="C893" s="35"/>
      <c r="J893" s="26"/>
      <c r="R893" s="26"/>
      <c r="AA893" s="38"/>
    </row>
    <row r="894">
      <c r="B894" s="35"/>
      <c r="C894" s="35"/>
      <c r="J894" s="26"/>
      <c r="R894" s="26"/>
      <c r="AA894" s="38"/>
    </row>
    <row r="895">
      <c r="B895" s="35"/>
      <c r="C895" s="35"/>
      <c r="J895" s="26"/>
      <c r="R895" s="26"/>
      <c r="AA895" s="38"/>
    </row>
    <row r="896">
      <c r="B896" s="35"/>
      <c r="C896" s="35"/>
      <c r="J896" s="26"/>
      <c r="R896" s="26"/>
      <c r="AA896" s="38"/>
    </row>
    <row r="897">
      <c r="B897" s="35"/>
      <c r="C897" s="35"/>
      <c r="J897" s="26"/>
      <c r="R897" s="26"/>
      <c r="AA897" s="38"/>
    </row>
    <row r="898">
      <c r="B898" s="35"/>
      <c r="C898" s="35"/>
      <c r="J898" s="26"/>
      <c r="R898" s="26"/>
      <c r="AA898" s="38"/>
    </row>
    <row r="899">
      <c r="B899" s="35"/>
      <c r="C899" s="35"/>
      <c r="J899" s="26"/>
      <c r="R899" s="26"/>
      <c r="AA899" s="38"/>
    </row>
    <row r="900">
      <c r="B900" s="35"/>
      <c r="C900" s="35"/>
      <c r="J900" s="26"/>
      <c r="R900" s="26"/>
      <c r="AA900" s="38"/>
    </row>
    <row r="901">
      <c r="B901" s="35"/>
      <c r="C901" s="35"/>
      <c r="J901" s="26"/>
      <c r="R901" s="26"/>
      <c r="AA901" s="38"/>
    </row>
    <row r="902">
      <c r="B902" s="35"/>
      <c r="C902" s="35"/>
      <c r="J902" s="26"/>
      <c r="R902" s="26"/>
      <c r="AA902" s="38"/>
    </row>
    <row r="903">
      <c r="B903" s="35"/>
      <c r="C903" s="35"/>
      <c r="J903" s="26"/>
      <c r="R903" s="26"/>
      <c r="AA903" s="38"/>
    </row>
    <row r="904">
      <c r="B904" s="35"/>
      <c r="C904" s="35"/>
      <c r="J904" s="26"/>
      <c r="R904" s="26"/>
      <c r="AA904" s="38"/>
    </row>
    <row r="905">
      <c r="B905" s="35"/>
      <c r="C905" s="35"/>
      <c r="J905" s="26"/>
      <c r="R905" s="26"/>
      <c r="AA905" s="38"/>
    </row>
    <row r="906">
      <c r="B906" s="35"/>
      <c r="C906" s="35"/>
      <c r="J906" s="26"/>
      <c r="R906" s="26"/>
      <c r="AA906" s="38"/>
    </row>
    <row r="907">
      <c r="B907" s="35"/>
      <c r="C907" s="35"/>
      <c r="J907" s="26"/>
      <c r="R907" s="26"/>
      <c r="AA907" s="38"/>
    </row>
    <row r="908">
      <c r="B908" s="35"/>
      <c r="C908" s="35"/>
      <c r="J908" s="26"/>
      <c r="R908" s="26"/>
      <c r="AA908" s="38"/>
    </row>
    <row r="909">
      <c r="B909" s="35"/>
      <c r="C909" s="35"/>
      <c r="J909" s="26"/>
      <c r="R909" s="26"/>
      <c r="AA909" s="38"/>
    </row>
    <row r="910">
      <c r="B910" s="35"/>
      <c r="C910" s="35"/>
      <c r="J910" s="26"/>
      <c r="R910" s="26"/>
      <c r="AA910" s="38"/>
    </row>
    <row r="911">
      <c r="B911" s="35"/>
      <c r="C911" s="35"/>
      <c r="J911" s="26"/>
      <c r="R911" s="26"/>
      <c r="AA911" s="38"/>
    </row>
    <row r="912">
      <c r="B912" s="35"/>
      <c r="C912" s="35"/>
      <c r="J912" s="26"/>
      <c r="R912" s="26"/>
      <c r="AA912" s="38"/>
    </row>
    <row r="913">
      <c r="B913" s="35"/>
      <c r="C913" s="35"/>
      <c r="J913" s="26"/>
      <c r="R913" s="26"/>
      <c r="AA913" s="38"/>
    </row>
    <row r="914">
      <c r="B914" s="35"/>
      <c r="C914" s="35"/>
      <c r="J914" s="26"/>
      <c r="R914" s="26"/>
      <c r="AA914" s="38"/>
    </row>
    <row r="915">
      <c r="B915" s="35"/>
      <c r="C915" s="35"/>
      <c r="J915" s="26"/>
      <c r="R915" s="26"/>
      <c r="AA915" s="38"/>
    </row>
    <row r="916">
      <c r="B916" s="35"/>
      <c r="C916" s="35"/>
      <c r="J916" s="26"/>
      <c r="R916" s="26"/>
      <c r="AA916" s="38"/>
    </row>
    <row r="917">
      <c r="B917" s="35"/>
      <c r="C917" s="35"/>
      <c r="J917" s="26"/>
      <c r="R917" s="26"/>
      <c r="AA917" s="38"/>
    </row>
    <row r="918">
      <c r="B918" s="35"/>
      <c r="C918" s="35"/>
      <c r="J918" s="26"/>
      <c r="R918" s="26"/>
      <c r="AA918" s="38"/>
    </row>
    <row r="919">
      <c r="B919" s="35"/>
      <c r="C919" s="35"/>
      <c r="J919" s="26"/>
      <c r="R919" s="26"/>
      <c r="AA919" s="38"/>
    </row>
    <row r="920">
      <c r="B920" s="35"/>
      <c r="C920" s="35"/>
      <c r="J920" s="26"/>
      <c r="R920" s="26"/>
      <c r="AA920" s="38"/>
    </row>
    <row r="921">
      <c r="B921" s="35"/>
      <c r="C921" s="35"/>
      <c r="J921" s="26"/>
      <c r="R921" s="26"/>
      <c r="AA921" s="38"/>
    </row>
    <row r="922">
      <c r="B922" s="35"/>
      <c r="C922" s="35"/>
      <c r="J922" s="26"/>
      <c r="R922" s="26"/>
      <c r="AA922" s="38"/>
    </row>
    <row r="923">
      <c r="B923" s="35"/>
      <c r="C923" s="35"/>
      <c r="J923" s="26"/>
      <c r="R923" s="26"/>
      <c r="AA923" s="38"/>
    </row>
    <row r="924">
      <c r="B924" s="35"/>
      <c r="C924" s="35"/>
      <c r="J924" s="26"/>
      <c r="R924" s="26"/>
      <c r="AA924" s="38"/>
    </row>
    <row r="925">
      <c r="B925" s="35"/>
      <c r="C925" s="35"/>
      <c r="J925" s="26"/>
      <c r="R925" s="26"/>
      <c r="AA925" s="38"/>
    </row>
    <row r="926">
      <c r="B926" s="35"/>
      <c r="C926" s="35"/>
      <c r="J926" s="26"/>
      <c r="R926" s="26"/>
      <c r="AA926" s="38"/>
    </row>
    <row r="927">
      <c r="B927" s="35"/>
      <c r="C927" s="35"/>
      <c r="J927" s="26"/>
      <c r="R927" s="26"/>
      <c r="AA927" s="38"/>
    </row>
    <row r="928">
      <c r="B928" s="35"/>
      <c r="C928" s="35"/>
      <c r="J928" s="26"/>
      <c r="R928" s="26"/>
      <c r="AA928" s="38"/>
    </row>
    <row r="929">
      <c r="B929" s="35"/>
      <c r="C929" s="35"/>
      <c r="J929" s="26"/>
      <c r="R929" s="26"/>
      <c r="AA929" s="38"/>
    </row>
    <row r="930">
      <c r="B930" s="35"/>
      <c r="C930" s="35"/>
      <c r="J930" s="26"/>
      <c r="R930" s="26"/>
      <c r="AA930" s="38"/>
    </row>
    <row r="931">
      <c r="B931" s="35"/>
      <c r="C931" s="35"/>
      <c r="J931" s="26"/>
      <c r="R931" s="26"/>
      <c r="AA931" s="38"/>
    </row>
    <row r="932">
      <c r="B932" s="35"/>
      <c r="C932" s="35"/>
      <c r="J932" s="26"/>
      <c r="R932" s="26"/>
      <c r="AA932" s="38"/>
    </row>
    <row r="933">
      <c r="B933" s="35"/>
      <c r="C933" s="35"/>
      <c r="J933" s="26"/>
      <c r="R933" s="26"/>
      <c r="AA933" s="38"/>
    </row>
    <row r="934">
      <c r="B934" s="35"/>
      <c r="C934" s="35"/>
      <c r="J934" s="26"/>
      <c r="R934" s="26"/>
      <c r="AA934" s="38"/>
    </row>
    <row r="935">
      <c r="B935" s="35"/>
      <c r="C935" s="35"/>
      <c r="J935" s="26"/>
      <c r="R935" s="26"/>
      <c r="AA935" s="38"/>
    </row>
    <row r="936">
      <c r="B936" s="35"/>
      <c r="C936" s="35"/>
      <c r="J936" s="26"/>
      <c r="R936" s="26"/>
      <c r="AA936" s="38"/>
    </row>
    <row r="937">
      <c r="B937" s="35"/>
      <c r="C937" s="35"/>
      <c r="J937" s="26"/>
      <c r="R937" s="26"/>
      <c r="AA937" s="38"/>
    </row>
    <row r="938">
      <c r="B938" s="35"/>
      <c r="C938" s="35"/>
      <c r="J938" s="26"/>
      <c r="R938" s="26"/>
      <c r="AA938" s="38"/>
    </row>
    <row r="939">
      <c r="B939" s="35"/>
      <c r="C939" s="35"/>
      <c r="J939" s="26"/>
      <c r="R939" s="26"/>
      <c r="AA939" s="38"/>
    </row>
    <row r="940">
      <c r="B940" s="35"/>
      <c r="C940" s="35"/>
      <c r="J940" s="26"/>
      <c r="R940" s="26"/>
      <c r="AA940" s="38"/>
    </row>
    <row r="941">
      <c r="B941" s="35"/>
      <c r="C941" s="35"/>
      <c r="J941" s="26"/>
      <c r="R941" s="26"/>
      <c r="AA941" s="38"/>
    </row>
    <row r="942">
      <c r="B942" s="35"/>
      <c r="C942" s="35"/>
      <c r="J942" s="26"/>
      <c r="R942" s="26"/>
      <c r="AA942" s="38"/>
    </row>
    <row r="943">
      <c r="B943" s="35"/>
      <c r="C943" s="35"/>
      <c r="J943" s="26"/>
      <c r="R943" s="26"/>
      <c r="AA943" s="38"/>
    </row>
    <row r="944">
      <c r="B944" s="35"/>
      <c r="C944" s="35"/>
      <c r="J944" s="26"/>
      <c r="R944" s="26"/>
      <c r="AA944" s="38"/>
    </row>
    <row r="945">
      <c r="B945" s="35"/>
      <c r="C945" s="35"/>
      <c r="J945" s="26"/>
      <c r="R945" s="26"/>
      <c r="AA945" s="38"/>
    </row>
    <row r="946">
      <c r="B946" s="35"/>
      <c r="C946" s="35"/>
      <c r="J946" s="26"/>
      <c r="R946" s="26"/>
      <c r="AA946" s="38"/>
    </row>
    <row r="947">
      <c r="B947" s="35"/>
      <c r="C947" s="35"/>
      <c r="J947" s="26"/>
      <c r="R947" s="26"/>
      <c r="AA947" s="38"/>
    </row>
    <row r="948">
      <c r="B948" s="35"/>
      <c r="C948" s="35"/>
      <c r="J948" s="26"/>
      <c r="R948" s="26"/>
      <c r="AA948" s="38"/>
    </row>
    <row r="949">
      <c r="B949" s="35"/>
      <c r="C949" s="35"/>
      <c r="J949" s="26"/>
      <c r="R949" s="26"/>
      <c r="AA949" s="38"/>
    </row>
    <row r="950">
      <c r="B950" s="35"/>
      <c r="C950" s="35"/>
      <c r="J950" s="26"/>
      <c r="R950" s="26"/>
      <c r="AA950" s="38"/>
    </row>
    <row r="951">
      <c r="B951" s="35"/>
      <c r="C951" s="35"/>
      <c r="J951" s="26"/>
      <c r="R951" s="26"/>
      <c r="AA951" s="38"/>
    </row>
    <row r="952">
      <c r="B952" s="35"/>
      <c r="C952" s="35"/>
      <c r="J952" s="26"/>
      <c r="R952" s="26"/>
      <c r="AA952" s="38"/>
    </row>
    <row r="953">
      <c r="B953" s="35"/>
      <c r="C953" s="35"/>
      <c r="J953" s="26"/>
      <c r="R953" s="26"/>
      <c r="AA953" s="38"/>
    </row>
    <row r="954">
      <c r="B954" s="35"/>
      <c r="C954" s="35"/>
      <c r="J954" s="26"/>
      <c r="R954" s="26"/>
      <c r="AA954" s="38"/>
    </row>
    <row r="955">
      <c r="B955" s="35"/>
      <c r="C955" s="35"/>
      <c r="J955" s="26"/>
      <c r="R955" s="26"/>
      <c r="AA955" s="38"/>
    </row>
    <row r="956">
      <c r="B956" s="35"/>
      <c r="C956" s="35"/>
      <c r="J956" s="26"/>
      <c r="R956" s="26"/>
      <c r="AA956" s="38"/>
    </row>
    <row r="957">
      <c r="B957" s="35"/>
      <c r="C957" s="35"/>
      <c r="J957" s="26"/>
      <c r="R957" s="26"/>
      <c r="AA957" s="38"/>
    </row>
    <row r="958">
      <c r="B958" s="35"/>
      <c r="C958" s="35"/>
      <c r="J958" s="26"/>
      <c r="R958" s="26"/>
      <c r="AA958" s="38"/>
    </row>
    <row r="959">
      <c r="B959" s="35"/>
      <c r="C959" s="35"/>
      <c r="J959" s="26"/>
      <c r="R959" s="26"/>
      <c r="AA959" s="38"/>
    </row>
    <row r="960">
      <c r="B960" s="35"/>
      <c r="C960" s="35"/>
      <c r="J960" s="26"/>
      <c r="R960" s="26"/>
      <c r="AA960" s="38"/>
    </row>
    <row r="961">
      <c r="B961" s="35"/>
      <c r="C961" s="35"/>
      <c r="J961" s="26"/>
      <c r="R961" s="26"/>
      <c r="AA961" s="38"/>
    </row>
    <row r="962">
      <c r="B962" s="35"/>
      <c r="C962" s="35"/>
      <c r="J962" s="26"/>
      <c r="R962" s="26"/>
      <c r="AA962" s="38"/>
    </row>
    <row r="963">
      <c r="B963" s="35"/>
      <c r="C963" s="35"/>
      <c r="J963" s="26"/>
      <c r="R963" s="26"/>
      <c r="AA963" s="38"/>
    </row>
    <row r="964">
      <c r="B964" s="35"/>
      <c r="C964" s="35"/>
      <c r="J964" s="26"/>
      <c r="R964" s="26"/>
      <c r="AA964" s="38"/>
    </row>
    <row r="965">
      <c r="B965" s="35"/>
      <c r="C965" s="35"/>
      <c r="J965" s="26"/>
      <c r="R965" s="26"/>
      <c r="AA965" s="38"/>
    </row>
    <row r="966">
      <c r="B966" s="35"/>
      <c r="C966" s="35"/>
      <c r="J966" s="26"/>
      <c r="R966" s="26"/>
      <c r="AA966" s="38"/>
    </row>
    <row r="967">
      <c r="B967" s="35"/>
      <c r="C967" s="35"/>
      <c r="J967" s="26"/>
      <c r="R967" s="26"/>
      <c r="AA967" s="38"/>
    </row>
    <row r="968">
      <c r="B968" s="35"/>
      <c r="C968" s="35"/>
      <c r="J968" s="26"/>
      <c r="R968" s="26"/>
      <c r="AA968" s="38"/>
    </row>
    <row r="969">
      <c r="B969" s="35"/>
      <c r="C969" s="35"/>
      <c r="J969" s="26"/>
      <c r="R969" s="26"/>
      <c r="AA969" s="38"/>
    </row>
    <row r="970">
      <c r="B970" s="35"/>
      <c r="C970" s="35"/>
      <c r="J970" s="26"/>
      <c r="R970" s="26"/>
      <c r="AA970" s="38"/>
    </row>
    <row r="971">
      <c r="B971" s="35"/>
      <c r="C971" s="35"/>
      <c r="J971" s="26"/>
      <c r="R971" s="26"/>
      <c r="AA971" s="38"/>
    </row>
    <row r="972">
      <c r="B972" s="35"/>
      <c r="C972" s="35"/>
      <c r="J972" s="26"/>
      <c r="R972" s="26"/>
      <c r="AA972" s="38"/>
    </row>
    <row r="973">
      <c r="B973" s="35"/>
      <c r="C973" s="35"/>
      <c r="J973" s="26"/>
      <c r="R973" s="26"/>
      <c r="AA973" s="38"/>
    </row>
    <row r="974">
      <c r="B974" s="35"/>
      <c r="C974" s="35"/>
      <c r="J974" s="26"/>
      <c r="R974" s="26"/>
      <c r="AA974" s="38"/>
    </row>
    <row r="975">
      <c r="B975" s="35"/>
      <c r="C975" s="35"/>
      <c r="J975" s="26"/>
      <c r="R975" s="26"/>
      <c r="AA975" s="38"/>
    </row>
    <row r="976">
      <c r="B976" s="35"/>
      <c r="C976" s="35"/>
      <c r="J976" s="26"/>
      <c r="R976" s="26"/>
      <c r="AA976" s="38"/>
    </row>
    <row r="977">
      <c r="B977" s="35"/>
      <c r="C977" s="35"/>
      <c r="J977" s="26"/>
      <c r="R977" s="26"/>
      <c r="AA977" s="38"/>
    </row>
    <row r="978">
      <c r="B978" s="35"/>
      <c r="C978" s="35"/>
      <c r="J978" s="26"/>
      <c r="R978" s="26"/>
      <c r="AA978" s="38"/>
    </row>
    <row r="979">
      <c r="B979" s="35"/>
      <c r="C979" s="35"/>
      <c r="J979" s="26"/>
      <c r="R979" s="26"/>
      <c r="AA979" s="38"/>
    </row>
    <row r="980">
      <c r="B980" s="35"/>
      <c r="C980" s="35"/>
      <c r="J980" s="26"/>
      <c r="R980" s="26"/>
      <c r="AA980" s="38"/>
    </row>
    <row r="981">
      <c r="B981" s="35"/>
      <c r="C981" s="35"/>
      <c r="J981" s="26"/>
      <c r="R981" s="26"/>
      <c r="AA981" s="38"/>
    </row>
    <row r="982">
      <c r="B982" s="35"/>
      <c r="C982" s="35"/>
      <c r="J982" s="26"/>
      <c r="R982" s="26"/>
      <c r="AA982" s="38"/>
    </row>
    <row r="983">
      <c r="B983" s="35"/>
      <c r="C983" s="35"/>
      <c r="J983" s="26"/>
      <c r="R983" s="26"/>
      <c r="AA983" s="38"/>
    </row>
    <row r="984">
      <c r="B984" s="35"/>
      <c r="C984" s="35"/>
      <c r="J984" s="26"/>
      <c r="R984" s="26"/>
      <c r="AA984" s="38"/>
    </row>
    <row r="985">
      <c r="B985" s="35"/>
      <c r="C985" s="35"/>
      <c r="J985" s="26"/>
      <c r="R985" s="26"/>
      <c r="AA985" s="38"/>
    </row>
    <row r="986">
      <c r="B986" s="35"/>
      <c r="C986" s="35"/>
      <c r="J986" s="26"/>
      <c r="R986" s="26"/>
      <c r="AA986" s="38"/>
    </row>
    <row r="987">
      <c r="B987" s="35"/>
      <c r="C987" s="35"/>
      <c r="J987" s="26"/>
      <c r="R987" s="26"/>
      <c r="AA987" s="38"/>
    </row>
    <row r="988">
      <c r="B988" s="35"/>
      <c r="C988" s="35"/>
      <c r="J988" s="26"/>
      <c r="R988" s="26"/>
      <c r="AA988" s="38"/>
    </row>
    <row r="989">
      <c r="B989" s="35"/>
      <c r="C989" s="35"/>
      <c r="J989" s="26"/>
      <c r="R989" s="26"/>
      <c r="AA989" s="38"/>
    </row>
    <row r="990">
      <c r="B990" s="35"/>
      <c r="C990" s="35"/>
      <c r="J990" s="26"/>
      <c r="R990" s="26"/>
      <c r="AA990" s="38"/>
    </row>
    <row r="991">
      <c r="B991" s="35"/>
      <c r="C991" s="35"/>
      <c r="J991" s="26"/>
      <c r="R991" s="26"/>
      <c r="AA991" s="38"/>
    </row>
    <row r="992">
      <c r="B992" s="35"/>
      <c r="C992" s="35"/>
      <c r="J992" s="26"/>
      <c r="R992" s="26"/>
      <c r="AA992" s="38"/>
    </row>
    <row r="993">
      <c r="B993" s="35"/>
      <c r="C993" s="35"/>
      <c r="J993" s="26"/>
      <c r="R993" s="26"/>
      <c r="AA993" s="38"/>
    </row>
    <row r="994">
      <c r="B994" s="35"/>
      <c r="C994" s="35"/>
      <c r="J994" s="26"/>
      <c r="R994" s="26"/>
      <c r="AA994" s="38"/>
    </row>
    <row r="995">
      <c r="B995" s="35"/>
      <c r="C995" s="35"/>
      <c r="J995" s="26"/>
      <c r="R995" s="26"/>
      <c r="AA995" s="38"/>
    </row>
    <row r="996">
      <c r="B996" s="35"/>
      <c r="C996" s="35"/>
      <c r="J996" s="26"/>
      <c r="R996" s="26"/>
      <c r="AA996" s="38"/>
    </row>
    <row r="997">
      <c r="B997" s="35"/>
      <c r="C997" s="35"/>
      <c r="J997" s="26"/>
      <c r="R997" s="26"/>
      <c r="AA997" s="38"/>
    </row>
    <row r="998">
      <c r="B998" s="35"/>
      <c r="C998" s="35"/>
      <c r="J998" s="26"/>
      <c r="R998" s="26"/>
      <c r="AA998" s="38"/>
    </row>
    <row r="999">
      <c r="B999" s="35"/>
      <c r="C999" s="35"/>
      <c r="J999" s="26"/>
      <c r="R999" s="26"/>
      <c r="AA999" s="38"/>
    </row>
    <row r="1000">
      <c r="B1000" s="35"/>
      <c r="C1000" s="35"/>
      <c r="J1000" s="26"/>
      <c r="R1000" s="26"/>
      <c r="AA1000" s="38"/>
    </row>
  </sheetData>
  <mergeCells count="18">
    <mergeCell ref="A1:C1"/>
    <mergeCell ref="D1:G1"/>
    <mergeCell ref="H1:H2"/>
    <mergeCell ref="I1:J1"/>
    <mergeCell ref="K1:K2"/>
    <mergeCell ref="L1:L2"/>
    <mergeCell ref="M1:M2"/>
    <mergeCell ref="X1:X2"/>
    <mergeCell ref="Y1:Y2"/>
    <mergeCell ref="Z1:Z2"/>
    <mergeCell ref="AA1:AA2"/>
    <mergeCell ref="N1:O1"/>
    <mergeCell ref="P1:P2"/>
    <mergeCell ref="Q1:R1"/>
    <mergeCell ref="S1:S2"/>
    <mergeCell ref="T1:T2"/>
    <mergeCell ref="U1:U2"/>
    <mergeCell ref="V1:W1"/>
  </mergeCells>
  <conditionalFormatting sqref="AA3:AA102">
    <cfRule type="colorScale" priority="1">
      <colorScale>
        <cfvo type="formula" val="0"/>
        <cfvo type="percentile" val="50"/>
        <cfvo type="formula" val="100"/>
        <color rgb="FFEA4335"/>
        <color rgb="FFFBBC04"/>
        <color rgb="FF34A853"/>
      </colorScale>
    </cfRule>
  </conditionalFormatting>
  <conditionalFormatting sqref="AA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75"/>
    <col customWidth="1" min="2" max="2" width="8.88"/>
    <col customWidth="1" min="3" max="3" width="32.5"/>
    <col customWidth="1" min="4" max="4" width="13.63"/>
    <col customWidth="1" min="7" max="7" width="42.75"/>
  </cols>
  <sheetData>
    <row r="1">
      <c r="A1" s="39" t="s">
        <v>433</v>
      </c>
      <c r="B1" s="39" t="s">
        <v>319</v>
      </c>
      <c r="C1" s="39" t="s">
        <v>320</v>
      </c>
      <c r="D1" s="39" t="s">
        <v>434</v>
      </c>
      <c r="E1" s="39" t="s">
        <v>435</v>
      </c>
      <c r="F1" s="39" t="s">
        <v>436</v>
      </c>
      <c r="G1" s="39" t="s">
        <v>437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0">
        <v>1.0</v>
      </c>
      <c r="B2" s="41">
        <v>2.01314059E8</v>
      </c>
      <c r="C2" s="42" t="s">
        <v>438</v>
      </c>
      <c r="D2" s="42" t="s">
        <v>439</v>
      </c>
      <c r="E2" s="41">
        <v>4.824135E7</v>
      </c>
      <c r="F2" s="43" t="s">
        <v>34</v>
      </c>
      <c r="G2" s="44" t="s">
        <v>440</v>
      </c>
      <c r="H2" s="4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41">
        <v>2.01701029E8</v>
      </c>
      <c r="C3" s="42" t="s">
        <v>441</v>
      </c>
      <c r="D3" s="42"/>
      <c r="E3" s="45">
        <v>3.779898E7</v>
      </c>
      <c r="F3" s="46" t="s">
        <v>150</v>
      </c>
      <c r="G3" s="42"/>
      <c r="H3" s="4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41">
        <v>2.01325557E8</v>
      </c>
      <c r="C4" s="42" t="s">
        <v>346</v>
      </c>
      <c r="D4" s="42"/>
      <c r="E4" s="41">
        <v>4.1701987E7</v>
      </c>
      <c r="F4" s="42" t="s">
        <v>42</v>
      </c>
      <c r="G4" s="42"/>
      <c r="H4" s="4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41">
        <v>2.01220159E8</v>
      </c>
      <c r="C5" s="42" t="s">
        <v>442</v>
      </c>
      <c r="D5" s="42"/>
      <c r="E5" s="48">
        <v>4.9485153E7</v>
      </c>
      <c r="F5" s="48" t="s">
        <v>443</v>
      </c>
      <c r="G5" s="42"/>
      <c r="H5" s="4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0">
        <v>2.0</v>
      </c>
      <c r="B6" s="41">
        <v>2.01900289E8</v>
      </c>
      <c r="C6" s="42" t="s">
        <v>408</v>
      </c>
      <c r="D6" s="42" t="s">
        <v>444</v>
      </c>
      <c r="E6" s="41">
        <v>3.5433622E7</v>
      </c>
      <c r="F6" s="42" t="s">
        <v>228</v>
      </c>
      <c r="G6" s="42"/>
      <c r="H6" s="4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41">
        <v>2.01900853E8</v>
      </c>
      <c r="C7" s="42" t="s">
        <v>410</v>
      </c>
      <c r="D7" s="42"/>
      <c r="E7" s="41">
        <v>4.0804453E7</v>
      </c>
      <c r="F7" s="42" t="s">
        <v>234</v>
      </c>
      <c r="G7" s="42"/>
      <c r="H7" s="4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41">
        <v>2.01902302E8</v>
      </c>
      <c r="C8" s="42" t="s">
        <v>416</v>
      </c>
      <c r="D8" s="42"/>
      <c r="E8" s="41">
        <v>5.9380949E7</v>
      </c>
      <c r="F8" s="42" t="s">
        <v>252</v>
      </c>
      <c r="G8" s="42"/>
      <c r="H8" s="4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41">
        <v>2.01902238E8</v>
      </c>
      <c r="C9" s="42" t="s">
        <v>445</v>
      </c>
      <c r="D9" s="42"/>
      <c r="E9" s="41">
        <v>4.2141632E7</v>
      </c>
      <c r="F9" s="42" t="s">
        <v>249</v>
      </c>
      <c r="G9" s="42"/>
      <c r="H9" s="4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0">
        <f>A6+1</f>
        <v>3</v>
      </c>
      <c r="B10" s="41">
        <v>2.01903969E8</v>
      </c>
      <c r="C10" s="42" t="s">
        <v>422</v>
      </c>
      <c r="D10" s="42"/>
      <c r="E10" s="41">
        <v>4.1283319E7</v>
      </c>
      <c r="F10" s="42" t="s">
        <v>270</v>
      </c>
      <c r="G10" s="42"/>
      <c r="H10" s="4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41">
        <v>2.0190657E8</v>
      </c>
      <c r="C11" s="42" t="s">
        <v>446</v>
      </c>
      <c r="D11" s="42"/>
      <c r="E11" s="41">
        <v>3.3503206E7</v>
      </c>
      <c r="F11" s="42" t="s">
        <v>287</v>
      </c>
      <c r="G11" s="42"/>
      <c r="H11" s="4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41">
        <v>2.01903838E8</v>
      </c>
      <c r="C12" s="42" t="s">
        <v>418</v>
      </c>
      <c r="D12" s="42" t="s">
        <v>439</v>
      </c>
      <c r="E12" s="42"/>
      <c r="F12" s="42"/>
      <c r="G12" s="42"/>
      <c r="H12" s="4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41">
        <v>2.01906564E8</v>
      </c>
      <c r="C13" s="42" t="s">
        <v>427</v>
      </c>
      <c r="D13" s="42"/>
      <c r="E13" s="41">
        <v>5.5109271E7</v>
      </c>
      <c r="F13" s="42"/>
      <c r="G13" s="42"/>
      <c r="H13" s="4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0">
        <f>A10+1</f>
        <v>4</v>
      </c>
      <c r="B14" s="41">
        <v>2.01709014E8</v>
      </c>
      <c r="C14" s="42" t="s">
        <v>447</v>
      </c>
      <c r="D14" s="42"/>
      <c r="E14" s="42"/>
      <c r="F14" s="42"/>
      <c r="G14" s="42"/>
      <c r="H14" s="4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41">
        <v>2.01709144E8</v>
      </c>
      <c r="C15" s="42" t="s">
        <v>448</v>
      </c>
      <c r="D15" s="42" t="s">
        <v>444</v>
      </c>
      <c r="E15" s="42"/>
      <c r="F15" s="42"/>
      <c r="G15" s="42"/>
      <c r="H15" s="4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41">
        <v>2.01700308E8</v>
      </c>
      <c r="C16" s="42" t="s">
        <v>449</v>
      </c>
      <c r="D16" s="42"/>
      <c r="E16" s="42"/>
      <c r="F16" s="42"/>
      <c r="G16" s="42"/>
      <c r="H16" s="4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41">
        <v>2.01900226E8</v>
      </c>
      <c r="C17" s="42" t="s">
        <v>407</v>
      </c>
      <c r="D17" s="42"/>
      <c r="E17" s="42"/>
      <c r="F17" s="42" t="s">
        <v>225</v>
      </c>
      <c r="G17" s="42"/>
      <c r="H17" s="4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0">
        <f>A14+1</f>
        <v>5</v>
      </c>
      <c r="B18" s="41">
        <v>2.01314821E8</v>
      </c>
      <c r="C18" s="42" t="s">
        <v>345</v>
      </c>
      <c r="D18" s="42"/>
      <c r="E18" s="49">
        <v>4.1049579E7</v>
      </c>
      <c r="F18" s="42" t="s">
        <v>39</v>
      </c>
      <c r="G18" s="42"/>
      <c r="H18" s="4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B19" s="41">
        <v>2.01213545E8</v>
      </c>
      <c r="C19" s="42" t="s">
        <v>341</v>
      </c>
      <c r="D19" s="42"/>
      <c r="E19" s="41">
        <v>4.2004905E7</v>
      </c>
      <c r="F19" s="42" t="s">
        <v>28</v>
      </c>
      <c r="G19" s="42"/>
      <c r="H19" s="4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41">
        <v>2.01602489E8</v>
      </c>
      <c r="C20" s="42" t="s">
        <v>450</v>
      </c>
      <c r="D20" s="42" t="s">
        <v>439</v>
      </c>
      <c r="E20" s="41">
        <v>4.7913289E7</v>
      </c>
      <c r="F20" s="42" t="s">
        <v>93</v>
      </c>
      <c r="G20" s="42"/>
      <c r="H20" s="4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41">
        <v>2.00915691E8</v>
      </c>
      <c r="C21" s="42" t="s">
        <v>451</v>
      </c>
      <c r="D21" s="42"/>
      <c r="E21" s="42"/>
      <c r="F21" s="42"/>
      <c r="G21" s="42"/>
      <c r="H21" s="4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0">
        <f>A18+1</f>
        <v>6</v>
      </c>
      <c r="B22" s="41">
        <v>2.01503702E8</v>
      </c>
      <c r="C22" s="42" t="s">
        <v>452</v>
      </c>
      <c r="D22" s="42"/>
      <c r="E22" s="42"/>
      <c r="F22" s="42" t="s">
        <v>453</v>
      </c>
      <c r="G22" s="44" t="s">
        <v>454</v>
      </c>
      <c r="H22" s="4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B23" s="41">
        <v>2.01908835E8</v>
      </c>
      <c r="C23" s="42" t="s">
        <v>455</v>
      </c>
      <c r="D23" s="42" t="s">
        <v>439</v>
      </c>
      <c r="E23" s="42"/>
      <c r="F23" s="42" t="s">
        <v>456</v>
      </c>
      <c r="G23" s="42"/>
      <c r="H23" s="4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41">
        <v>2.01905837E8</v>
      </c>
      <c r="C24" s="42" t="s">
        <v>424</v>
      </c>
      <c r="D24" s="42"/>
      <c r="E24" s="42"/>
      <c r="F24" s="42" t="s">
        <v>276</v>
      </c>
      <c r="G24" s="42"/>
      <c r="H24" s="4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41">
        <v>2.01908321E8</v>
      </c>
      <c r="C25" s="42" t="s">
        <v>457</v>
      </c>
      <c r="D25" s="42"/>
      <c r="E25" s="42"/>
      <c r="F25" s="42" t="s">
        <v>293</v>
      </c>
      <c r="G25" s="42"/>
      <c r="H25" s="4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0">
        <f>A22+1</f>
        <v>7</v>
      </c>
      <c r="B26" s="41">
        <v>2.01700857E8</v>
      </c>
      <c r="C26" s="42" t="s">
        <v>380</v>
      </c>
      <c r="D26" s="42" t="s">
        <v>444</v>
      </c>
      <c r="E26" s="41">
        <v>5.0340587E7</v>
      </c>
      <c r="F26" s="42" t="s">
        <v>144</v>
      </c>
      <c r="G26" s="42"/>
      <c r="H26" s="4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B27" s="41">
        <v>2.01700521E8</v>
      </c>
      <c r="C27" s="42" t="s">
        <v>377</v>
      </c>
      <c r="D27" s="42"/>
      <c r="E27" s="41">
        <v>5.3997893E7</v>
      </c>
      <c r="F27" s="42" t="s">
        <v>135</v>
      </c>
      <c r="G27" s="42"/>
      <c r="H27" s="4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B28" s="41">
        <v>2.01700893E8</v>
      </c>
      <c r="C28" s="42" t="s">
        <v>381</v>
      </c>
      <c r="D28" s="42"/>
      <c r="E28" s="41">
        <v>5.0522534E7</v>
      </c>
      <c r="F28" s="42" t="s">
        <v>147</v>
      </c>
      <c r="G28" s="42"/>
      <c r="H28" s="4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B29" s="41">
        <v>2.01700837E8</v>
      </c>
      <c r="C29" s="42" t="s">
        <v>458</v>
      </c>
      <c r="D29" s="42"/>
      <c r="E29" s="41">
        <v>5.614162E7</v>
      </c>
      <c r="F29" s="42" t="s">
        <v>141</v>
      </c>
      <c r="G29" s="42"/>
      <c r="H29" s="4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0">
        <f>A26+1</f>
        <v>8</v>
      </c>
      <c r="B30" s="41">
        <v>2.01700634E8</v>
      </c>
      <c r="C30" s="42" t="s">
        <v>459</v>
      </c>
      <c r="D30" s="42" t="s">
        <v>439</v>
      </c>
      <c r="E30" s="42"/>
      <c r="F30" s="42" t="s">
        <v>138</v>
      </c>
      <c r="G30" s="42"/>
      <c r="H30" s="4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B31" s="41">
        <v>2.01900874E8</v>
      </c>
      <c r="C31" s="42" t="s">
        <v>411</v>
      </c>
      <c r="D31" s="42"/>
      <c r="E31" s="42"/>
      <c r="F31" s="42" t="s">
        <v>237</v>
      </c>
      <c r="G31" s="42"/>
      <c r="H31" s="4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B32" s="41">
        <v>2.0190618E8</v>
      </c>
      <c r="C32" s="42" t="s">
        <v>425</v>
      </c>
      <c r="D32" s="42"/>
      <c r="E32" s="42"/>
      <c r="F32" s="42"/>
      <c r="G32" s="42"/>
      <c r="H32" s="4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B33" s="41">
        <v>2.01780044E8</v>
      </c>
      <c r="C33" s="42" t="s">
        <v>460</v>
      </c>
      <c r="D33" s="42"/>
      <c r="E33" s="42"/>
      <c r="F33" s="42"/>
      <c r="G33" s="42"/>
      <c r="H33" s="4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0">
        <f>A30+1</f>
        <v>9</v>
      </c>
      <c r="B34" s="41">
        <v>2.01800457E8</v>
      </c>
      <c r="C34" s="42" t="s">
        <v>461</v>
      </c>
      <c r="D34" s="42"/>
      <c r="E34" s="41">
        <v>3.7541163E7</v>
      </c>
      <c r="F34" s="42" t="s">
        <v>462</v>
      </c>
      <c r="G34" s="42"/>
      <c r="H34" s="4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B35" s="41">
        <v>2.01904061E8</v>
      </c>
      <c r="C35" s="42" t="s">
        <v>423</v>
      </c>
      <c r="D35" s="42"/>
      <c r="E35" s="41">
        <v>3.5441834E7</v>
      </c>
      <c r="F35" s="42" t="s">
        <v>273</v>
      </c>
      <c r="G35" s="42"/>
      <c r="H35" s="4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B36" s="41">
        <v>2.01909103E8</v>
      </c>
      <c r="C36" s="42" t="s">
        <v>432</v>
      </c>
      <c r="D36" s="42"/>
      <c r="E36" s="42"/>
      <c r="F36" s="42"/>
      <c r="G36" s="42"/>
      <c r="H36" s="4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B37" s="41">
        <v>2.01800639E8</v>
      </c>
      <c r="C37" s="42" t="s">
        <v>463</v>
      </c>
      <c r="D37" s="42"/>
      <c r="E37" s="42"/>
      <c r="F37" s="42" t="s">
        <v>464</v>
      </c>
      <c r="G37" s="42"/>
      <c r="H37" s="4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0">
        <f>A34+1</f>
        <v>10</v>
      </c>
      <c r="B38" s="50">
        <v>2.0160279E8</v>
      </c>
      <c r="C38" s="51" t="s">
        <v>465</v>
      </c>
      <c r="D38" s="42"/>
      <c r="E38" s="42"/>
      <c r="F38" s="42"/>
      <c r="G38" s="42"/>
      <c r="H38" s="4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B39" s="50">
        <v>2.01602842E8</v>
      </c>
      <c r="C39" s="51" t="s">
        <v>365</v>
      </c>
      <c r="D39" s="42"/>
      <c r="E39" s="42"/>
      <c r="F39" s="42"/>
      <c r="G39" s="42"/>
      <c r="H39" s="4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B40" s="50">
        <v>2.01709502E8</v>
      </c>
      <c r="C40" s="51" t="s">
        <v>388</v>
      </c>
      <c r="D40" s="42"/>
      <c r="E40" s="42"/>
      <c r="F40" s="42"/>
      <c r="G40" s="42"/>
      <c r="H40" s="4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B41" s="41">
        <v>2.01513758E8</v>
      </c>
      <c r="C41" s="42" t="s">
        <v>466</v>
      </c>
      <c r="D41" s="42"/>
      <c r="E41" s="42"/>
      <c r="F41" s="42"/>
      <c r="G41" s="42"/>
      <c r="H41" s="4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0">
        <f>A38+1</f>
        <v>11</v>
      </c>
      <c r="B42" s="41">
        <v>2.01800586E8</v>
      </c>
      <c r="C42" s="42" t="s">
        <v>467</v>
      </c>
      <c r="D42" s="42"/>
      <c r="E42" s="41">
        <v>3.2905066E7</v>
      </c>
      <c r="F42" s="42" t="s">
        <v>189</v>
      </c>
      <c r="G42" s="44" t="s">
        <v>468</v>
      </c>
      <c r="H42" s="4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B43" s="41">
        <v>2.00310165E8</v>
      </c>
      <c r="C43" s="42" t="s">
        <v>469</v>
      </c>
      <c r="D43" s="42"/>
      <c r="E43" s="41">
        <v>5.5865501E7</v>
      </c>
      <c r="F43" s="42" t="s">
        <v>7</v>
      </c>
      <c r="G43" s="42"/>
      <c r="H43" s="4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B44" s="41">
        <v>2.01603103E8</v>
      </c>
      <c r="C44" s="42" t="s">
        <v>369</v>
      </c>
      <c r="D44" s="42"/>
      <c r="E44" s="41">
        <v>3.3493205E7</v>
      </c>
      <c r="F44" s="42" t="s">
        <v>111</v>
      </c>
      <c r="G44" s="42"/>
      <c r="H44" s="4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B45" s="41">
        <v>2.01800546E8</v>
      </c>
      <c r="C45" s="42" t="s">
        <v>393</v>
      </c>
      <c r="D45" s="42" t="s">
        <v>444</v>
      </c>
      <c r="E45" s="42"/>
      <c r="F45" s="42"/>
      <c r="G45" s="42"/>
      <c r="H45" s="4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0">
        <f>A42+1</f>
        <v>12</v>
      </c>
      <c r="B46" s="41">
        <v>2.01701187E8</v>
      </c>
      <c r="C46" s="42" t="s">
        <v>383</v>
      </c>
      <c r="D46" s="52" t="s">
        <v>439</v>
      </c>
      <c r="E46" s="41">
        <v>3.4805374E7</v>
      </c>
      <c r="F46" s="42" t="s">
        <v>152</v>
      </c>
      <c r="G46" s="42"/>
      <c r="H46" s="4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B47" s="41">
        <v>2.01603127E8</v>
      </c>
      <c r="C47" s="42" t="s">
        <v>370</v>
      </c>
      <c r="D47" s="42"/>
      <c r="E47" s="41">
        <v>3.4805375E7</v>
      </c>
      <c r="F47" s="42"/>
      <c r="G47" s="42"/>
      <c r="H47" s="4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B48" s="41">
        <v>2.01709159E8</v>
      </c>
      <c r="C48" s="42" t="s">
        <v>386</v>
      </c>
      <c r="D48" s="42"/>
      <c r="E48" s="41">
        <v>3.2388927E7</v>
      </c>
      <c r="F48" s="42"/>
      <c r="G48" s="42"/>
      <c r="H48" s="4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B49" s="41">
        <v>2.01504443E8</v>
      </c>
      <c r="C49" s="42" t="s">
        <v>470</v>
      </c>
      <c r="D49" s="42"/>
      <c r="E49" s="49">
        <v>5.833552E7</v>
      </c>
      <c r="F49" s="42" t="s">
        <v>78</v>
      </c>
      <c r="G49" s="42"/>
      <c r="H49" s="4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0">
        <f>A46+1</f>
        <v>13</v>
      </c>
      <c r="B50" s="41">
        <v>2.00517708E8</v>
      </c>
      <c r="C50" s="42" t="s">
        <v>336</v>
      </c>
      <c r="D50" s="42"/>
      <c r="E50" s="41">
        <v>3.5444857E7</v>
      </c>
      <c r="F50" s="4" t="s">
        <v>13</v>
      </c>
      <c r="G50" s="44" t="s">
        <v>471</v>
      </c>
      <c r="H50" s="4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B51" s="41">
        <v>2.0031343E8</v>
      </c>
      <c r="C51" s="42" t="s">
        <v>335</v>
      </c>
      <c r="D51" s="42" t="s">
        <v>439</v>
      </c>
      <c r="E51" s="41">
        <v>3.5444866E7</v>
      </c>
      <c r="F51" s="42" t="s">
        <v>10</v>
      </c>
      <c r="G51" s="42"/>
      <c r="H51" s="4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B52" s="41">
        <v>2.0091508E8</v>
      </c>
      <c r="C52" s="42" t="s">
        <v>338</v>
      </c>
      <c r="D52" s="42"/>
      <c r="E52" s="42"/>
      <c r="F52" s="42"/>
      <c r="G52" s="42"/>
      <c r="H52" s="4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B53" s="41">
        <v>2.01403975E8</v>
      </c>
      <c r="C53" s="42" t="s">
        <v>472</v>
      </c>
      <c r="D53" s="42"/>
      <c r="E53" s="42"/>
      <c r="F53" s="42"/>
      <c r="G53" s="42"/>
      <c r="H53" s="4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0">
        <f>A50+1</f>
        <v>14</v>
      </c>
      <c r="B54" s="41">
        <v>2.0170039E8</v>
      </c>
      <c r="C54" s="42" t="s">
        <v>376</v>
      </c>
      <c r="D54" s="42"/>
      <c r="E54" s="41">
        <v>5.987476E7</v>
      </c>
      <c r="F54" s="42" t="s">
        <v>132</v>
      </c>
      <c r="G54" s="42"/>
      <c r="H54" s="4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B55" s="41">
        <v>2.01503958E8</v>
      </c>
      <c r="C55" s="42" t="s">
        <v>354</v>
      </c>
      <c r="D55" s="42" t="s">
        <v>444</v>
      </c>
      <c r="E55" s="41">
        <v>4.7555599E7</v>
      </c>
      <c r="F55" s="42" t="s">
        <v>66</v>
      </c>
      <c r="G55" s="42"/>
      <c r="H55" s="4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B56" s="41">
        <v>2.01907131E8</v>
      </c>
      <c r="C56" s="42" t="s">
        <v>429</v>
      </c>
      <c r="D56" s="4"/>
      <c r="E56" s="4"/>
      <c r="F56" s="42"/>
      <c r="G56" s="4"/>
      <c r="H56" s="5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B57" s="41">
        <v>2.0180716E8</v>
      </c>
      <c r="C57" s="42" t="s">
        <v>403</v>
      </c>
      <c r="D57" s="42"/>
      <c r="E57" s="41">
        <v>3.425071E7</v>
      </c>
      <c r="F57" s="42" t="s">
        <v>213</v>
      </c>
      <c r="G57" s="42"/>
      <c r="H57" s="4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0">
        <f>A54+1</f>
        <v>15</v>
      </c>
      <c r="B58" s="41">
        <v>2.01402418E8</v>
      </c>
      <c r="C58" s="42" t="s">
        <v>349</v>
      </c>
      <c r="D58" s="42"/>
      <c r="E58" s="42" t="s">
        <v>473</v>
      </c>
      <c r="F58" s="42" t="s">
        <v>474</v>
      </c>
      <c r="G58" s="44" t="s">
        <v>475</v>
      </c>
      <c r="H58" s="4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B59" s="41">
        <v>2.01404106E8</v>
      </c>
      <c r="C59" s="42" t="s">
        <v>348</v>
      </c>
      <c r="D59" s="42"/>
      <c r="E59" s="41">
        <v>5.9306734E7</v>
      </c>
      <c r="F59" s="42" t="s">
        <v>48</v>
      </c>
      <c r="G59" s="42"/>
      <c r="H59" s="4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B60" s="41">
        <v>2.01404319E8</v>
      </c>
      <c r="C60" s="42" t="s">
        <v>350</v>
      </c>
      <c r="D60" s="42" t="s">
        <v>439</v>
      </c>
      <c r="E60" s="42" t="s">
        <v>476</v>
      </c>
      <c r="F60" s="42"/>
      <c r="G60" s="42"/>
      <c r="H60" s="4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B61" s="41">
        <v>2.01503577E8</v>
      </c>
      <c r="C61" s="42" t="s">
        <v>351</v>
      </c>
      <c r="D61" s="42"/>
      <c r="E61" s="41">
        <v>5.4682407E7</v>
      </c>
      <c r="F61" s="42" t="s">
        <v>57</v>
      </c>
      <c r="G61" s="42"/>
      <c r="H61" s="4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0">
        <f>A58+1</f>
        <v>16</v>
      </c>
      <c r="B62" s="49">
        <v>2.01900907E8</v>
      </c>
      <c r="C62" s="4" t="s">
        <v>412</v>
      </c>
      <c r="D62" s="4"/>
      <c r="E62" s="42"/>
      <c r="F62" s="42"/>
      <c r="G62" s="42"/>
      <c r="H62" s="4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B63" s="49">
        <v>2.01801329E8</v>
      </c>
      <c r="C63" s="4" t="s">
        <v>477</v>
      </c>
      <c r="D63" s="4" t="s">
        <v>439</v>
      </c>
      <c r="E63" s="42"/>
      <c r="F63" s="42"/>
      <c r="G63" s="42"/>
      <c r="H63" s="4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B64" s="49">
        <v>2.01807335E8</v>
      </c>
      <c r="C64" s="4" t="s">
        <v>478</v>
      </c>
      <c r="D64" s="4"/>
      <c r="E64" s="42"/>
      <c r="F64" s="42"/>
      <c r="G64" s="42"/>
      <c r="H64" s="4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B65" s="49">
        <v>2.01602988E8</v>
      </c>
      <c r="C65" s="4" t="s">
        <v>367</v>
      </c>
      <c r="D65" s="4"/>
      <c r="E65" s="41">
        <v>4.2192668E7</v>
      </c>
      <c r="F65" s="42" t="s">
        <v>105</v>
      </c>
      <c r="G65" s="42"/>
      <c r="H65" s="4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0">
        <f>A62+1</f>
        <v>17</v>
      </c>
      <c r="B66" s="41">
        <v>2.01513626E8</v>
      </c>
      <c r="C66" s="42" t="s">
        <v>479</v>
      </c>
      <c r="D66" s="42"/>
      <c r="E66" s="41">
        <v>5.9208918E7</v>
      </c>
      <c r="F66" s="42" t="s">
        <v>81</v>
      </c>
      <c r="G66" s="42"/>
      <c r="H66" s="4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B67" s="41">
        <v>2.01504341E8</v>
      </c>
      <c r="C67" s="42" t="s">
        <v>357</v>
      </c>
      <c r="D67" s="42" t="s">
        <v>439</v>
      </c>
      <c r="E67" s="41">
        <v>4.9319853E7</v>
      </c>
      <c r="F67" s="42" t="s">
        <v>480</v>
      </c>
      <c r="G67" s="42"/>
      <c r="H67" s="4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B68" s="41">
        <v>2.01807316E8</v>
      </c>
      <c r="C68" s="42" t="s">
        <v>404</v>
      </c>
      <c r="D68" s="42"/>
      <c r="E68" s="41">
        <v>4.2775297E7</v>
      </c>
      <c r="F68" s="42" t="s">
        <v>216</v>
      </c>
      <c r="G68" s="42"/>
      <c r="H68" s="4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B69" s="41">
        <v>2.01800516E8</v>
      </c>
      <c r="C69" s="42" t="s">
        <v>481</v>
      </c>
      <c r="D69" s="42"/>
      <c r="E69" s="41">
        <v>4.029377E7</v>
      </c>
      <c r="F69" s="42" t="s">
        <v>180</v>
      </c>
      <c r="G69" s="42"/>
      <c r="H69" s="4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0">
        <f>A66+1</f>
        <v>18</v>
      </c>
      <c r="B70" s="41">
        <v>2.01902046E8</v>
      </c>
      <c r="C70" s="42" t="s">
        <v>414</v>
      </c>
      <c r="D70" s="42"/>
      <c r="E70" s="41"/>
      <c r="F70" s="42" t="s">
        <v>482</v>
      </c>
      <c r="G70" s="44" t="s">
        <v>483</v>
      </c>
      <c r="H70" s="4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B71" s="41">
        <v>2.01906552E8</v>
      </c>
      <c r="C71" s="42" t="s">
        <v>484</v>
      </c>
      <c r="D71" s="42"/>
      <c r="E71" s="42"/>
      <c r="F71" s="42" t="s">
        <v>485</v>
      </c>
      <c r="G71" s="42"/>
      <c r="H71" s="4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B72" s="41">
        <v>2.01712132E8</v>
      </c>
      <c r="C72" s="42" t="s">
        <v>486</v>
      </c>
      <c r="D72" s="42"/>
      <c r="E72" s="42"/>
      <c r="F72" s="42"/>
      <c r="G72" s="42"/>
      <c r="H72" s="4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B73" s="41">
        <v>2.01700377E8</v>
      </c>
      <c r="C73" s="42" t="s">
        <v>375</v>
      </c>
      <c r="D73" s="42"/>
      <c r="E73" s="42"/>
      <c r="F73" s="42"/>
      <c r="G73" s="42"/>
      <c r="H73" s="4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0">
        <f>A70+1</f>
        <v>19</v>
      </c>
      <c r="B74" s="41">
        <v>2.01903865E8</v>
      </c>
      <c r="C74" s="42" t="s">
        <v>420</v>
      </c>
      <c r="D74" s="42"/>
      <c r="E74" s="42"/>
      <c r="F74" s="42"/>
      <c r="G74" s="42"/>
      <c r="H74" s="4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B75" s="41">
        <v>2.01549059E8</v>
      </c>
      <c r="C75" s="42" t="s">
        <v>362</v>
      </c>
      <c r="D75" s="42"/>
      <c r="E75" s="42"/>
      <c r="F75" s="42"/>
      <c r="G75" s="42"/>
      <c r="H75" s="4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B76" s="41">
        <v>2.01807159E8</v>
      </c>
      <c r="C76" s="42" t="s">
        <v>402</v>
      </c>
      <c r="D76" s="42"/>
      <c r="E76" s="42"/>
      <c r="F76" s="42"/>
      <c r="G76" s="42"/>
      <c r="H76" s="4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B77" s="41">
        <v>2.01800585E8</v>
      </c>
      <c r="C77" s="42" t="s">
        <v>487</v>
      </c>
      <c r="D77" s="42"/>
      <c r="E77" s="42"/>
      <c r="F77" s="42"/>
      <c r="G77" s="42"/>
      <c r="H77" s="4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0">
        <f>A74+1</f>
        <v>20</v>
      </c>
      <c r="B78" s="41">
        <v>2.01612185E8</v>
      </c>
      <c r="C78" s="42" t="s">
        <v>372</v>
      </c>
      <c r="D78" s="42"/>
      <c r="E78" s="41">
        <v>5.5786942E7</v>
      </c>
      <c r="F78" s="42" t="s">
        <v>120</v>
      </c>
      <c r="G78" s="44" t="s">
        <v>488</v>
      </c>
      <c r="H78" s="4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B79" s="41">
        <v>2.01709166E8</v>
      </c>
      <c r="C79" s="42" t="s">
        <v>489</v>
      </c>
      <c r="D79" s="42"/>
      <c r="E79" s="41">
        <v>5.6919369E7</v>
      </c>
      <c r="F79" s="42" t="s">
        <v>164</v>
      </c>
      <c r="G79" s="42"/>
      <c r="H79" s="4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B80" s="41">
        <v>2.01603198E8</v>
      </c>
      <c r="C80" s="42" t="s">
        <v>371</v>
      </c>
      <c r="D80" s="42"/>
      <c r="E80" s="41">
        <v>3.3091204E7</v>
      </c>
      <c r="F80" s="42" t="s">
        <v>117</v>
      </c>
      <c r="G80" s="42"/>
      <c r="H80" s="4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B81" s="41">
        <v>2.01602855E8</v>
      </c>
      <c r="C81" s="4" t="s">
        <v>366</v>
      </c>
      <c r="D81" s="4"/>
      <c r="E81" s="49">
        <v>4.1433676E7</v>
      </c>
      <c r="F81" s="4" t="s">
        <v>102</v>
      </c>
      <c r="G81" s="42"/>
      <c r="H81" s="4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0">
        <f>A78+1</f>
        <v>21</v>
      </c>
      <c r="B82" s="41">
        <v>2.01504236E8</v>
      </c>
      <c r="C82" s="47" t="s">
        <v>490</v>
      </c>
      <c r="D82" s="42"/>
      <c r="E82" s="42"/>
      <c r="F82" s="42" t="s">
        <v>72</v>
      </c>
      <c r="G82" s="42"/>
      <c r="H82" s="4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B83" s="41">
        <v>2.01801397E8</v>
      </c>
      <c r="C83" s="42" t="s">
        <v>400</v>
      </c>
      <c r="D83" s="42" t="s">
        <v>439</v>
      </c>
      <c r="E83" s="42"/>
      <c r="F83" s="42" t="s">
        <v>204</v>
      </c>
      <c r="G83" s="42"/>
      <c r="H83" s="4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B84" s="41">
        <v>2.01801366E8</v>
      </c>
      <c r="C84" s="42" t="s">
        <v>399</v>
      </c>
      <c r="D84" s="42"/>
      <c r="E84" s="42"/>
      <c r="F84" s="42" t="s">
        <v>201</v>
      </c>
      <c r="G84" s="42"/>
      <c r="H84" s="4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B85" s="41">
        <v>2.01801434E8</v>
      </c>
      <c r="C85" s="42" t="s">
        <v>401</v>
      </c>
      <c r="D85" s="42"/>
      <c r="E85" s="42"/>
      <c r="F85" s="42" t="s">
        <v>207</v>
      </c>
      <c r="G85" s="42"/>
      <c r="H85" s="4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0">
        <f>A82+1</f>
        <v>22</v>
      </c>
      <c r="B86" s="41">
        <v>2.01503783E8</v>
      </c>
      <c r="C86" s="42" t="s">
        <v>491</v>
      </c>
      <c r="D86" s="42"/>
      <c r="E86" s="41">
        <v>4.0133268E7</v>
      </c>
      <c r="F86" s="42" t="s">
        <v>492</v>
      </c>
      <c r="G86" s="42"/>
      <c r="H86" s="4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B87" s="41">
        <v>2.01314359E8</v>
      </c>
      <c r="C87" s="42" t="s">
        <v>493</v>
      </c>
      <c r="D87" s="42"/>
      <c r="E87" s="41">
        <v>4.7586931E7</v>
      </c>
      <c r="F87" s="42" t="s">
        <v>494</v>
      </c>
      <c r="G87" s="42"/>
      <c r="H87" s="4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B88" s="41">
        <v>2.01122934E8</v>
      </c>
      <c r="C88" s="42" t="s">
        <v>340</v>
      </c>
      <c r="D88" s="42"/>
      <c r="E88" s="41">
        <v>5.531598E7</v>
      </c>
      <c r="F88" s="42" t="s">
        <v>25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B89" s="41">
        <v>2.01531166E8</v>
      </c>
      <c r="C89" s="42" t="s">
        <v>361</v>
      </c>
      <c r="D89" s="42"/>
      <c r="E89" s="41">
        <v>3.8522497E7</v>
      </c>
      <c r="F89" s="42" t="s">
        <v>87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0">
        <f>A86+1</f>
        <v>23</v>
      </c>
      <c r="B90" s="49">
        <v>2.007142E8</v>
      </c>
      <c r="C90" s="4" t="s">
        <v>495</v>
      </c>
      <c r="D90" s="4" t="s">
        <v>439</v>
      </c>
      <c r="E90" s="49">
        <v>3.1556587E7</v>
      </c>
      <c r="F90" s="4" t="s">
        <v>16</v>
      </c>
      <c r="G90" s="54" t="s">
        <v>496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B91" s="49">
        <v>2.01800712E8</v>
      </c>
      <c r="C91" s="4" t="s">
        <v>497</v>
      </c>
      <c r="D91" s="4"/>
      <c r="E91" s="49">
        <v>4.4657668E7</v>
      </c>
      <c r="F91" s="42" t="s">
        <v>195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B92" s="49">
        <v>2.01643762E8</v>
      </c>
      <c r="C92" s="4" t="s">
        <v>498</v>
      </c>
      <c r="D92" s="4"/>
      <c r="E92" s="49">
        <v>5.8131563E7</v>
      </c>
      <c r="F92" s="4" t="s">
        <v>123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B93" s="49">
        <v>2.01603009E8</v>
      </c>
      <c r="C93" s="4" t="s">
        <v>368</v>
      </c>
      <c r="D93" s="4"/>
      <c r="E93" s="4"/>
      <c r="F93" s="4" t="s">
        <v>499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0">
        <f>A90+1</f>
        <v>24</v>
      </c>
      <c r="B94" s="49">
        <v>2.0190151E8</v>
      </c>
      <c r="C94" s="4" t="s">
        <v>413</v>
      </c>
      <c r="D94" s="4"/>
      <c r="E94" s="4"/>
      <c r="F94" s="4" t="s">
        <v>500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B95" s="49">
        <v>2.01902934E8</v>
      </c>
      <c r="C95" s="4" t="s">
        <v>417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B96" s="49">
        <v>2.0190385E8</v>
      </c>
      <c r="C96" s="4" t="s">
        <v>419</v>
      </c>
      <c r="D96" s="4" t="s">
        <v>439</v>
      </c>
      <c r="E96" s="4"/>
      <c r="F96" s="4" t="s">
        <v>501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0">
        <v>25.0</v>
      </c>
      <c r="B97" s="49">
        <v>2.01900629E8</v>
      </c>
      <c r="C97" s="4" t="s">
        <v>502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B98" s="49">
        <v>2.01900051E8</v>
      </c>
      <c r="C98" s="4" t="s">
        <v>406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B99" s="49">
        <v>2.01903895E8</v>
      </c>
      <c r="C99" s="4" t="s">
        <v>421</v>
      </c>
      <c r="D99" s="4"/>
      <c r="E99" s="49">
        <v>3.0105012E7</v>
      </c>
      <c r="F99" s="4" t="s">
        <v>267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86:A89"/>
    <mergeCell ref="A90:A93"/>
    <mergeCell ref="A94:A96"/>
    <mergeCell ref="A97:A99"/>
    <mergeCell ref="A58:A61"/>
    <mergeCell ref="A62:A65"/>
    <mergeCell ref="A66:A69"/>
    <mergeCell ref="A70:A73"/>
    <mergeCell ref="A74:A77"/>
    <mergeCell ref="A78:A81"/>
    <mergeCell ref="A82:A85"/>
  </mergeCells>
  <hyperlinks>
    <hyperlink r:id="rId1" ref="G2"/>
    <hyperlink r:id="rId2" ref="G22"/>
    <hyperlink r:id="rId3" ref="G42"/>
    <hyperlink r:id="rId4" ref="G50"/>
    <hyperlink r:id="rId5" ref="G58"/>
    <hyperlink r:id="rId6" ref="G70"/>
    <hyperlink r:id="rId7" ref="G78"/>
    <hyperlink r:id="rId8" ref="G90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5" t="s">
        <v>503</v>
      </c>
      <c r="C2" s="56"/>
      <c r="L2" s="55" t="s">
        <v>504</v>
      </c>
      <c r="M2" s="56"/>
    </row>
    <row r="3">
      <c r="B3" s="57" t="s">
        <v>505</v>
      </c>
      <c r="C3" s="58">
        <f>COUNTIF(Notas!D4:D102, "&gt;0")</f>
        <v>82</v>
      </c>
      <c r="L3" s="57" t="s">
        <v>505</v>
      </c>
      <c r="M3" s="58">
        <f>COUNTIF(Notas!E4:E102, "&gt;0")</f>
        <v>86</v>
      </c>
    </row>
    <row r="4">
      <c r="B4" s="57" t="s">
        <v>506</v>
      </c>
      <c r="C4" s="58">
        <f>COUNTIF(Notas!D4:D102, "=0")</f>
        <v>17</v>
      </c>
      <c r="L4" s="57" t="s">
        <v>506</v>
      </c>
      <c r="M4" s="58">
        <f>COUNTIF(Notas!E4:E102, "=0")</f>
        <v>13</v>
      </c>
    </row>
    <row r="5">
      <c r="B5" s="59" t="s">
        <v>317</v>
      </c>
      <c r="C5" s="60">
        <f>SUM(C3:C4)</f>
        <v>99</v>
      </c>
      <c r="L5" s="59" t="s">
        <v>317</v>
      </c>
      <c r="M5" s="60">
        <f>SUM(M3:M4)</f>
        <v>99</v>
      </c>
    </row>
    <row r="12">
      <c r="B12" s="1" t="s">
        <v>507</v>
      </c>
      <c r="C12" s="61">
        <f>AVERAGE(Notas!D4:D102)</f>
        <v>78.78787879</v>
      </c>
      <c r="L12" s="1" t="s">
        <v>507</v>
      </c>
      <c r="M12" s="62">
        <f>AVERAGE(Notas!E4:E102)</f>
        <v>84.19191919</v>
      </c>
    </row>
    <row r="21">
      <c r="L21" s="55" t="s">
        <v>504</v>
      </c>
      <c r="M21" s="56"/>
    </row>
    <row r="22">
      <c r="B22" s="55" t="s">
        <v>503</v>
      </c>
      <c r="C22" s="56"/>
      <c r="L22" s="57" t="s">
        <v>508</v>
      </c>
      <c r="M22" s="58">
        <f>COUNTIF(Notas!E4:E102, "&gt;=61")</f>
        <v>85</v>
      </c>
    </row>
    <row r="23">
      <c r="B23" s="57" t="s">
        <v>508</v>
      </c>
      <c r="C23" s="58">
        <f>COUNTIF(Notas!D4:D102, "&gt;=61")</f>
        <v>80</v>
      </c>
      <c r="L23" s="57" t="s">
        <v>509</v>
      </c>
      <c r="M23" s="58">
        <f>COUNTIF(Notas!E4:E102, "&lt;61")</f>
        <v>14</v>
      </c>
    </row>
    <row r="24">
      <c r="B24" s="57" t="s">
        <v>509</v>
      </c>
      <c r="C24" s="58">
        <f>COUNTIF(Notas!D4:D102, "&lt;61")</f>
        <v>19</v>
      </c>
      <c r="L24" s="59" t="s">
        <v>317</v>
      </c>
      <c r="M24" s="60">
        <f>SUM(M22:M23)</f>
        <v>99</v>
      </c>
    </row>
    <row r="25">
      <c r="B25" s="59" t="s">
        <v>317</v>
      </c>
      <c r="C25" s="60">
        <f>SUM(C23:C24)</f>
        <v>99</v>
      </c>
    </row>
    <row r="46">
      <c r="B46" s="63" t="s">
        <v>503</v>
      </c>
      <c r="C46" s="56"/>
      <c r="D46" s="63" t="s">
        <v>504</v>
      </c>
      <c r="E46" s="56"/>
      <c r="F46" s="64"/>
      <c r="G46" s="65" t="s">
        <v>510</v>
      </c>
      <c r="H46" s="66" t="s">
        <v>511</v>
      </c>
    </row>
    <row r="47">
      <c r="B47" s="67" t="s">
        <v>512</v>
      </c>
      <c r="C47" s="68" t="s">
        <v>513</v>
      </c>
      <c r="D47" s="67" t="s">
        <v>512</v>
      </c>
      <c r="E47" s="68" t="s">
        <v>513</v>
      </c>
      <c r="F47" s="64"/>
      <c r="G47" s="69" t="s">
        <v>514</v>
      </c>
      <c r="H47" s="70" t="s">
        <v>514</v>
      </c>
    </row>
    <row r="48">
      <c r="B48" s="71">
        <f>MAX(Notas!D4:D102)</f>
        <v>100</v>
      </c>
      <c r="C48" s="71">
        <f>MIN(Notas!D4:D102)</f>
        <v>0</v>
      </c>
      <c r="D48" s="72">
        <f>MAX(Notas!E4:E102)</f>
        <v>100</v>
      </c>
      <c r="E48" s="72">
        <f>MIN(Notas!E4:E102)</f>
        <v>0</v>
      </c>
      <c r="G48" s="73">
        <f>AVERAGE(Notas!D4:D102)</f>
        <v>78.78787879</v>
      </c>
      <c r="H48" s="73">
        <f>AVERAGE(Notas!E4:E102)</f>
        <v>84.19191919</v>
      </c>
    </row>
  </sheetData>
  <mergeCells count="6">
    <mergeCell ref="B2:C2"/>
    <mergeCell ref="L2:M2"/>
    <mergeCell ref="L21:M21"/>
    <mergeCell ref="B22:C22"/>
    <mergeCell ref="B46:C46"/>
    <mergeCell ref="D46:E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515</v>
      </c>
      <c r="B1" s="75" t="s">
        <v>516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>
      <c r="A2" s="77">
        <v>2.0031343E8</v>
      </c>
      <c r="B2" s="78">
        <v>100.0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>
      <c r="A3" s="77">
        <v>2.00517708E8</v>
      </c>
      <c r="B3" s="78">
        <v>100.0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</row>
    <row r="4">
      <c r="A4" s="77">
        <v>2.007142E8</v>
      </c>
      <c r="B4" s="78">
        <v>100.0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</row>
    <row r="5">
      <c r="A5" s="77">
        <v>2.00915691E8</v>
      </c>
      <c r="B5" s="78">
        <v>100.0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</row>
    <row r="6">
      <c r="A6" s="77">
        <v>2.01325557E8</v>
      </c>
      <c r="B6" s="78">
        <v>100.0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</row>
    <row r="7">
      <c r="A7" s="77">
        <v>2.01404106E8</v>
      </c>
      <c r="B7" s="78">
        <v>100.0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</row>
    <row r="8">
      <c r="A8" s="77">
        <v>2.01404218E8</v>
      </c>
      <c r="B8" s="78">
        <v>100.0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</row>
    <row r="9">
      <c r="A9" s="77">
        <v>2.01404319E8</v>
      </c>
      <c r="B9" s="78">
        <v>100.0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</row>
    <row r="10">
      <c r="A10" s="77">
        <v>2.01503577E8</v>
      </c>
      <c r="B10" s="78">
        <v>0.0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</row>
    <row r="11">
      <c r="A11" s="77">
        <v>2.01503702E8</v>
      </c>
      <c r="B11" s="78">
        <v>100.0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</row>
    <row r="12">
      <c r="A12" s="77">
        <v>2.01503783E8</v>
      </c>
      <c r="B12" s="78">
        <v>100.0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</row>
    <row r="13">
      <c r="A13" s="77">
        <v>2.01503958E8</v>
      </c>
      <c r="B13" s="78">
        <v>100.0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>
      <c r="A14" s="77">
        <v>2.01504236E8</v>
      </c>
      <c r="B14" s="78">
        <v>100.0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</row>
    <row r="15">
      <c r="A15" s="77">
        <v>2.01504341E8</v>
      </c>
      <c r="B15" s="78">
        <v>100.0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</row>
    <row r="16">
      <c r="A16" s="77">
        <v>2.01513758E8</v>
      </c>
      <c r="B16" s="78">
        <v>100.0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</row>
    <row r="17">
      <c r="A17" s="77">
        <v>2.01549059E8</v>
      </c>
      <c r="B17" s="78">
        <v>100.0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</row>
    <row r="18">
      <c r="A18" s="77">
        <v>2.0160279E8</v>
      </c>
      <c r="B18" s="78">
        <v>100.0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</row>
    <row r="19">
      <c r="A19" s="77">
        <v>2.01603103E8</v>
      </c>
      <c r="B19" s="78">
        <v>0.0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</row>
    <row r="20">
      <c r="A20" s="77">
        <v>2.01603198E8</v>
      </c>
      <c r="B20" s="78">
        <v>0.0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>
      <c r="A21" s="77">
        <v>2.01612185E8</v>
      </c>
      <c r="B21" s="78">
        <v>100.0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</row>
    <row r="22">
      <c r="A22" s="77">
        <v>2.01700308E8</v>
      </c>
      <c r="B22" s="78">
        <v>100.0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</row>
    <row r="23">
      <c r="A23" s="77">
        <v>2.0170039E8</v>
      </c>
      <c r="B23" s="78">
        <v>100.0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</row>
    <row r="24">
      <c r="A24" s="77">
        <v>2.01700521E8</v>
      </c>
      <c r="B24" s="78">
        <v>0.0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</row>
    <row r="25">
      <c r="A25" s="77">
        <v>2.01700634E8</v>
      </c>
      <c r="B25" s="78">
        <v>100.0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</row>
    <row r="26">
      <c r="A26" s="77">
        <v>2.01700857E8</v>
      </c>
      <c r="B26" s="78">
        <v>100.0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>
      <c r="A27" s="77">
        <v>2.01700893E8</v>
      </c>
      <c r="B27" s="78">
        <v>100.0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>
      <c r="A28" s="77">
        <v>2.01701029E8</v>
      </c>
      <c r="B28" s="78">
        <v>100.0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</row>
    <row r="29">
      <c r="A29" s="77">
        <v>2.01709014E8</v>
      </c>
      <c r="B29" s="78">
        <v>100.0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</row>
    <row r="30">
      <c r="A30" s="77">
        <v>2.01709166E8</v>
      </c>
      <c r="B30" s="78">
        <v>100.0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</row>
    <row r="31">
      <c r="A31" s="77">
        <v>2.01709502E8</v>
      </c>
      <c r="B31" s="78">
        <v>0.0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</row>
    <row r="32">
      <c r="A32" s="77">
        <v>2.01712132E8</v>
      </c>
      <c r="B32" s="78">
        <v>0.0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>
      <c r="A33" s="77">
        <v>2.01800546E8</v>
      </c>
      <c r="B33" s="78">
        <v>100.0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</row>
    <row r="34">
      <c r="A34" s="77">
        <v>2.01800585E8</v>
      </c>
      <c r="B34" s="78">
        <v>100.0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</row>
    <row r="35">
      <c r="A35" s="77">
        <v>2.01800586E8</v>
      </c>
      <c r="B35" s="78">
        <v>100.0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</row>
    <row r="36">
      <c r="A36" s="77">
        <v>2.01800639E8</v>
      </c>
      <c r="B36" s="78">
        <v>100.0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</row>
    <row r="37">
      <c r="A37" s="77">
        <v>2.01800712E8</v>
      </c>
      <c r="B37" s="78">
        <v>100.0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</row>
    <row r="38">
      <c r="A38" s="77">
        <v>2.01801397E8</v>
      </c>
      <c r="B38" s="78">
        <v>90.0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</row>
    <row r="39">
      <c r="A39" s="77">
        <v>2.01801434E8</v>
      </c>
      <c r="B39" s="78">
        <v>100.0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</row>
    <row r="40">
      <c r="A40" s="77">
        <v>2.01900051E8</v>
      </c>
      <c r="B40" s="78">
        <v>90.0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</row>
    <row r="41">
      <c r="A41" s="77">
        <v>2.01900226E8</v>
      </c>
      <c r="B41" s="78">
        <v>100.0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</row>
    <row r="42">
      <c r="A42" s="77">
        <v>2.01900853E8</v>
      </c>
      <c r="B42" s="78">
        <v>0.0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</row>
    <row r="43">
      <c r="A43" s="77">
        <v>2.01900907E8</v>
      </c>
      <c r="B43" s="78">
        <v>100.0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</row>
    <row r="44">
      <c r="A44" s="77">
        <v>2.01902046E8</v>
      </c>
      <c r="B44" s="78">
        <v>100.0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</row>
    <row r="45">
      <c r="A45" s="77">
        <v>2.01902302E8</v>
      </c>
      <c r="B45" s="78">
        <v>90.0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</row>
    <row r="46">
      <c r="A46" s="79">
        <v>2.01902934E8</v>
      </c>
      <c r="B46" s="79">
        <v>60.0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</row>
    <row r="47">
      <c r="A47" s="79">
        <v>2.0190385E8</v>
      </c>
      <c r="B47" s="79">
        <v>100.0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</row>
    <row r="48">
      <c r="A48" s="79">
        <v>2.01903865E8</v>
      </c>
      <c r="B48" s="79">
        <v>0.0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</row>
    <row r="49">
      <c r="A49" s="79">
        <v>2.01903969E8</v>
      </c>
      <c r="B49" s="79">
        <v>0.0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0">
      <c r="A50" s="79">
        <v>2.01905837E8</v>
      </c>
      <c r="B50" s="79">
        <v>100.0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</row>
    <row r="51">
      <c r="A51" s="76">
        <v>2.01906552E8</v>
      </c>
      <c r="B51" s="76">
        <v>100.0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  <col customWidth="1" min="5" max="5" width="14.63"/>
    <col customWidth="1" min="7" max="7" width="17.88"/>
  </cols>
  <sheetData>
    <row r="1">
      <c r="A1" s="80"/>
      <c r="B1" s="81" t="s">
        <v>517</v>
      </c>
      <c r="G1" s="82"/>
      <c r="H1" s="83" t="s">
        <v>518</v>
      </c>
      <c r="M1" s="82"/>
      <c r="N1" s="84"/>
      <c r="O1" s="84"/>
      <c r="P1" s="84"/>
      <c r="Q1" s="84"/>
      <c r="R1" s="84"/>
      <c r="S1" s="84"/>
      <c r="T1" s="84"/>
      <c r="U1" s="26"/>
    </row>
    <row r="2">
      <c r="A2" s="80" t="s">
        <v>519</v>
      </c>
      <c r="B2" s="85" t="s">
        <v>520</v>
      </c>
      <c r="C2" s="86" t="s">
        <v>521</v>
      </c>
      <c r="D2" s="86" t="s">
        <v>522</v>
      </c>
      <c r="E2" s="86" t="s">
        <v>523</v>
      </c>
      <c r="F2" s="86" t="s">
        <v>524</v>
      </c>
      <c r="G2" s="87" t="s">
        <v>525</v>
      </c>
      <c r="H2" s="86" t="s">
        <v>520</v>
      </c>
      <c r="I2" s="86" t="s">
        <v>521</v>
      </c>
      <c r="J2" s="86" t="s">
        <v>522</v>
      </c>
      <c r="K2" s="86" t="s">
        <v>523</v>
      </c>
      <c r="L2" s="86" t="s">
        <v>524</v>
      </c>
      <c r="M2" s="87" t="s">
        <v>525</v>
      </c>
      <c r="N2" s="84"/>
      <c r="O2" s="84"/>
      <c r="P2" s="84"/>
      <c r="Q2" s="84"/>
      <c r="R2" s="84"/>
      <c r="S2" s="84"/>
      <c r="T2" s="84"/>
      <c r="U2" s="26"/>
    </row>
    <row r="3">
      <c r="A3" s="88">
        <v>2009.0</v>
      </c>
      <c r="B3" s="85">
        <v>83.2</v>
      </c>
      <c r="C3" s="86">
        <v>9.1</v>
      </c>
      <c r="D3" s="86">
        <v>3.4</v>
      </c>
      <c r="E3" s="86">
        <v>3.4</v>
      </c>
      <c r="F3" s="86">
        <v>0.8</v>
      </c>
      <c r="G3" s="87">
        <v>0.2</v>
      </c>
      <c r="H3" s="86">
        <v>73.3</v>
      </c>
      <c r="I3" s="86">
        <v>21.2</v>
      </c>
      <c r="J3" s="86">
        <v>0.0</v>
      </c>
      <c r="K3" s="86">
        <v>3.9</v>
      </c>
      <c r="L3" s="86">
        <v>0.7</v>
      </c>
      <c r="M3" s="87">
        <v>0.9</v>
      </c>
      <c r="N3" s="84"/>
      <c r="O3" s="84"/>
      <c r="P3" s="84"/>
      <c r="Q3" s="84"/>
      <c r="R3" s="84"/>
      <c r="S3" s="84"/>
      <c r="T3" s="84"/>
      <c r="U3" s="26"/>
    </row>
    <row r="4">
      <c r="A4" s="88">
        <v>2010.0</v>
      </c>
      <c r="B4" s="85">
        <v>84.0</v>
      </c>
      <c r="C4" s="86">
        <v>9.3</v>
      </c>
      <c r="D4" s="86">
        <v>3.0</v>
      </c>
      <c r="E4" s="86">
        <v>2.9</v>
      </c>
      <c r="F4" s="86">
        <v>0.6</v>
      </c>
      <c r="G4" s="87">
        <v>0.2</v>
      </c>
      <c r="H4" s="86">
        <v>70.3</v>
      </c>
      <c r="I4" s="86">
        <v>23.1</v>
      </c>
      <c r="J4" s="86">
        <v>0.0</v>
      </c>
      <c r="K4" s="86">
        <v>4.8</v>
      </c>
      <c r="L4" s="86">
        <v>0.5</v>
      </c>
      <c r="M4" s="87">
        <v>1.2</v>
      </c>
      <c r="N4" s="84"/>
      <c r="O4" s="84"/>
      <c r="P4" s="84"/>
      <c r="Q4" s="84"/>
      <c r="R4" s="84"/>
      <c r="S4" s="84"/>
      <c r="T4" s="84"/>
      <c r="U4" s="26"/>
    </row>
    <row r="5">
      <c r="A5" s="88">
        <v>2011.0</v>
      </c>
      <c r="B5" s="85">
        <v>82.3</v>
      </c>
      <c r="C5" s="86">
        <v>9.9</v>
      </c>
      <c r="D5" s="86">
        <v>3.2</v>
      </c>
      <c r="E5" s="86">
        <v>3.6</v>
      </c>
      <c r="F5" s="86">
        <v>0.8</v>
      </c>
      <c r="G5" s="87">
        <v>0.2</v>
      </c>
      <c r="H5" s="86">
        <v>69.7</v>
      </c>
      <c r="I5" s="86">
        <v>23.5</v>
      </c>
      <c r="J5" s="86">
        <v>0.0</v>
      </c>
      <c r="K5" s="86">
        <v>5.7</v>
      </c>
      <c r="L5" s="86">
        <v>0.3</v>
      </c>
      <c r="M5" s="87">
        <v>0.7</v>
      </c>
      <c r="N5" s="84"/>
      <c r="O5" s="84"/>
      <c r="P5" s="84"/>
      <c r="Q5" s="84"/>
      <c r="R5" s="84"/>
      <c r="S5" s="84"/>
      <c r="T5" s="84"/>
      <c r="U5" s="26"/>
    </row>
    <row r="6">
      <c r="A6" s="88">
        <v>2012.0</v>
      </c>
      <c r="B6" s="85">
        <v>82.0</v>
      </c>
      <c r="C6" s="86">
        <v>11.0</v>
      </c>
      <c r="D6" s="86">
        <v>2.9</v>
      </c>
      <c r="E6" s="86">
        <v>3.9</v>
      </c>
      <c r="F6" s="86">
        <v>0.3</v>
      </c>
      <c r="G6" s="87">
        <v>0.0</v>
      </c>
      <c r="H6" s="86">
        <v>65.0</v>
      </c>
      <c r="I6" s="86">
        <v>27.8</v>
      </c>
      <c r="J6" s="86">
        <v>0.0</v>
      </c>
      <c r="K6" s="86">
        <v>6.6</v>
      </c>
      <c r="L6" s="86">
        <v>0.5</v>
      </c>
      <c r="M6" s="87">
        <v>0.1</v>
      </c>
      <c r="N6" s="84"/>
      <c r="O6" s="84"/>
      <c r="P6" s="84"/>
      <c r="Q6" s="84"/>
      <c r="R6" s="84"/>
      <c r="S6" s="84"/>
      <c r="T6" s="84"/>
      <c r="U6" s="26"/>
    </row>
    <row r="7">
      <c r="A7" s="88">
        <v>2013.0</v>
      </c>
      <c r="B7" s="85">
        <v>81.1</v>
      </c>
      <c r="C7" s="86">
        <v>10.1</v>
      </c>
      <c r="D7" s="86">
        <v>4.7</v>
      </c>
      <c r="E7" s="86">
        <v>3.5</v>
      </c>
      <c r="F7" s="86">
        <v>0.6</v>
      </c>
      <c r="G7" s="87">
        <v>0.0</v>
      </c>
      <c r="H7" s="86">
        <v>64.1</v>
      </c>
      <c r="I7" s="86">
        <v>28.7</v>
      </c>
      <c r="J7" s="86">
        <v>0.0</v>
      </c>
      <c r="K7" s="86">
        <v>6.4</v>
      </c>
      <c r="L7" s="86">
        <v>0.7</v>
      </c>
      <c r="M7" s="87">
        <v>0.1</v>
      </c>
      <c r="N7" s="84"/>
      <c r="O7" s="84"/>
      <c r="P7" s="84"/>
      <c r="Q7" s="84"/>
      <c r="R7" s="84"/>
      <c r="S7" s="84"/>
      <c r="T7" s="84"/>
      <c r="U7" s="26"/>
    </row>
    <row r="8">
      <c r="A8" s="88">
        <v>2014.0</v>
      </c>
      <c r="B8" s="85">
        <v>82.6</v>
      </c>
      <c r="C8" s="86">
        <v>10.3</v>
      </c>
      <c r="D8" s="86">
        <v>2.7</v>
      </c>
      <c r="E8" s="86">
        <v>3.7</v>
      </c>
      <c r="F8" s="86">
        <v>0.6</v>
      </c>
      <c r="G8" s="87">
        <v>0.0</v>
      </c>
      <c r="H8" s="86">
        <v>67.8</v>
      </c>
      <c r="I8" s="86">
        <v>27.4</v>
      </c>
      <c r="J8" s="86">
        <v>0.0</v>
      </c>
      <c r="K8" s="86">
        <v>4.3</v>
      </c>
      <c r="L8" s="86">
        <v>0.2</v>
      </c>
      <c r="M8" s="87">
        <v>0.3</v>
      </c>
      <c r="N8" s="84"/>
      <c r="O8" s="84"/>
      <c r="P8" s="84"/>
      <c r="Q8" s="84"/>
      <c r="R8" s="84"/>
      <c r="S8" s="84"/>
      <c r="T8" s="84"/>
      <c r="U8" s="26"/>
    </row>
    <row r="9">
      <c r="A9" s="88">
        <v>2015.0</v>
      </c>
      <c r="B9" s="85">
        <v>81.6</v>
      </c>
      <c r="C9" s="86">
        <v>11.2</v>
      </c>
      <c r="D9" s="86">
        <v>2.9</v>
      </c>
      <c r="E9" s="86">
        <v>3.9</v>
      </c>
      <c r="F9" s="86">
        <v>0.5</v>
      </c>
      <c r="G9" s="87">
        <v>0.0</v>
      </c>
      <c r="H9" s="86">
        <v>62.2</v>
      </c>
      <c r="I9" s="86">
        <v>30.1</v>
      </c>
      <c r="J9" s="86">
        <v>0.0</v>
      </c>
      <c r="K9" s="86">
        <v>6.6</v>
      </c>
      <c r="L9" s="86">
        <v>0.3</v>
      </c>
      <c r="M9" s="87">
        <v>0.7</v>
      </c>
      <c r="N9" s="84"/>
      <c r="O9" s="84"/>
      <c r="P9" s="84"/>
      <c r="Q9" s="84"/>
      <c r="R9" s="84"/>
      <c r="S9" s="84"/>
      <c r="T9" s="84"/>
      <c r="U9" s="26"/>
    </row>
    <row r="10">
      <c r="A10" s="88">
        <v>2016.0</v>
      </c>
      <c r="B10" s="85">
        <v>79.1</v>
      </c>
      <c r="C10" s="86">
        <v>11.9</v>
      </c>
      <c r="D10" s="86">
        <v>3.2</v>
      </c>
      <c r="E10" s="86">
        <v>5.1</v>
      </c>
      <c r="F10" s="86">
        <v>0.5</v>
      </c>
      <c r="G10" s="87">
        <v>0.2</v>
      </c>
      <c r="H10" s="86">
        <v>56.1</v>
      </c>
      <c r="I10" s="86">
        <v>30.7</v>
      </c>
      <c r="J10" s="86">
        <v>0.0</v>
      </c>
      <c r="K10" s="86">
        <v>12.0</v>
      </c>
      <c r="L10" s="86">
        <v>0.7</v>
      </c>
      <c r="M10" s="87">
        <v>0.4</v>
      </c>
      <c r="N10" s="84"/>
      <c r="O10" s="84"/>
      <c r="P10" s="84"/>
      <c r="Q10" s="84"/>
      <c r="R10" s="84"/>
      <c r="S10" s="84"/>
      <c r="T10" s="84"/>
      <c r="U10" s="26"/>
    </row>
    <row r="11">
      <c r="A11" s="88">
        <v>2017.0</v>
      </c>
      <c r="B11" s="85">
        <v>77.8</v>
      </c>
      <c r="C11" s="86">
        <v>10.5</v>
      </c>
      <c r="D11" s="86">
        <v>6.0</v>
      </c>
      <c r="E11" s="86">
        <v>5.0</v>
      </c>
      <c r="F11" s="86">
        <v>0.7</v>
      </c>
      <c r="G11" s="87">
        <v>0.0</v>
      </c>
      <c r="H11" s="86">
        <v>62.3</v>
      </c>
      <c r="I11" s="86">
        <v>28.1</v>
      </c>
      <c r="J11" s="86">
        <v>0.0</v>
      </c>
      <c r="K11" s="86">
        <v>8.8</v>
      </c>
      <c r="L11" s="86">
        <v>0.2</v>
      </c>
      <c r="M11" s="87">
        <v>0.6</v>
      </c>
      <c r="N11" s="84"/>
      <c r="O11" s="84"/>
      <c r="P11" s="84"/>
      <c r="Q11" s="84"/>
      <c r="R11" s="84"/>
      <c r="S11" s="84"/>
      <c r="T11" s="84"/>
      <c r="U11" s="26"/>
    </row>
    <row r="12">
      <c r="A12" s="88">
        <v>2018.0</v>
      </c>
      <c r="B12" s="85">
        <v>79.8</v>
      </c>
      <c r="C12" s="86">
        <v>9.8</v>
      </c>
      <c r="D12" s="86">
        <v>4.8</v>
      </c>
      <c r="E12" s="86">
        <v>5.4</v>
      </c>
      <c r="F12" s="86">
        <v>0.2</v>
      </c>
      <c r="G12" s="87">
        <v>0.0</v>
      </c>
      <c r="H12" s="86">
        <v>62.8</v>
      </c>
      <c r="I12" s="86">
        <v>26.6</v>
      </c>
      <c r="J12" s="86">
        <v>0.0</v>
      </c>
      <c r="K12" s="86">
        <v>9.7</v>
      </c>
      <c r="L12" s="86">
        <v>0.9</v>
      </c>
      <c r="M12" s="87">
        <v>0.0</v>
      </c>
      <c r="N12" s="84"/>
      <c r="O12" s="84"/>
      <c r="P12" s="84"/>
      <c r="Q12" s="84"/>
      <c r="R12" s="84"/>
      <c r="S12" s="84"/>
      <c r="T12" s="84"/>
      <c r="U12" s="26"/>
    </row>
    <row r="13">
      <c r="A13" s="88">
        <v>2019.0</v>
      </c>
      <c r="B13" s="85">
        <v>79.4</v>
      </c>
      <c r="C13" s="86">
        <v>10.4</v>
      </c>
      <c r="D13" s="86">
        <v>5.1</v>
      </c>
      <c r="E13" s="86">
        <v>4.8</v>
      </c>
      <c r="F13" s="86">
        <v>0.4</v>
      </c>
      <c r="G13" s="87">
        <v>0.0</v>
      </c>
      <c r="H13" s="86">
        <v>62.4</v>
      </c>
      <c r="I13" s="86">
        <v>26.8</v>
      </c>
      <c r="J13" s="86">
        <v>0.0</v>
      </c>
      <c r="K13" s="86">
        <v>9.6</v>
      </c>
      <c r="L13" s="86">
        <v>0.9</v>
      </c>
      <c r="M13" s="87">
        <v>0.3</v>
      </c>
      <c r="N13" s="84"/>
      <c r="O13" s="84"/>
      <c r="P13" s="84"/>
      <c r="Q13" s="84"/>
      <c r="R13" s="84"/>
      <c r="S13" s="84"/>
      <c r="T13" s="84"/>
      <c r="U13" s="26"/>
    </row>
    <row r="14">
      <c r="A14" s="89">
        <v>2020.0</v>
      </c>
      <c r="B14" s="90">
        <v>77.0</v>
      </c>
      <c r="C14" s="91">
        <v>12.3</v>
      </c>
      <c r="D14" s="91">
        <v>5.7</v>
      </c>
      <c r="E14" s="91">
        <v>4.6</v>
      </c>
      <c r="F14" s="91">
        <v>0.5</v>
      </c>
      <c r="G14" s="92">
        <v>0.0</v>
      </c>
      <c r="H14" s="91">
        <v>57.3</v>
      </c>
      <c r="I14" s="91">
        <v>30.6</v>
      </c>
      <c r="J14" s="91">
        <v>0.0</v>
      </c>
      <c r="K14" s="91">
        <v>11.5</v>
      </c>
      <c r="L14" s="91">
        <v>0.5</v>
      </c>
      <c r="M14" s="92">
        <v>0.0</v>
      </c>
      <c r="N14" s="84"/>
      <c r="O14" s="84"/>
      <c r="P14" s="84"/>
      <c r="Q14" s="84"/>
      <c r="R14" s="84"/>
      <c r="S14" s="84"/>
      <c r="T14" s="84"/>
      <c r="U14" s="26"/>
    </row>
    <row r="15">
      <c r="A15" s="93" t="s">
        <v>526</v>
      </c>
      <c r="B15" s="86">
        <f t="shared" ref="B15:I15" si="1">min(B3:B14)</f>
        <v>77</v>
      </c>
      <c r="C15" s="86">
        <f t="shared" si="1"/>
        <v>9.1</v>
      </c>
      <c r="D15" s="86">
        <f t="shared" si="1"/>
        <v>2.7</v>
      </c>
      <c r="E15" s="86">
        <f t="shared" si="1"/>
        <v>2.9</v>
      </c>
      <c r="F15" s="86">
        <f t="shared" si="1"/>
        <v>0.2</v>
      </c>
      <c r="G15" s="87">
        <f t="shared" si="1"/>
        <v>0</v>
      </c>
      <c r="H15" s="86">
        <f t="shared" si="1"/>
        <v>56.1</v>
      </c>
      <c r="I15" s="86">
        <f t="shared" si="1"/>
        <v>21.2</v>
      </c>
      <c r="J15" s="86">
        <v>0.0</v>
      </c>
      <c r="K15" s="86">
        <f t="shared" ref="K15:M15" si="2">min(K3:K14)</f>
        <v>3.9</v>
      </c>
      <c r="L15" s="86">
        <f t="shared" si="2"/>
        <v>0.2</v>
      </c>
      <c r="M15" s="87">
        <f t="shared" si="2"/>
        <v>0</v>
      </c>
      <c r="N15" s="84"/>
      <c r="O15" s="84"/>
      <c r="P15" s="84"/>
      <c r="Q15" s="84"/>
      <c r="R15" s="84"/>
      <c r="S15" s="84"/>
      <c r="T15" s="84"/>
      <c r="U15" s="26"/>
    </row>
    <row r="16">
      <c r="A16" s="94" t="s">
        <v>527</v>
      </c>
      <c r="B16" s="91">
        <f t="shared" ref="B16:I16" si="3">max(B3:B14)</f>
        <v>84</v>
      </c>
      <c r="C16" s="91">
        <f t="shared" si="3"/>
        <v>12.3</v>
      </c>
      <c r="D16" s="91">
        <f t="shared" si="3"/>
        <v>6</v>
      </c>
      <c r="E16" s="91">
        <f t="shared" si="3"/>
        <v>5.4</v>
      </c>
      <c r="F16" s="91">
        <f t="shared" si="3"/>
        <v>0.8</v>
      </c>
      <c r="G16" s="92">
        <f t="shared" si="3"/>
        <v>0.2</v>
      </c>
      <c r="H16" s="91">
        <f t="shared" si="3"/>
        <v>73.3</v>
      </c>
      <c r="I16" s="91">
        <f t="shared" si="3"/>
        <v>30.7</v>
      </c>
      <c r="J16" s="91">
        <v>0.0</v>
      </c>
      <c r="K16" s="91">
        <f t="shared" ref="K16:M16" si="4">max(K3:K14)</f>
        <v>12</v>
      </c>
      <c r="L16" s="91">
        <f t="shared" si="4"/>
        <v>0.9</v>
      </c>
      <c r="M16" s="92">
        <f t="shared" si="4"/>
        <v>1.2</v>
      </c>
      <c r="N16" s="84"/>
      <c r="O16" s="84"/>
      <c r="P16" s="84"/>
      <c r="Q16" s="84"/>
      <c r="R16" s="84"/>
      <c r="S16" s="84"/>
      <c r="T16" s="84"/>
      <c r="U16" s="26"/>
    </row>
    <row r="17">
      <c r="A17" s="88"/>
      <c r="B17" s="86"/>
      <c r="C17" s="86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26"/>
    </row>
    <row r="18">
      <c r="A18" s="88"/>
      <c r="B18" s="86"/>
      <c r="C18" s="86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26"/>
    </row>
    <row r="19">
      <c r="A19" s="88"/>
      <c r="B19" s="86"/>
      <c r="C19" s="86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26"/>
    </row>
    <row r="20">
      <c r="A20" s="95"/>
      <c r="B20" s="96" t="s">
        <v>520</v>
      </c>
      <c r="C20" s="96" t="s">
        <v>521</v>
      </c>
      <c r="D20" s="96" t="s">
        <v>522</v>
      </c>
      <c r="E20" s="96" t="s">
        <v>523</v>
      </c>
      <c r="F20" s="96" t="s">
        <v>524</v>
      </c>
      <c r="G20" s="96" t="s">
        <v>525</v>
      </c>
      <c r="H20" s="96" t="s">
        <v>528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26"/>
    </row>
    <row r="21">
      <c r="A21" s="95">
        <v>2009.0</v>
      </c>
      <c r="B21" s="97" t="str">
        <f t="shared" ref="B21:B32" si="5">IF(B3&lt;65.4,"Baja",IF(B3&lt;74.7,"Moderada","Alta"))</f>
        <v>Alta</v>
      </c>
      <c r="C21" s="97" t="str">
        <f t="shared" ref="C21:C32" si="6">IF(C3&lt;16.3,"Baja",IF(C3&lt;23.5,"Moderada","Alta"))</f>
        <v>Baja</v>
      </c>
      <c r="D21" s="97" t="str">
        <f t="shared" ref="D21:D32" si="7">IF(D3&lt;2,"Baja",IF(D3&lt;4,"Moderada","Alta"))</f>
        <v>Moderada</v>
      </c>
      <c r="E21" s="97" t="str">
        <f t="shared" ref="E21:E32" si="8">IF(E3&lt;5.93,"Baja",IF(E3&lt;8.96,"Moderada","Alta"))</f>
        <v>Baja</v>
      </c>
      <c r="F21" s="97" t="str">
        <f t="shared" ref="F21:F32" si="9">IF(F3&lt;0.43,"Baja",IF( F3&lt;0.67,"Moderada","Alta"))</f>
        <v>Alta</v>
      </c>
      <c r="G21" s="97" t="str">
        <f t="shared" ref="G21:G32" si="10">IF(G3&lt;0.4,"Baja",IF(G3&lt;0.8,"Moderada","Alta"))</f>
        <v>Baja</v>
      </c>
      <c r="H21" s="97" t="s">
        <v>529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26"/>
    </row>
    <row r="22">
      <c r="A22" s="95">
        <f t="shared" ref="A22:A32" si="11">A21+1</f>
        <v>2010</v>
      </c>
      <c r="B22" s="97" t="str">
        <f t="shared" si="5"/>
        <v>Alta</v>
      </c>
      <c r="C22" s="97" t="str">
        <f t="shared" si="6"/>
        <v>Baja</v>
      </c>
      <c r="D22" s="97" t="str">
        <f t="shared" si="7"/>
        <v>Moderada</v>
      </c>
      <c r="E22" s="97" t="str">
        <f t="shared" si="8"/>
        <v>Baja</v>
      </c>
      <c r="F22" s="97" t="str">
        <f t="shared" si="9"/>
        <v>Moderada</v>
      </c>
      <c r="G22" s="97" t="str">
        <f t="shared" si="10"/>
        <v>Baja</v>
      </c>
      <c r="H22" s="97" t="s">
        <v>529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26"/>
    </row>
    <row r="23">
      <c r="A23" s="95">
        <f t="shared" si="11"/>
        <v>2011</v>
      </c>
      <c r="B23" s="97" t="str">
        <f t="shared" si="5"/>
        <v>Alta</v>
      </c>
      <c r="C23" s="97" t="str">
        <f t="shared" si="6"/>
        <v>Baja</v>
      </c>
      <c r="D23" s="97" t="str">
        <f t="shared" si="7"/>
        <v>Moderada</v>
      </c>
      <c r="E23" s="97" t="str">
        <f t="shared" si="8"/>
        <v>Baja</v>
      </c>
      <c r="F23" s="97" t="str">
        <f t="shared" si="9"/>
        <v>Alta</v>
      </c>
      <c r="G23" s="97" t="str">
        <f t="shared" si="10"/>
        <v>Baja</v>
      </c>
      <c r="H23" s="97" t="s">
        <v>529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26"/>
    </row>
    <row r="24">
      <c r="A24" s="95">
        <f t="shared" si="11"/>
        <v>2012</v>
      </c>
      <c r="B24" s="97" t="str">
        <f t="shared" si="5"/>
        <v>Alta</v>
      </c>
      <c r="C24" s="97" t="str">
        <f t="shared" si="6"/>
        <v>Baja</v>
      </c>
      <c r="D24" s="97" t="str">
        <f t="shared" si="7"/>
        <v>Moderada</v>
      </c>
      <c r="E24" s="97" t="str">
        <f t="shared" si="8"/>
        <v>Baja</v>
      </c>
      <c r="F24" s="97" t="str">
        <f t="shared" si="9"/>
        <v>Baja</v>
      </c>
      <c r="G24" s="97" t="str">
        <f t="shared" si="10"/>
        <v>Baja</v>
      </c>
      <c r="H24" s="97" t="s">
        <v>529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26"/>
    </row>
    <row r="25">
      <c r="A25" s="95">
        <f t="shared" si="11"/>
        <v>2013</v>
      </c>
      <c r="B25" s="97" t="str">
        <f t="shared" si="5"/>
        <v>Alta</v>
      </c>
      <c r="C25" s="97" t="str">
        <f t="shared" si="6"/>
        <v>Baja</v>
      </c>
      <c r="D25" s="97" t="str">
        <f t="shared" si="7"/>
        <v>Alta</v>
      </c>
      <c r="E25" s="97" t="str">
        <f t="shared" si="8"/>
        <v>Baja</v>
      </c>
      <c r="F25" s="97" t="str">
        <f t="shared" si="9"/>
        <v>Moderada</v>
      </c>
      <c r="G25" s="97" t="str">
        <f t="shared" si="10"/>
        <v>Baja</v>
      </c>
      <c r="H25" s="97" t="s">
        <v>529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26"/>
    </row>
    <row r="26">
      <c r="A26" s="95">
        <f t="shared" si="11"/>
        <v>2014</v>
      </c>
      <c r="B26" s="97" t="str">
        <f t="shared" si="5"/>
        <v>Alta</v>
      </c>
      <c r="C26" s="97" t="str">
        <f t="shared" si="6"/>
        <v>Baja</v>
      </c>
      <c r="D26" s="97" t="str">
        <f t="shared" si="7"/>
        <v>Moderada</v>
      </c>
      <c r="E26" s="97" t="str">
        <f t="shared" si="8"/>
        <v>Baja</v>
      </c>
      <c r="F26" s="97" t="str">
        <f t="shared" si="9"/>
        <v>Moderada</v>
      </c>
      <c r="G26" s="97" t="str">
        <f t="shared" si="10"/>
        <v>Baja</v>
      </c>
      <c r="H26" s="97" t="s">
        <v>529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26"/>
    </row>
    <row r="27">
      <c r="A27" s="95">
        <f t="shared" si="11"/>
        <v>2015</v>
      </c>
      <c r="B27" s="97" t="str">
        <f t="shared" si="5"/>
        <v>Alta</v>
      </c>
      <c r="C27" s="97" t="str">
        <f t="shared" si="6"/>
        <v>Baja</v>
      </c>
      <c r="D27" s="97" t="str">
        <f t="shared" si="7"/>
        <v>Moderada</v>
      </c>
      <c r="E27" s="97" t="str">
        <f t="shared" si="8"/>
        <v>Baja</v>
      </c>
      <c r="F27" s="97" t="str">
        <f t="shared" si="9"/>
        <v>Moderada</v>
      </c>
      <c r="G27" s="97" t="str">
        <f t="shared" si="10"/>
        <v>Baja</v>
      </c>
      <c r="H27" s="97" t="s">
        <v>529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26"/>
    </row>
    <row r="28">
      <c r="A28" s="95">
        <f t="shared" si="11"/>
        <v>2016</v>
      </c>
      <c r="B28" s="97" t="str">
        <f t="shared" si="5"/>
        <v>Alta</v>
      </c>
      <c r="C28" s="97" t="str">
        <f t="shared" si="6"/>
        <v>Baja</v>
      </c>
      <c r="D28" s="97" t="str">
        <f t="shared" si="7"/>
        <v>Moderada</v>
      </c>
      <c r="E28" s="97" t="str">
        <f t="shared" si="8"/>
        <v>Baja</v>
      </c>
      <c r="F28" s="97" t="str">
        <f t="shared" si="9"/>
        <v>Moderada</v>
      </c>
      <c r="G28" s="97" t="str">
        <f t="shared" si="10"/>
        <v>Baja</v>
      </c>
      <c r="H28" s="97" t="s">
        <v>529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26"/>
    </row>
    <row r="29">
      <c r="A29" s="95">
        <f t="shared" si="11"/>
        <v>2017</v>
      </c>
      <c r="B29" s="97" t="str">
        <f t="shared" si="5"/>
        <v>Alta</v>
      </c>
      <c r="C29" s="97" t="str">
        <f t="shared" si="6"/>
        <v>Baja</v>
      </c>
      <c r="D29" s="97" t="str">
        <f t="shared" si="7"/>
        <v>Alta</v>
      </c>
      <c r="E29" s="97" t="str">
        <f t="shared" si="8"/>
        <v>Baja</v>
      </c>
      <c r="F29" s="97" t="str">
        <f t="shared" si="9"/>
        <v>Alta</v>
      </c>
      <c r="G29" s="97" t="str">
        <f t="shared" si="10"/>
        <v>Baja</v>
      </c>
      <c r="H29" s="97" t="s">
        <v>529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26"/>
    </row>
    <row r="30">
      <c r="A30" s="95">
        <f t="shared" si="11"/>
        <v>2018</v>
      </c>
      <c r="B30" s="97" t="str">
        <f t="shared" si="5"/>
        <v>Alta</v>
      </c>
      <c r="C30" s="97" t="str">
        <f t="shared" si="6"/>
        <v>Baja</v>
      </c>
      <c r="D30" s="97" t="str">
        <f t="shared" si="7"/>
        <v>Alta</v>
      </c>
      <c r="E30" s="97" t="str">
        <f t="shared" si="8"/>
        <v>Baja</v>
      </c>
      <c r="F30" s="97" t="str">
        <f t="shared" si="9"/>
        <v>Baja</v>
      </c>
      <c r="G30" s="97" t="str">
        <f t="shared" si="10"/>
        <v>Baja</v>
      </c>
      <c r="H30" s="97" t="s">
        <v>529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26"/>
    </row>
    <row r="31">
      <c r="A31" s="95">
        <f t="shared" si="11"/>
        <v>2019</v>
      </c>
      <c r="B31" s="97" t="str">
        <f t="shared" si="5"/>
        <v>Alta</v>
      </c>
      <c r="C31" s="97" t="str">
        <f t="shared" si="6"/>
        <v>Baja</v>
      </c>
      <c r="D31" s="97" t="str">
        <f t="shared" si="7"/>
        <v>Alta</v>
      </c>
      <c r="E31" s="97" t="str">
        <f t="shared" si="8"/>
        <v>Baja</v>
      </c>
      <c r="F31" s="97" t="str">
        <f t="shared" si="9"/>
        <v>Baja</v>
      </c>
      <c r="G31" s="97" t="str">
        <f t="shared" si="10"/>
        <v>Baja</v>
      </c>
      <c r="H31" s="97" t="s">
        <v>529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26"/>
    </row>
    <row r="32">
      <c r="A32" s="95">
        <f t="shared" si="11"/>
        <v>2020</v>
      </c>
      <c r="B32" s="97" t="str">
        <f t="shared" si="5"/>
        <v>Alta</v>
      </c>
      <c r="C32" s="97" t="str">
        <f t="shared" si="6"/>
        <v>Baja</v>
      </c>
      <c r="D32" s="97" t="str">
        <f t="shared" si="7"/>
        <v>Alta</v>
      </c>
      <c r="E32" s="97" t="str">
        <f t="shared" si="8"/>
        <v>Baja</v>
      </c>
      <c r="F32" s="97" t="str">
        <f t="shared" si="9"/>
        <v>Moderada</v>
      </c>
      <c r="G32" s="97" t="str">
        <f t="shared" si="10"/>
        <v>Baja</v>
      </c>
      <c r="H32" s="97" t="s">
        <v>529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26"/>
    </row>
    <row r="33">
      <c r="A33" s="97">
        <v>2009.0</v>
      </c>
      <c r="B33" s="97" t="str">
        <f t="shared" ref="B33:B44" si="12">IF(H3&lt;65.4,"Baja",IF(H3&lt;74.7,"Moderada","Alta"))</f>
        <v>Moderada</v>
      </c>
      <c r="C33" s="97" t="str">
        <f t="shared" ref="C33:C44" si="13">IF(I3&lt;16.3,"Baja",IF(I3&lt;23.5,"Moderada","Alta"))</f>
        <v>Moderada</v>
      </c>
      <c r="D33" s="97" t="str">
        <f t="shared" ref="D33:D44" si="14">IF(J3&lt;2,"Baja",IF(J3&lt;4,"Moderada","Alta"))</f>
        <v>Baja</v>
      </c>
      <c r="E33" s="97" t="str">
        <f t="shared" ref="E33:E44" si="15">IF(K3&lt;5.93,"Baja",IF(K3&lt;8.96,"Moderada","Alta"))</f>
        <v>Baja</v>
      </c>
      <c r="F33" s="97" t="str">
        <f t="shared" ref="F33:F44" si="16">IF(L3&lt;0.43,"Baja",IF(L3&lt;0.67,"Moderada","Alta"))</f>
        <v>Alta</v>
      </c>
      <c r="G33" s="97" t="str">
        <f t="shared" ref="G33:G44" si="17">IF(M3&lt;0.4,"Baja",IF(M3&lt;0.8,"Moderada","Alta"))</f>
        <v>Alta</v>
      </c>
      <c r="H33" s="97" t="s">
        <v>530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26"/>
    </row>
    <row r="34">
      <c r="A34" s="97">
        <f t="shared" ref="A34:A44" si="18">A33+1</f>
        <v>2010</v>
      </c>
      <c r="B34" s="97" t="str">
        <f t="shared" si="12"/>
        <v>Moderada</v>
      </c>
      <c r="C34" s="97" t="str">
        <f t="shared" si="13"/>
        <v>Moderada</v>
      </c>
      <c r="D34" s="97" t="str">
        <f t="shared" si="14"/>
        <v>Baja</v>
      </c>
      <c r="E34" s="97" t="str">
        <f t="shared" si="15"/>
        <v>Baja</v>
      </c>
      <c r="F34" s="97" t="str">
        <f t="shared" si="16"/>
        <v>Moderada</v>
      </c>
      <c r="G34" s="97" t="str">
        <f t="shared" si="17"/>
        <v>Alta</v>
      </c>
      <c r="H34" s="97" t="s">
        <v>530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26"/>
    </row>
    <row r="35">
      <c r="A35" s="97">
        <f t="shared" si="18"/>
        <v>2011</v>
      </c>
      <c r="B35" s="97" t="str">
        <f t="shared" si="12"/>
        <v>Moderada</v>
      </c>
      <c r="C35" s="97" t="str">
        <f t="shared" si="13"/>
        <v>Alta</v>
      </c>
      <c r="D35" s="97" t="str">
        <f t="shared" si="14"/>
        <v>Baja</v>
      </c>
      <c r="E35" s="97" t="str">
        <f t="shared" si="15"/>
        <v>Baja</v>
      </c>
      <c r="F35" s="97" t="str">
        <f t="shared" si="16"/>
        <v>Baja</v>
      </c>
      <c r="G35" s="97" t="str">
        <f t="shared" si="17"/>
        <v>Moderada</v>
      </c>
      <c r="H35" s="97" t="s">
        <v>530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26"/>
    </row>
    <row r="36">
      <c r="A36" s="97">
        <f t="shared" si="18"/>
        <v>2012</v>
      </c>
      <c r="B36" s="97" t="str">
        <f t="shared" si="12"/>
        <v>Baja</v>
      </c>
      <c r="C36" s="97" t="str">
        <f t="shared" si="13"/>
        <v>Alta</v>
      </c>
      <c r="D36" s="97" t="str">
        <f t="shared" si="14"/>
        <v>Baja</v>
      </c>
      <c r="E36" s="97" t="str">
        <f t="shared" si="15"/>
        <v>Moderada</v>
      </c>
      <c r="F36" s="97" t="str">
        <f t="shared" si="16"/>
        <v>Moderada</v>
      </c>
      <c r="G36" s="97" t="str">
        <f t="shared" si="17"/>
        <v>Baja</v>
      </c>
      <c r="H36" s="97" t="s">
        <v>530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26"/>
    </row>
    <row r="37">
      <c r="A37" s="97">
        <f t="shared" si="18"/>
        <v>2013</v>
      </c>
      <c r="B37" s="97" t="str">
        <f t="shared" si="12"/>
        <v>Baja</v>
      </c>
      <c r="C37" s="97" t="str">
        <f t="shared" si="13"/>
        <v>Alta</v>
      </c>
      <c r="D37" s="97" t="str">
        <f t="shared" si="14"/>
        <v>Baja</v>
      </c>
      <c r="E37" s="97" t="str">
        <f t="shared" si="15"/>
        <v>Moderada</v>
      </c>
      <c r="F37" s="97" t="str">
        <f t="shared" si="16"/>
        <v>Alta</v>
      </c>
      <c r="G37" s="97" t="str">
        <f t="shared" si="17"/>
        <v>Baja</v>
      </c>
      <c r="H37" s="97" t="s">
        <v>530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26"/>
    </row>
    <row r="38">
      <c r="A38" s="97">
        <f t="shared" si="18"/>
        <v>2014</v>
      </c>
      <c r="B38" s="97" t="str">
        <f t="shared" si="12"/>
        <v>Moderada</v>
      </c>
      <c r="C38" s="97" t="str">
        <f t="shared" si="13"/>
        <v>Alta</v>
      </c>
      <c r="D38" s="97" t="str">
        <f t="shared" si="14"/>
        <v>Baja</v>
      </c>
      <c r="E38" s="97" t="str">
        <f t="shared" si="15"/>
        <v>Baja</v>
      </c>
      <c r="F38" s="97" t="str">
        <f t="shared" si="16"/>
        <v>Baja</v>
      </c>
      <c r="G38" s="97" t="str">
        <f t="shared" si="17"/>
        <v>Baja</v>
      </c>
      <c r="H38" s="97" t="s">
        <v>530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26"/>
    </row>
    <row r="39">
      <c r="A39" s="97">
        <f t="shared" si="18"/>
        <v>2015</v>
      </c>
      <c r="B39" s="97" t="str">
        <f t="shared" si="12"/>
        <v>Baja</v>
      </c>
      <c r="C39" s="97" t="str">
        <f t="shared" si="13"/>
        <v>Alta</v>
      </c>
      <c r="D39" s="97" t="str">
        <f t="shared" si="14"/>
        <v>Baja</v>
      </c>
      <c r="E39" s="97" t="str">
        <f t="shared" si="15"/>
        <v>Moderada</v>
      </c>
      <c r="F39" s="97" t="str">
        <f t="shared" si="16"/>
        <v>Baja</v>
      </c>
      <c r="G39" s="97" t="str">
        <f t="shared" si="17"/>
        <v>Moderada</v>
      </c>
      <c r="H39" s="97" t="s">
        <v>530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26"/>
    </row>
    <row r="40">
      <c r="A40" s="97">
        <f t="shared" si="18"/>
        <v>2016</v>
      </c>
      <c r="B40" s="97" t="str">
        <f t="shared" si="12"/>
        <v>Baja</v>
      </c>
      <c r="C40" s="97" t="str">
        <f t="shared" si="13"/>
        <v>Alta</v>
      </c>
      <c r="D40" s="97" t="str">
        <f t="shared" si="14"/>
        <v>Baja</v>
      </c>
      <c r="E40" s="97" t="str">
        <f t="shared" si="15"/>
        <v>Alta</v>
      </c>
      <c r="F40" s="97" t="str">
        <f t="shared" si="16"/>
        <v>Alta</v>
      </c>
      <c r="G40" s="97" t="str">
        <f t="shared" si="17"/>
        <v>Moderada</v>
      </c>
      <c r="H40" s="97" t="s">
        <v>530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26"/>
    </row>
    <row r="41">
      <c r="A41" s="97">
        <f t="shared" si="18"/>
        <v>2017</v>
      </c>
      <c r="B41" s="97" t="str">
        <f t="shared" si="12"/>
        <v>Baja</v>
      </c>
      <c r="C41" s="97" t="str">
        <f t="shared" si="13"/>
        <v>Alta</v>
      </c>
      <c r="D41" s="97" t="str">
        <f t="shared" si="14"/>
        <v>Baja</v>
      </c>
      <c r="E41" s="97" t="str">
        <f t="shared" si="15"/>
        <v>Moderada</v>
      </c>
      <c r="F41" s="97" t="str">
        <f t="shared" si="16"/>
        <v>Baja</v>
      </c>
      <c r="G41" s="97" t="str">
        <f t="shared" si="17"/>
        <v>Moderada</v>
      </c>
      <c r="H41" s="97" t="s">
        <v>530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26"/>
    </row>
    <row r="42">
      <c r="A42" s="97">
        <f t="shared" si="18"/>
        <v>2018</v>
      </c>
      <c r="B42" s="97" t="str">
        <f t="shared" si="12"/>
        <v>Baja</v>
      </c>
      <c r="C42" s="97" t="str">
        <f t="shared" si="13"/>
        <v>Alta</v>
      </c>
      <c r="D42" s="97" t="str">
        <f t="shared" si="14"/>
        <v>Baja</v>
      </c>
      <c r="E42" s="97" t="str">
        <f t="shared" si="15"/>
        <v>Alta</v>
      </c>
      <c r="F42" s="97" t="str">
        <f t="shared" si="16"/>
        <v>Alta</v>
      </c>
      <c r="G42" s="97" t="str">
        <f t="shared" si="17"/>
        <v>Baja</v>
      </c>
      <c r="H42" s="97" t="s">
        <v>530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26"/>
    </row>
    <row r="43">
      <c r="A43" s="97">
        <f t="shared" si="18"/>
        <v>2019</v>
      </c>
      <c r="B43" s="97" t="str">
        <f t="shared" si="12"/>
        <v>Baja</v>
      </c>
      <c r="C43" s="97" t="str">
        <f t="shared" si="13"/>
        <v>Alta</v>
      </c>
      <c r="D43" s="97" t="str">
        <f t="shared" si="14"/>
        <v>Baja</v>
      </c>
      <c r="E43" s="97" t="str">
        <f t="shared" si="15"/>
        <v>Alta</v>
      </c>
      <c r="F43" s="97" t="str">
        <f t="shared" si="16"/>
        <v>Alta</v>
      </c>
      <c r="G43" s="97" t="str">
        <f t="shared" si="17"/>
        <v>Baja</v>
      </c>
      <c r="H43" s="97" t="s">
        <v>530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26"/>
    </row>
    <row r="44">
      <c r="A44" s="97">
        <f t="shared" si="18"/>
        <v>2020</v>
      </c>
      <c r="B44" s="97" t="str">
        <f t="shared" si="12"/>
        <v>Baja</v>
      </c>
      <c r="C44" s="97" t="str">
        <f t="shared" si="13"/>
        <v>Alta</v>
      </c>
      <c r="D44" s="97" t="str">
        <f t="shared" si="14"/>
        <v>Baja</v>
      </c>
      <c r="E44" s="97" t="str">
        <f t="shared" si="15"/>
        <v>Alta</v>
      </c>
      <c r="F44" s="97" t="str">
        <f t="shared" si="16"/>
        <v>Moderada</v>
      </c>
      <c r="G44" s="97" t="str">
        <f t="shared" si="17"/>
        <v>Baja</v>
      </c>
      <c r="H44" s="97" t="s">
        <v>530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26"/>
    </row>
    <row r="45">
      <c r="A45" s="88"/>
      <c r="B45" s="86"/>
      <c r="C45" s="86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26"/>
    </row>
    <row r="46">
      <c r="A46" s="88"/>
      <c r="B46" s="86"/>
      <c r="C46" s="86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26"/>
    </row>
    <row r="47">
      <c r="A47" s="88"/>
      <c r="B47" s="86"/>
      <c r="C47" s="86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26"/>
    </row>
    <row r="48">
      <c r="A48" s="88"/>
      <c r="B48" s="86"/>
      <c r="C48" s="8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26"/>
    </row>
    <row r="49">
      <c r="A49" s="88"/>
      <c r="B49" s="86"/>
      <c r="C49" s="86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26"/>
    </row>
    <row r="50">
      <c r="A50" s="88"/>
      <c r="B50" s="86"/>
      <c r="C50" s="86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26"/>
    </row>
    <row r="51">
      <c r="A51" s="88"/>
      <c r="B51" s="86"/>
      <c r="C51" s="86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26"/>
    </row>
    <row r="52">
      <c r="A52" s="88"/>
      <c r="B52" s="86"/>
      <c r="C52" s="8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26"/>
    </row>
    <row r="53">
      <c r="A53" s="88"/>
      <c r="B53" s="86"/>
      <c r="C53" s="86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26"/>
    </row>
    <row r="54">
      <c r="A54" s="88"/>
      <c r="B54" s="86"/>
      <c r="C54" s="86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26"/>
    </row>
    <row r="55">
      <c r="A55" s="88"/>
      <c r="B55" s="86"/>
      <c r="C55" s="86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26"/>
    </row>
    <row r="56">
      <c r="A56" s="88"/>
      <c r="B56" s="86"/>
      <c r="C56" s="8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26"/>
    </row>
    <row r="57">
      <c r="A57" s="88"/>
      <c r="B57" s="86"/>
      <c r="C57" s="86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26"/>
    </row>
    <row r="58">
      <c r="A58" s="88"/>
      <c r="B58" s="86"/>
      <c r="C58" s="86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26"/>
    </row>
    <row r="59">
      <c r="A59" s="88"/>
      <c r="B59" s="86"/>
      <c r="C59" s="86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26"/>
    </row>
    <row r="60">
      <c r="A60" s="88"/>
      <c r="B60" s="86"/>
      <c r="C60" s="8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26"/>
    </row>
    <row r="61">
      <c r="A61" s="88"/>
      <c r="B61" s="86"/>
      <c r="C61" s="86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26"/>
    </row>
    <row r="62">
      <c r="A62" s="88"/>
      <c r="B62" s="86"/>
      <c r="C62" s="86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26"/>
    </row>
    <row r="63">
      <c r="A63" s="88"/>
      <c r="B63" s="86"/>
      <c r="C63" s="86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26"/>
    </row>
    <row r="64">
      <c r="A64" s="88"/>
      <c r="B64" s="86"/>
      <c r="C64" s="8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26"/>
    </row>
    <row r="65">
      <c r="A65" s="88"/>
      <c r="B65" s="86"/>
      <c r="C65" s="86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26"/>
    </row>
    <row r="66">
      <c r="A66" s="88"/>
      <c r="B66" s="86"/>
      <c r="C66" s="86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26"/>
    </row>
    <row r="67">
      <c r="A67" s="88"/>
      <c r="B67" s="86"/>
      <c r="C67" s="86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26"/>
    </row>
    <row r="68">
      <c r="A68" s="88"/>
      <c r="B68" s="86"/>
      <c r="C68" s="8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26"/>
    </row>
    <row r="69">
      <c r="A69" s="88"/>
      <c r="B69" s="86"/>
      <c r="C69" s="86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26"/>
    </row>
    <row r="70">
      <c r="A70" s="84"/>
      <c r="B70" s="84"/>
      <c r="C70" s="86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26"/>
    </row>
    <row r="71">
      <c r="A71" s="84"/>
      <c r="B71" s="84"/>
      <c r="C71" s="86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26"/>
    </row>
    <row r="72">
      <c r="A72" s="84"/>
      <c r="B72" s="86"/>
      <c r="C72" s="8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26"/>
    </row>
    <row r="73">
      <c r="A73" s="84"/>
      <c r="B73" s="84"/>
      <c r="C73" s="86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26"/>
    </row>
    <row r="74">
      <c r="A74" s="84"/>
      <c r="B74" s="84"/>
      <c r="C74" s="86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26"/>
    </row>
    <row r="75">
      <c r="A75" s="84"/>
      <c r="B75" s="84"/>
      <c r="C75" s="86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26"/>
    </row>
    <row r="76">
      <c r="A76" s="84"/>
      <c r="B76" s="84"/>
      <c r="C76" s="8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26"/>
    </row>
    <row r="77">
      <c r="A77" s="84"/>
      <c r="B77" s="84"/>
      <c r="C77" s="86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26"/>
    </row>
    <row r="78">
      <c r="A78" s="84"/>
      <c r="B78" s="84"/>
      <c r="C78" s="86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26"/>
    </row>
    <row r="79">
      <c r="A79" s="84"/>
      <c r="B79" s="84"/>
      <c r="C79" s="86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26"/>
    </row>
    <row r="80">
      <c r="A80" s="84"/>
      <c r="B80" s="84"/>
      <c r="C80" s="8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26"/>
    </row>
    <row r="81">
      <c r="A81" s="84"/>
      <c r="B81" s="84"/>
      <c r="C81" s="86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26"/>
    </row>
    <row r="82">
      <c r="A82" s="84"/>
      <c r="B82" s="84"/>
      <c r="C82" s="86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26"/>
    </row>
    <row r="83">
      <c r="A83" s="84"/>
      <c r="B83" s="84"/>
      <c r="C83" s="86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26"/>
    </row>
    <row r="84">
      <c r="A84" s="84"/>
      <c r="B84" s="86"/>
      <c r="C84" s="8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26"/>
    </row>
    <row r="85">
      <c r="A85" s="84"/>
      <c r="B85" s="84"/>
      <c r="C85" s="86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26"/>
    </row>
    <row r="86">
      <c r="A86" s="84"/>
      <c r="B86" s="84"/>
      <c r="C86" s="86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26"/>
    </row>
    <row r="87">
      <c r="A87" s="84"/>
      <c r="B87" s="84"/>
      <c r="C87" s="86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26"/>
    </row>
    <row r="88">
      <c r="A88" s="84"/>
      <c r="B88" s="84"/>
      <c r="C88" s="8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26"/>
    </row>
    <row r="89">
      <c r="A89" s="84"/>
      <c r="B89" s="84"/>
      <c r="C89" s="86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26"/>
    </row>
    <row r="90">
      <c r="A90" s="84"/>
      <c r="B90" s="84"/>
      <c r="C90" s="86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26"/>
    </row>
    <row r="91">
      <c r="A91" s="84"/>
      <c r="B91" s="84"/>
      <c r="C91" s="86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26"/>
    </row>
    <row r="92">
      <c r="A92" s="84"/>
      <c r="B92" s="84"/>
      <c r="C92" s="8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26"/>
    </row>
    <row r="93">
      <c r="A93" s="84"/>
      <c r="B93" s="84"/>
      <c r="C93" s="86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26"/>
    </row>
    <row r="94">
      <c r="A94" s="84"/>
      <c r="B94" s="84"/>
      <c r="C94" s="86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26"/>
    </row>
    <row r="95">
      <c r="A95" s="84"/>
      <c r="B95" s="84"/>
      <c r="C95" s="86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26"/>
    </row>
    <row r="96">
      <c r="A96" s="84"/>
      <c r="B96" s="86"/>
      <c r="C96" s="8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26"/>
    </row>
    <row r="97">
      <c r="A97" s="84"/>
      <c r="B97" s="84"/>
      <c r="C97" s="86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26"/>
    </row>
    <row r="98">
      <c r="A98" s="84"/>
      <c r="B98" s="84"/>
      <c r="C98" s="86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26"/>
    </row>
    <row r="99">
      <c r="A99" s="84"/>
      <c r="B99" s="84"/>
      <c r="C99" s="86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26"/>
    </row>
    <row r="100">
      <c r="A100" s="84"/>
      <c r="B100" s="84"/>
      <c r="C100" s="8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26"/>
    </row>
    <row r="101">
      <c r="A101" s="84"/>
      <c r="B101" s="84"/>
      <c r="C101" s="86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26"/>
    </row>
    <row r="102">
      <c r="A102" s="84"/>
      <c r="B102" s="84"/>
      <c r="C102" s="86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26"/>
    </row>
    <row r="103">
      <c r="A103" s="84"/>
      <c r="B103" s="84"/>
      <c r="C103" s="86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26"/>
    </row>
    <row r="104">
      <c r="A104" s="84"/>
      <c r="B104" s="84"/>
      <c r="C104" s="8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26"/>
    </row>
    <row r="105">
      <c r="A105" s="84"/>
      <c r="B105" s="84"/>
      <c r="C105" s="86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26"/>
    </row>
    <row r="106">
      <c r="A106" s="84"/>
      <c r="B106" s="84"/>
      <c r="C106" s="86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26"/>
    </row>
    <row r="107">
      <c r="A107" s="84"/>
      <c r="B107" s="84"/>
      <c r="C107" s="86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26"/>
    </row>
    <row r="108">
      <c r="A108" s="84"/>
      <c r="B108" s="86"/>
      <c r="C108" s="8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26"/>
    </row>
    <row r="109">
      <c r="A109" s="84"/>
      <c r="B109" s="84"/>
      <c r="C109" s="86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26"/>
    </row>
    <row r="110">
      <c r="A110" s="84"/>
      <c r="B110" s="84"/>
      <c r="C110" s="86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26"/>
    </row>
    <row r="111">
      <c r="A111" s="84"/>
      <c r="B111" s="84"/>
      <c r="C111" s="86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26"/>
    </row>
    <row r="112">
      <c r="A112" s="84"/>
      <c r="B112" s="84"/>
      <c r="C112" s="8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26"/>
    </row>
    <row r="113">
      <c r="A113" s="84"/>
      <c r="B113" s="84"/>
      <c r="C113" s="86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26"/>
    </row>
    <row r="114">
      <c r="A114" s="84"/>
      <c r="B114" s="84"/>
      <c r="C114" s="86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26"/>
    </row>
    <row r="115">
      <c r="A115" s="84"/>
      <c r="B115" s="84"/>
      <c r="C115" s="86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26"/>
    </row>
    <row r="116">
      <c r="A116" s="84"/>
      <c r="B116" s="84"/>
      <c r="C116" s="8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26"/>
    </row>
    <row r="117">
      <c r="A117" s="84"/>
      <c r="B117" s="84"/>
      <c r="C117" s="86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26"/>
    </row>
    <row r="118">
      <c r="A118" s="84"/>
      <c r="B118" s="84"/>
      <c r="C118" s="86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26"/>
    </row>
    <row r="119">
      <c r="A119" s="84"/>
      <c r="B119" s="84"/>
      <c r="C119" s="86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26"/>
    </row>
    <row r="120">
      <c r="A120" s="84"/>
      <c r="B120" s="86"/>
      <c r="C120" s="8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26"/>
    </row>
    <row r="121">
      <c r="A121" s="84"/>
      <c r="B121" s="84"/>
      <c r="C121" s="86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26"/>
    </row>
    <row r="122">
      <c r="A122" s="84"/>
      <c r="B122" s="84"/>
      <c r="C122" s="86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26"/>
    </row>
    <row r="123">
      <c r="A123" s="84"/>
      <c r="B123" s="84"/>
      <c r="C123" s="86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26"/>
    </row>
    <row r="124">
      <c r="A124" s="84"/>
      <c r="B124" s="84"/>
      <c r="C124" s="8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26"/>
    </row>
    <row r="125">
      <c r="A125" s="84"/>
      <c r="B125" s="84"/>
      <c r="C125" s="86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26"/>
    </row>
    <row r="126">
      <c r="A126" s="84"/>
      <c r="B126" s="84"/>
      <c r="C126" s="86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26"/>
    </row>
    <row r="127">
      <c r="A127" s="84"/>
      <c r="B127" s="86"/>
      <c r="C127" s="86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26"/>
    </row>
    <row r="128">
      <c r="A128" s="84"/>
      <c r="B128" s="84"/>
      <c r="C128" s="8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26"/>
    </row>
    <row r="129">
      <c r="A129" s="84"/>
      <c r="B129" s="84"/>
      <c r="C129" s="86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26"/>
    </row>
    <row r="130">
      <c r="A130" s="84"/>
      <c r="B130" s="84"/>
      <c r="C130" s="86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26"/>
    </row>
    <row r="131">
      <c r="A131" s="84"/>
      <c r="B131" s="84"/>
      <c r="C131" s="86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26"/>
    </row>
    <row r="132">
      <c r="A132" s="84"/>
      <c r="B132" s="84"/>
      <c r="C132" s="8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26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26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26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26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26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26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26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26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26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26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26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26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26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26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26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26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26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26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26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26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26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26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26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26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26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26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26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26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26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26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26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26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26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26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26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26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26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26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26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26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26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26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26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26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26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26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26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26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26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26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26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26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26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26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26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26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26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26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26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26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26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26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26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26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26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26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26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26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26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26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26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26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26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26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26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26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26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26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26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26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26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26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26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26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26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26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26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26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26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26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26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26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26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26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26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26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26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26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26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26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26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26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26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26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26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26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26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26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26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26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26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26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26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26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26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26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26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26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26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26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26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26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26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26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26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26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26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26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26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26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26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26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26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26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26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26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26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26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26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26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26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26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26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26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26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26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26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26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26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26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26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26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26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26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26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26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26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26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26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26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26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26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26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26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26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26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26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26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26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26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26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26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26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26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26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26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26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26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26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26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26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26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26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26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26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26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26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26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26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26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26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26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26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26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26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26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26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26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26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26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26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26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26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26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26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26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26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26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26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26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26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26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26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26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26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26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26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26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26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26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26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26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26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26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26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26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26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26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26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26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26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26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26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26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26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26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26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26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26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26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26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26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26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26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26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26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26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26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26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26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26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26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26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26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26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26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26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26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26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26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26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26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26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26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26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26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26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26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26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26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26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26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26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26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26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26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26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26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26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26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26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26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26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26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26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26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26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26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26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26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26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26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26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26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26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26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26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26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26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26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26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26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26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26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26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26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26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26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26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26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26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26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26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26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26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26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26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26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26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26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26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26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26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26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26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26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26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26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26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26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26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26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26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26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26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26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26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26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26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26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26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26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26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26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26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26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26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26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26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26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26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26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26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26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26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26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26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26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26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26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26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26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26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26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26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26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26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26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26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26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26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26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26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26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26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26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26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26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26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26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26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26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26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26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26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26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26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26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26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26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26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26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26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26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26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26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26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26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26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26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26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26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26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26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26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26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26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26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26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26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26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26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26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26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26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26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26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26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26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26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26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26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26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26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26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26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26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26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26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26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26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26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26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26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26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26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26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26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26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26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26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26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26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26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26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26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26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26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26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26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26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26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26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26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26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26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26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26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26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26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26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26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26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26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26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26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26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26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26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26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26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26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26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26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26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26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26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26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26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26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26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26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26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26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26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26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26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26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26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26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26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26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26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26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26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26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26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26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26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26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26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26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26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26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26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26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26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26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26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26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26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26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26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26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26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26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26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26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26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26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26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26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26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26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26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26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26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26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26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26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26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26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26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26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26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26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26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26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26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26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26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26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26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26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26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26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26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26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26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26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26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26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26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26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26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26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26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26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26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26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26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26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26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26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26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26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26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26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26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26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26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26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26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26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26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26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26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26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26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26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26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26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26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26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26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26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26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26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26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26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26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26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26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26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26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26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26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26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26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26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26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26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26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26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26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26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26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26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26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26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26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26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26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26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26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26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26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26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26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26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26"/>
    </row>
  </sheetData>
  <mergeCells count="2">
    <mergeCell ref="B1:G1"/>
    <mergeCell ref="H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515</v>
      </c>
      <c r="B1" s="1" t="s">
        <v>516</v>
      </c>
    </row>
    <row r="2">
      <c r="A2" s="36">
        <v>2.0031343E8</v>
      </c>
      <c r="B2" s="36">
        <v>100.0</v>
      </c>
    </row>
    <row r="3">
      <c r="A3" s="36">
        <v>2.00517708E8</v>
      </c>
      <c r="B3" s="36">
        <v>100.0</v>
      </c>
    </row>
    <row r="4">
      <c r="A4" s="36">
        <v>2.007142E8</v>
      </c>
      <c r="B4" s="36">
        <v>100.0</v>
      </c>
    </row>
    <row r="5">
      <c r="A5" s="36">
        <v>2.00915691E8</v>
      </c>
      <c r="B5" s="36">
        <v>65.0</v>
      </c>
    </row>
    <row r="6">
      <c r="A6" s="36">
        <v>2.01325557E8</v>
      </c>
      <c r="B6" s="36">
        <v>100.0</v>
      </c>
    </row>
    <row r="7">
      <c r="A7" s="36">
        <v>2.01404106E8</v>
      </c>
      <c r="B7" s="36">
        <v>100.0</v>
      </c>
    </row>
    <row r="8">
      <c r="A8" s="36">
        <v>2.01404218E8</v>
      </c>
      <c r="B8" s="36">
        <v>100.0</v>
      </c>
    </row>
    <row r="9">
      <c r="A9" s="36">
        <v>2.01404319E8</v>
      </c>
      <c r="B9" s="36">
        <v>65.0</v>
      </c>
    </row>
    <row r="10">
      <c r="A10" s="36">
        <v>2.01503577E8</v>
      </c>
      <c r="B10" s="36">
        <v>100.0</v>
      </c>
    </row>
    <row r="11">
      <c r="A11" s="36">
        <v>2.01503702E8</v>
      </c>
      <c r="B11" s="36">
        <v>80.0</v>
      </c>
    </row>
    <row r="12">
      <c r="A12" s="36">
        <v>2.01503783E8</v>
      </c>
      <c r="B12" s="36">
        <v>0.0</v>
      </c>
    </row>
    <row r="13">
      <c r="A13" s="36">
        <v>2.01503958E8</v>
      </c>
      <c r="B13" s="36">
        <v>0.0</v>
      </c>
    </row>
    <row r="14">
      <c r="A14" s="36">
        <v>2.01504236E8</v>
      </c>
      <c r="B14" s="36">
        <v>100.0</v>
      </c>
    </row>
    <row r="15">
      <c r="A15" s="36">
        <v>2.01504341E8</v>
      </c>
      <c r="B15" s="36">
        <v>100.0</v>
      </c>
    </row>
    <row r="16">
      <c r="A16" s="36">
        <v>2.01513758E8</v>
      </c>
      <c r="B16" s="36">
        <v>100.0</v>
      </c>
    </row>
    <row r="17">
      <c r="A17" s="36">
        <v>2.01549059E8</v>
      </c>
      <c r="B17" s="36">
        <v>80.0</v>
      </c>
    </row>
    <row r="18">
      <c r="A18" s="36">
        <v>2.0160279E8</v>
      </c>
      <c r="B18" s="36">
        <v>100.0</v>
      </c>
    </row>
    <row r="19">
      <c r="A19" s="36">
        <v>2.01603103E8</v>
      </c>
      <c r="B19" s="36">
        <v>0.0</v>
      </c>
    </row>
    <row r="20">
      <c r="A20" s="36">
        <v>2.01603198E8</v>
      </c>
      <c r="B20" s="36">
        <v>100.0</v>
      </c>
    </row>
    <row r="21">
      <c r="A21" s="36">
        <v>2.01612185E8</v>
      </c>
      <c r="B21" s="36">
        <v>100.0</v>
      </c>
    </row>
    <row r="22">
      <c r="A22" s="36">
        <v>2.01700308E8</v>
      </c>
      <c r="B22" s="36">
        <v>100.0</v>
      </c>
    </row>
    <row r="23">
      <c r="A23" s="36">
        <v>2.0170039E8</v>
      </c>
      <c r="B23" s="36">
        <v>90.0</v>
      </c>
    </row>
    <row r="24">
      <c r="A24" s="36">
        <v>2.01700521E8</v>
      </c>
      <c r="B24" s="36">
        <v>0.0</v>
      </c>
    </row>
    <row r="25">
      <c r="A25" s="36">
        <v>2.01700634E8</v>
      </c>
      <c r="B25" s="36">
        <v>100.0</v>
      </c>
    </row>
    <row r="26">
      <c r="A26" s="36">
        <v>2.01602842E8</v>
      </c>
      <c r="B26" s="36">
        <v>80.0</v>
      </c>
    </row>
    <row r="27">
      <c r="A27" s="36">
        <v>2.01700893E8</v>
      </c>
      <c r="B27" s="36">
        <v>0.0</v>
      </c>
    </row>
    <row r="28">
      <c r="A28" s="36">
        <v>2.01701029E8</v>
      </c>
      <c r="B28" s="36">
        <v>100.0</v>
      </c>
    </row>
    <row r="29">
      <c r="A29" s="36">
        <v>2.01709014E8</v>
      </c>
      <c r="B29" s="36">
        <v>100.0</v>
      </c>
    </row>
    <row r="30">
      <c r="A30" s="36">
        <v>2.01709166E8</v>
      </c>
      <c r="B30" s="36">
        <v>100.0</v>
      </c>
    </row>
    <row r="31">
      <c r="A31" s="36">
        <v>2.01709502E8</v>
      </c>
      <c r="B31" s="36">
        <v>100.0</v>
      </c>
    </row>
    <row r="32">
      <c r="A32" s="36">
        <v>2.01712132E8</v>
      </c>
      <c r="B32" s="36">
        <v>0.0</v>
      </c>
    </row>
    <row r="33">
      <c r="A33" s="36">
        <v>2.01800546E8</v>
      </c>
      <c r="B33" s="36">
        <v>100.0</v>
      </c>
    </row>
    <row r="34">
      <c r="A34" s="36">
        <v>2.01800585E8</v>
      </c>
      <c r="B34" s="36">
        <v>100.0</v>
      </c>
    </row>
    <row r="35">
      <c r="A35" s="36">
        <v>2.01800586E8</v>
      </c>
      <c r="B35" s="36">
        <v>100.0</v>
      </c>
    </row>
    <row r="36">
      <c r="A36" s="36">
        <v>2.01800639E8</v>
      </c>
      <c r="B36" s="36">
        <v>85.0</v>
      </c>
    </row>
    <row r="37">
      <c r="A37" s="36">
        <v>2.01800712E8</v>
      </c>
      <c r="B37" s="36">
        <v>100.0</v>
      </c>
    </row>
    <row r="38">
      <c r="A38" s="36">
        <v>2.01801397E8</v>
      </c>
      <c r="B38" s="36">
        <v>85.0</v>
      </c>
    </row>
    <row r="39">
      <c r="A39" s="36">
        <v>2.01801434E8</v>
      </c>
      <c r="B39" s="36">
        <v>60.0</v>
      </c>
    </row>
    <row r="40">
      <c r="A40" s="36">
        <v>2.01900051E8</v>
      </c>
      <c r="B40" s="36">
        <v>100.0</v>
      </c>
    </row>
    <row r="41">
      <c r="A41" s="36">
        <v>2.01900226E8</v>
      </c>
      <c r="B41" s="36">
        <v>100.0</v>
      </c>
    </row>
    <row r="42">
      <c r="A42" s="36">
        <v>2.01900853E8</v>
      </c>
      <c r="B42" s="36">
        <v>100.0</v>
      </c>
    </row>
    <row r="43">
      <c r="A43" s="36">
        <v>2.01900907E8</v>
      </c>
      <c r="B43" s="36">
        <v>0.0</v>
      </c>
    </row>
    <row r="44">
      <c r="A44" s="36">
        <v>2.01902046E8</v>
      </c>
      <c r="B44" s="36">
        <v>70.0</v>
      </c>
    </row>
    <row r="45">
      <c r="A45" s="36">
        <v>2.01902302E8</v>
      </c>
      <c r="B45" s="36">
        <v>100.0</v>
      </c>
    </row>
    <row r="46">
      <c r="A46" s="36">
        <v>2.01902934E8</v>
      </c>
      <c r="B46" s="36">
        <v>85.0</v>
      </c>
    </row>
    <row r="47">
      <c r="A47" s="36">
        <v>2.0190385E8</v>
      </c>
      <c r="B47" s="36">
        <v>100.0</v>
      </c>
    </row>
    <row r="48">
      <c r="A48" s="36">
        <v>2.01903865E8</v>
      </c>
      <c r="B48" s="36">
        <v>100.0</v>
      </c>
    </row>
    <row r="49">
      <c r="A49" s="36">
        <v>2.01903969E8</v>
      </c>
      <c r="B49" s="36">
        <v>100.0</v>
      </c>
    </row>
    <row r="50">
      <c r="A50" s="36">
        <v>2.01905837E8</v>
      </c>
      <c r="B50" s="36">
        <v>100.0</v>
      </c>
    </row>
    <row r="51">
      <c r="A51" s="36">
        <v>2.01906552E8</v>
      </c>
      <c r="B51" s="36">
        <v>100.0</v>
      </c>
    </row>
  </sheetData>
  <drawing r:id="rId1"/>
</worksheet>
</file>