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esktop\Project_IS_github\IS_456_BEAM\"/>
    </mc:Choice>
  </mc:AlternateContent>
  <bookViews>
    <workbookView xWindow="0" yWindow="0" windowWidth="15330" windowHeight="8265" firstSheet="1" activeTab="4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r:id="rId5"/>
    <sheet name="DESIGN_PROCEDURE" sheetId="14" r:id="rId6"/>
    <sheet name="REPORT" sheetId="15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4" l="1"/>
  <c r="AE19" i="14"/>
  <c r="AF20" i="14"/>
  <c r="AE17" i="14"/>
  <c r="AF97" i="14"/>
  <c r="AF85" i="14"/>
  <c r="AF90" i="14" s="1"/>
  <c r="AF84" i="14"/>
  <c r="AD89" i="14" l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AD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<sst xmlns="http://schemas.openxmlformats.org/spreadsheetml/2006/main" count="387" uniqueCount="217">
  <si>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</si>
  <si>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</si>
  <si>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</si>
  <si>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</si>
  <si>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</si>
  <si>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</si>
  <si>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</si>
  <si>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</si>
  <si>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</si>
  <si>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</si>
  <si>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</si>
  <si>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</si>
  <si>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</si>
  <si>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</si>
  <si>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</si>
  <si>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</si>
  <si>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</si>
  <si>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</si>
  <si>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</si>
  <si>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</si>
  <si>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</si>
  <si>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</si>
  <si>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</si>
  <si>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</si>
  <si>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</si>
  <si>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</si>
  <si>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</si>
  <si>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</si>
  <si>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</si>
  <si>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</si>
  <si>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</si>
  <si>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</si>
  <si>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</si>
  <si>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</si>
  <si>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</si>
  <si>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</si>
  <si>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</si>
  <si>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</si>
  <si>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</si>
  <si>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</si>
  <si>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</si>
  <si>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</si>
  <si>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</si>
  <si>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</si>
  <si>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</si>
  <si>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</si>
  <si>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</si>
  <si>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</si>
  <si>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</si>
  <si>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</si>
  <si>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</si>
  <si>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</si>
  <si>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</si>
  <si>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</si>
  <si>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</si>
  <si>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</si>
  <si>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</si>
  <si>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</si>
  <si>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</si>
  <si>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</si>
  <si>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</si>
  <si>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</si>
  <si>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</si>
  <si>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</si>
  <si>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</si>
  <si>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</si>
  <si>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</si>
  <si>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</si>
  <si>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</si>
  <si>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</si>
  <si>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</si>
  <si>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</si>
  <si>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</si>
  <si>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</si>
  <si>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</si>
  <si>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</si>
  <si>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</si>
  <si>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</si>
  <si>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</si>
  <si>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</si>
  <si>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</si>
  <si>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</si>
  <si>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</si>
  <si>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</si>
  <si>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</si>
  <si>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</si>
  <si>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</si>
  <si>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</si>
  <si>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</si>
  <si>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</si>
  <si>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</si>
  <si>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</si>
  <si>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</si>
  <si>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</si>
  <si>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</si>
  <si>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</si>
  <si>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</si>
  <si>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</si>
  <si>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</si>
  <si>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</si>
  <si>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</si>
  <si>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</si>
  <si>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</si>
  <si>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</si>
  <si>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</si>
  <si>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</si>
  <si>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</si>
  <si>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</si>
  <si>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</si>
  <si>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</si>
  <si>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</si>
  <si>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</si>
  <si>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</si>
  <si>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</si>
  <si>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</si>
  <si>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</si>
  <si>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</si>
  <si>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</si>
  <si>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</si>
  <si>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</si>
  <si>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</si>
  <si>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</si>
  <si>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</si>
  <si>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</si>
  <si>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</si>
  <si>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</si>
  <si>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</si>
  <si>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</si>
  <si>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</si>
  <si>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</si>
  <si>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</si>
  <si>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</si>
  <si>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</si>
  <si>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</si>
  <si>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</si>
  <si>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</si>
  <si>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</si>
  <si>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</si>
  <si>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</si>
  <si>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</si>
  <si>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</si>
  <si>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</si>
  <si>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</si>
  <si>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</si>
  <si>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</si>
  <si>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</si>
  <si>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</si>
  <si>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</si>
  <si>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</si>
  <si>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</si>
  <si>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</si>
  <si>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</si>
  <si>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</si>
  <si>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</si>
  <si>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</si>
  <si>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</si>
  <si>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</si>
  <si>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</si>
  <si>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</si>
  <si>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</si>
  <si>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</si>
  <si>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</si>
  <si>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</si>
  <si>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</si>
  <si>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</si>
  <si>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</si>
  <si>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data Box</t>
  </si>
  <si>
    <t>CHECKMODE</t>
  </si>
  <si>
    <t>Include Torsion data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</si>
  <si>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</si>
  <si>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</si>
  <si>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</si>
  <si>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</si>
  <si>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</si>
  <si>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</si>
  <si>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</si>
  <si>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</si>
  <si>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>7, 28, 365 days for creep deflection</t>
  </si>
  <si>
    <t>Change UI for deflection limit</t>
  </si>
  <si>
    <t>250, 350</t>
  </si>
  <si>
    <t>Rename skin bar with side face reinforcement</t>
  </si>
  <si>
    <t xml:space="preserve">TORSION </t>
  </si>
  <si>
    <t xml:space="preserve">Replace seismic Design with IS 13920 Design </t>
  </si>
  <si>
    <t>Equivalent Moment and shear</t>
  </si>
  <si>
    <t>T  =</t>
  </si>
  <si>
    <t>Equ_Moment =</t>
  </si>
  <si>
    <t xml:space="preserve">Equ_Shear=  </t>
  </si>
  <si>
    <t>Hide smf imf and cmf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</si>
  <si>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</si>
  <si>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</si>
  <si>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</si>
  <si>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</si>
  <si>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</si>
  <si>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</si>
  <si>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</si>
  <si>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snipp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</si>
  <si>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</si>
  <si>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</si>
  <si>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</si>
  <si>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</si>
  <si>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</si>
  <si>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</si>
  <si>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</si>
  <si>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Include T Torsion</t>
  </si>
  <si>
    <t>Provide Equivalent Torsion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</si>
  <si>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</si>
  <si>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</si>
  <si>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</si>
  <si>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</si>
  <si>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</si>
  <si>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</si>
  <si>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</si>
  <si>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Replace short and long term defelction to Total Deflection</t>
  </si>
  <si>
    <t xml:space="preserve">Change shortterm and longterm deflection to Total Deflection </t>
  </si>
  <si>
    <t>Deflection</t>
  </si>
  <si>
    <t>Deadload</t>
  </si>
  <si>
    <t>LiveLoad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</si>
</sst>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0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42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13" Type="http://schemas.openxmlformats.org/officeDocument/2006/relationships/image" Target="../media/image57.png"/><Relationship Id="rId18" Type="http://schemas.openxmlformats.org/officeDocument/2006/relationships/image" Target="../media/image61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12" Type="http://schemas.openxmlformats.org/officeDocument/2006/relationships/image" Target="../media/image56.png"/><Relationship Id="rId17" Type="http://schemas.openxmlformats.org/officeDocument/2006/relationships/image" Target="../media/image34.png"/><Relationship Id="rId2" Type="http://schemas.openxmlformats.org/officeDocument/2006/relationships/image" Target="../media/image46.png"/><Relationship Id="rId16" Type="http://schemas.openxmlformats.org/officeDocument/2006/relationships/image" Target="../media/image60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11" Type="http://schemas.openxmlformats.org/officeDocument/2006/relationships/image" Target="../media/image55.png"/><Relationship Id="rId5" Type="http://schemas.openxmlformats.org/officeDocument/2006/relationships/image" Target="../media/image49.png"/><Relationship Id="rId15" Type="http://schemas.openxmlformats.org/officeDocument/2006/relationships/image" Target="../media/image59.png"/><Relationship Id="rId10" Type="http://schemas.openxmlformats.org/officeDocument/2006/relationships/image" Target="../media/image54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Relationship Id="rId14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22409</xdr:colOff>
      <xdr:row>11</xdr:row>
      <xdr:rowOff>0</xdr:rowOff>
    </xdr:from>
    <xdr:to>
      <xdr:col>54</xdr:col>
      <xdr:colOff>0</xdr:colOff>
      <xdr:row>65</xdr:row>
      <xdr:rowOff>22411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30527" y="1972235"/>
          <a:ext cx="12281649" cy="9704294"/>
        </a:xfrm>
        <a:prstGeom prst="rect">
          <a:avLst/>
        </a:prstGeom>
      </xdr:spPr>
    </xdr:pic>
    <xdr:clientData/>
  </xdr:twoCellAnchor>
  <xdr:twoCellAnchor>
    <xdr:from>
      <xdr:col>42</xdr:col>
      <xdr:colOff>638735</xdr:colOff>
      <xdr:row>23</xdr:row>
      <xdr:rowOff>156882</xdr:rowOff>
    </xdr:from>
    <xdr:to>
      <xdr:col>43</xdr:col>
      <xdr:colOff>168089</xdr:colOff>
      <xdr:row>27</xdr:row>
      <xdr:rowOff>179293</xdr:rowOff>
    </xdr:to>
    <xdr:sp macro="" textlink="">
      <xdr:nvSpPr>
        <xdr:cNvPr id="14" name="Rectangle 13"/>
        <xdr:cNvSpPr/>
      </xdr:nvSpPr>
      <xdr:spPr>
        <a:xfrm>
          <a:off x="29348206" y="4280647"/>
          <a:ext cx="212912" cy="7395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61633</xdr:colOff>
      <xdr:row>8</xdr:row>
      <xdr:rowOff>168088</xdr:rowOff>
    </xdr:from>
    <xdr:to>
      <xdr:col>44</xdr:col>
      <xdr:colOff>67235</xdr:colOff>
      <xdr:row>23</xdr:row>
      <xdr:rowOff>156882</xdr:rowOff>
    </xdr:to>
    <xdr:cxnSp macro="">
      <xdr:nvCxnSpPr>
        <xdr:cNvPr id="6" name="Straight Arrow Connector 5"/>
        <xdr:cNvCxnSpPr>
          <a:stCxn id="14" idx="0"/>
        </xdr:cNvCxnSpPr>
      </xdr:nvCxnSpPr>
      <xdr:spPr>
        <a:xfrm flipV="1">
          <a:off x="29454662" y="1602441"/>
          <a:ext cx="689161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</xdr:colOff>
      <xdr:row>64</xdr:row>
      <xdr:rowOff>156882</xdr:rowOff>
    </xdr:from>
    <xdr:to>
      <xdr:col>35</xdr:col>
      <xdr:colOff>328612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43647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683558</xdr:colOff>
      <xdr:row>89</xdr:row>
      <xdr:rowOff>156882</xdr:rowOff>
    </xdr:from>
    <xdr:to>
      <xdr:col>25</xdr:col>
      <xdr:colOff>616322</xdr:colOff>
      <xdr:row>90</xdr:row>
      <xdr:rowOff>100852</xdr:rowOff>
    </xdr:to>
    <xdr:sp macro="" textlink="">
      <xdr:nvSpPr>
        <xdr:cNvPr id="19" name="Rectangle 18"/>
        <xdr:cNvSpPr/>
      </xdr:nvSpPr>
      <xdr:spPr>
        <a:xfrm>
          <a:off x="15721852" y="16114058"/>
          <a:ext cx="1983441" cy="12326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470648</xdr:colOff>
      <xdr:row>90</xdr:row>
      <xdr:rowOff>33617</xdr:rowOff>
    </xdr:from>
    <xdr:to>
      <xdr:col>23</xdr:col>
      <xdr:colOff>246529</xdr:colOff>
      <xdr:row>120</xdr:row>
      <xdr:rowOff>11208</xdr:rowOff>
    </xdr:to>
    <xdr:cxnSp macro="">
      <xdr:nvCxnSpPr>
        <xdr:cNvPr id="18" name="Straight Arrow Connector 17"/>
        <xdr:cNvCxnSpPr/>
      </xdr:nvCxnSpPr>
      <xdr:spPr>
        <a:xfrm flipH="1">
          <a:off x="15508942" y="16170088"/>
          <a:ext cx="459440" cy="5356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>
    <xdr:from>
      <xdr:col>23</xdr:col>
      <xdr:colOff>22412</xdr:colOff>
      <xdr:row>120</xdr:row>
      <xdr:rowOff>168088</xdr:rowOff>
    </xdr:from>
    <xdr:to>
      <xdr:col>31</xdr:col>
      <xdr:colOff>112058</xdr:colOff>
      <xdr:row>135</xdr:row>
      <xdr:rowOff>156882</xdr:rowOff>
    </xdr:to>
    <xdr:cxnSp macro="">
      <xdr:nvCxnSpPr>
        <xdr:cNvPr id="25" name="Straight Arrow Connector 24"/>
        <xdr:cNvCxnSpPr/>
      </xdr:nvCxnSpPr>
      <xdr:spPr>
        <a:xfrm flipH="1" flipV="1">
          <a:off x="15744265" y="21683382"/>
          <a:ext cx="5558117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135</xdr:row>
      <xdr:rowOff>44823</xdr:rowOff>
    </xdr:from>
    <xdr:to>
      <xdr:col>31</xdr:col>
      <xdr:colOff>212911</xdr:colOff>
      <xdr:row>137</xdr:row>
      <xdr:rowOff>112059</xdr:rowOff>
    </xdr:to>
    <xdr:sp macro="" textlink="">
      <xdr:nvSpPr>
        <xdr:cNvPr id="28" name="Rectangle 27"/>
        <xdr:cNvSpPr/>
      </xdr:nvSpPr>
      <xdr:spPr>
        <a:xfrm>
          <a:off x="21201530" y="24249529"/>
          <a:ext cx="201705" cy="4258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4</xdr:col>
      <xdr:colOff>156885</xdr:colOff>
      <xdr:row>93</xdr:row>
      <xdr:rowOff>134471</xdr:rowOff>
    </xdr:from>
    <xdr:to>
      <xdr:col>5</xdr:col>
      <xdr:colOff>313766</xdr:colOff>
      <xdr:row>95</xdr:row>
      <xdr:rowOff>11206</xdr:rowOff>
    </xdr:to>
    <xdr:sp macro="" textlink="">
      <xdr:nvSpPr>
        <xdr:cNvPr id="30" name="Rectangle 29"/>
        <xdr:cNvSpPr/>
      </xdr:nvSpPr>
      <xdr:spPr>
        <a:xfrm>
          <a:off x="2891120" y="16808824"/>
          <a:ext cx="840440" cy="23532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286871</xdr:colOff>
      <xdr:row>94</xdr:row>
      <xdr:rowOff>62752</xdr:rowOff>
    </xdr:from>
    <xdr:to>
      <xdr:col>8</xdr:col>
      <xdr:colOff>0</xdr:colOff>
      <xdr:row>96</xdr:row>
      <xdr:rowOff>89647</xdr:rowOff>
    </xdr:to>
    <xdr:cxnSp macro="">
      <xdr:nvCxnSpPr>
        <xdr:cNvPr id="31" name="Straight Arrow Connector 30"/>
        <xdr:cNvCxnSpPr/>
      </xdr:nvCxnSpPr>
      <xdr:spPr>
        <a:xfrm flipH="1" flipV="1">
          <a:off x="3704665" y="16916399"/>
          <a:ext cx="1763806" cy="385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13448</xdr:colOff>
      <xdr:row>87</xdr:row>
      <xdr:rowOff>145677</xdr:rowOff>
    </xdr:from>
    <xdr:to>
      <xdr:col>9</xdr:col>
      <xdr:colOff>112059</xdr:colOff>
      <xdr:row>91</xdr:row>
      <xdr:rowOff>103093</xdr:rowOff>
    </xdr:to>
    <xdr:cxnSp macro="">
      <xdr:nvCxnSpPr>
        <xdr:cNvPr id="34" name="Straight Arrow Connector 33"/>
        <xdr:cNvCxnSpPr/>
      </xdr:nvCxnSpPr>
      <xdr:spPr>
        <a:xfrm flipH="1">
          <a:off x="3431242" y="15744265"/>
          <a:ext cx="2832846" cy="674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129991</xdr:colOff>
      <xdr:row>90</xdr:row>
      <xdr:rowOff>174815</xdr:rowOff>
    </xdr:from>
    <xdr:to>
      <xdr:col>5</xdr:col>
      <xdr:colOff>291353</xdr:colOff>
      <xdr:row>93</xdr:row>
      <xdr:rowOff>122647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7109" y="16311286"/>
          <a:ext cx="2212038" cy="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145676</xdr:colOff>
      <xdr:row>92</xdr:row>
      <xdr:rowOff>89647</xdr:rowOff>
    </xdr:from>
    <xdr:to>
      <xdr:col>5</xdr:col>
      <xdr:colOff>180856</xdr:colOff>
      <xdr:row>93</xdr:row>
      <xdr:rowOff>36958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2584" t="11563" b="23124"/>
        <a:stretch/>
      </xdr:blipFill>
      <xdr:spPr>
        <a:xfrm>
          <a:off x="2879911" y="16584706"/>
          <a:ext cx="718739" cy="126605"/>
        </a:xfrm>
        <a:prstGeom prst="rect">
          <a:avLst/>
        </a:prstGeom>
      </xdr:spPr>
    </xdr:pic>
    <xdr:clientData/>
  </xdr:twoCellAnchor>
  <xdr:twoCellAnchor>
    <xdr:from>
      <xdr:col>2</xdr:col>
      <xdr:colOff>73961</xdr:colOff>
      <xdr:row>91</xdr:row>
      <xdr:rowOff>51550</xdr:rowOff>
    </xdr:from>
    <xdr:to>
      <xdr:col>5</xdr:col>
      <xdr:colOff>224118</xdr:colOff>
      <xdr:row>93</xdr:row>
      <xdr:rowOff>89649</xdr:rowOff>
    </xdr:to>
    <xdr:sp macro="" textlink="">
      <xdr:nvSpPr>
        <xdr:cNvPr id="33" name="Rectangle 32"/>
        <xdr:cNvSpPr/>
      </xdr:nvSpPr>
      <xdr:spPr>
        <a:xfrm>
          <a:off x="1441079" y="16367315"/>
          <a:ext cx="2200833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611844</xdr:colOff>
      <xdr:row>92</xdr:row>
      <xdr:rowOff>44824</xdr:rowOff>
    </xdr:from>
    <xdr:to>
      <xdr:col>5</xdr:col>
      <xdr:colOff>85166</xdr:colOff>
      <xdr:row>93</xdr:row>
      <xdr:rowOff>56029</xdr:rowOff>
    </xdr:to>
    <xdr:sp macro="" textlink="">
      <xdr:nvSpPr>
        <xdr:cNvPr id="44" name="Rectangle 43"/>
        <xdr:cNvSpPr/>
      </xdr:nvSpPr>
      <xdr:spPr>
        <a:xfrm flipV="1">
          <a:off x="2662520" y="16539883"/>
          <a:ext cx="840440" cy="190499"/>
        </a:xfrm>
        <a:prstGeom prst="rect">
          <a:avLst/>
        </a:prstGeom>
        <a:solidFill>
          <a:schemeClr val="accent2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85166</xdr:colOff>
      <xdr:row>91</xdr:row>
      <xdr:rowOff>156882</xdr:rowOff>
    </xdr:from>
    <xdr:to>
      <xdr:col>8</xdr:col>
      <xdr:colOff>638735</xdr:colOff>
      <xdr:row>92</xdr:row>
      <xdr:rowOff>140073</xdr:rowOff>
    </xdr:to>
    <xdr:cxnSp macro="">
      <xdr:nvCxnSpPr>
        <xdr:cNvPr id="41" name="Straight Arrow Connector 40"/>
        <xdr:cNvCxnSpPr>
          <a:stCxn id="44" idx="3"/>
        </xdr:cNvCxnSpPr>
      </xdr:nvCxnSpPr>
      <xdr:spPr>
        <a:xfrm flipV="1">
          <a:off x="3502960" y="16472647"/>
          <a:ext cx="2604246" cy="162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11206</xdr:colOff>
      <xdr:row>114</xdr:row>
      <xdr:rowOff>89648</xdr:rowOff>
    </xdr:from>
    <xdr:to>
      <xdr:col>11</xdr:col>
      <xdr:colOff>291353</xdr:colOff>
      <xdr:row>116</xdr:row>
      <xdr:rowOff>127746</xdr:rowOff>
    </xdr:to>
    <xdr:sp macro="" textlink="">
      <xdr:nvSpPr>
        <xdr:cNvPr id="46" name="Rectangle 45"/>
        <xdr:cNvSpPr/>
      </xdr:nvSpPr>
      <xdr:spPr>
        <a:xfrm>
          <a:off x="1378324" y="20529177"/>
          <a:ext cx="6432176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291353</xdr:colOff>
      <xdr:row>116</xdr:row>
      <xdr:rowOff>123265</xdr:rowOff>
    </xdr:from>
    <xdr:to>
      <xdr:col>8</xdr:col>
      <xdr:colOff>672353</xdr:colOff>
      <xdr:row>119</xdr:row>
      <xdr:rowOff>145676</xdr:rowOff>
    </xdr:to>
    <xdr:cxnSp macro="">
      <xdr:nvCxnSpPr>
        <xdr:cNvPr id="47" name="Straight Arrow Connector 46"/>
        <xdr:cNvCxnSpPr/>
      </xdr:nvCxnSpPr>
      <xdr:spPr>
        <a:xfrm flipH="1" flipV="1">
          <a:off x="4392706" y="20921383"/>
          <a:ext cx="1748118" cy="56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630892</xdr:colOff>
      <xdr:row>43</xdr:row>
      <xdr:rowOff>98610</xdr:rowOff>
    </xdr:from>
    <xdr:to>
      <xdr:col>4</xdr:col>
      <xdr:colOff>224118</xdr:colOff>
      <xdr:row>44</xdr:row>
      <xdr:rowOff>168087</xdr:rowOff>
    </xdr:to>
    <xdr:sp macro="" textlink="">
      <xdr:nvSpPr>
        <xdr:cNvPr id="49" name="Rectangle 48"/>
        <xdr:cNvSpPr/>
      </xdr:nvSpPr>
      <xdr:spPr>
        <a:xfrm>
          <a:off x="1314451" y="7808257"/>
          <a:ext cx="1643902" cy="2487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242046</xdr:colOff>
      <xdr:row>44</xdr:row>
      <xdr:rowOff>145676</xdr:rowOff>
    </xdr:from>
    <xdr:to>
      <xdr:col>3</xdr:col>
      <xdr:colOff>582706</xdr:colOff>
      <xdr:row>65</xdr:row>
      <xdr:rowOff>62752</xdr:rowOff>
    </xdr:to>
    <xdr:cxnSp macro="">
      <xdr:nvCxnSpPr>
        <xdr:cNvPr id="50" name="Straight Arrow Connector 49"/>
        <xdr:cNvCxnSpPr/>
      </xdr:nvCxnSpPr>
      <xdr:spPr>
        <a:xfrm flipH="1">
          <a:off x="1609164" y="8034617"/>
          <a:ext cx="1024218" cy="368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32497</xdr:colOff>
      <xdr:row>49</xdr:row>
      <xdr:rowOff>105333</xdr:rowOff>
    </xdr:from>
    <xdr:to>
      <xdr:col>4</xdr:col>
      <xdr:colOff>78440</xdr:colOff>
      <xdr:row>52</xdr:row>
      <xdr:rowOff>89647</xdr:rowOff>
    </xdr:to>
    <xdr:sp macro="" textlink="">
      <xdr:nvSpPr>
        <xdr:cNvPr id="52" name="Rectangle 51"/>
        <xdr:cNvSpPr/>
      </xdr:nvSpPr>
      <xdr:spPr>
        <a:xfrm>
          <a:off x="716056" y="8890745"/>
          <a:ext cx="2096619" cy="52219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112059</xdr:colOff>
      <xdr:row>52</xdr:row>
      <xdr:rowOff>89647</xdr:rowOff>
    </xdr:from>
    <xdr:to>
      <xdr:col>8</xdr:col>
      <xdr:colOff>67235</xdr:colOff>
      <xdr:row>66</xdr:row>
      <xdr:rowOff>44823</xdr:rowOff>
    </xdr:to>
    <xdr:cxnSp macro="">
      <xdr:nvCxnSpPr>
        <xdr:cNvPr id="54" name="Straight Arrow Connector 53"/>
        <xdr:cNvCxnSpPr/>
      </xdr:nvCxnSpPr>
      <xdr:spPr>
        <a:xfrm>
          <a:off x="2846294" y="9412941"/>
          <a:ext cx="2689412" cy="2465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224118</xdr:colOff>
      <xdr:row>95</xdr:row>
      <xdr:rowOff>145676</xdr:rowOff>
    </xdr:from>
    <xdr:to>
      <xdr:col>21</xdr:col>
      <xdr:colOff>653067</xdr:colOff>
      <xdr:row>97</xdr:row>
      <xdr:rowOff>67235</xdr:rowOff>
    </xdr:to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895294" y="17178617"/>
          <a:ext cx="1112508" cy="280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47625</xdr:rowOff>
    </xdr:from>
    <xdr:to>
      <xdr:col>12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23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78441</xdr:colOff>
      <xdr:row>19</xdr:row>
      <xdr:rowOff>33618</xdr:rowOff>
    </xdr:from>
    <xdr:to>
      <xdr:col>19</xdr:col>
      <xdr:colOff>358588</xdr:colOff>
      <xdr:row>25</xdr:row>
      <xdr:rowOff>44823</xdr:rowOff>
    </xdr:to>
    <xdr:sp macro="" textlink="">
      <xdr:nvSpPr>
        <xdr:cNvPr id="72" name="Rectangle 71"/>
        <xdr:cNvSpPr/>
      </xdr:nvSpPr>
      <xdr:spPr>
        <a:xfrm>
          <a:off x="13066059" y="3440206"/>
          <a:ext cx="280147" cy="10869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201706</xdr:colOff>
      <xdr:row>7</xdr:row>
      <xdr:rowOff>156882</xdr:rowOff>
    </xdr:from>
    <xdr:to>
      <xdr:col>20</xdr:col>
      <xdr:colOff>672353</xdr:colOff>
      <xdr:row>19</xdr:row>
      <xdr:rowOff>22412</xdr:rowOff>
    </xdr:to>
    <xdr:cxnSp macro="">
      <xdr:nvCxnSpPr>
        <xdr:cNvPr id="74" name="Straight Arrow Connector 73"/>
        <xdr:cNvCxnSpPr/>
      </xdr:nvCxnSpPr>
      <xdr:spPr>
        <a:xfrm flipV="1">
          <a:off x="13189324" y="1411941"/>
          <a:ext cx="1154205" cy="2017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46</xdr:row>
      <xdr:rowOff>134470</xdr:rowOff>
    </xdr:from>
    <xdr:to>
      <xdr:col>23</xdr:col>
      <xdr:colOff>336176</xdr:colOff>
      <xdr:row>48</xdr:row>
      <xdr:rowOff>33616</xdr:rowOff>
    </xdr:to>
    <xdr:sp macro="" textlink="">
      <xdr:nvSpPr>
        <xdr:cNvPr id="75" name="Rectangle 74"/>
        <xdr:cNvSpPr/>
      </xdr:nvSpPr>
      <xdr:spPr>
        <a:xfrm>
          <a:off x="10253382" y="838199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358588</xdr:colOff>
      <xdr:row>48</xdr:row>
      <xdr:rowOff>33617</xdr:rowOff>
    </xdr:from>
    <xdr:to>
      <xdr:col>25</xdr:col>
      <xdr:colOff>89647</xdr:colOff>
      <xdr:row>60</xdr:row>
      <xdr:rowOff>33618</xdr:rowOff>
    </xdr:to>
    <xdr:cxnSp macro="">
      <xdr:nvCxnSpPr>
        <xdr:cNvPr id="77" name="Straight Arrow Connector 76"/>
        <xdr:cNvCxnSpPr/>
      </xdr:nvCxnSpPr>
      <xdr:spPr>
        <a:xfrm>
          <a:off x="16080441" y="8639735"/>
          <a:ext cx="1098177" cy="2151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661146</xdr:colOff>
      <xdr:row>67</xdr:row>
      <xdr:rowOff>22411</xdr:rowOff>
    </xdr:from>
    <xdr:to>
      <xdr:col>23</xdr:col>
      <xdr:colOff>313764</xdr:colOff>
      <xdr:row>68</xdr:row>
      <xdr:rowOff>100852</xdr:rowOff>
    </xdr:to>
    <xdr:sp macro="" textlink="">
      <xdr:nvSpPr>
        <xdr:cNvPr id="78" name="Rectangle 77"/>
        <xdr:cNvSpPr/>
      </xdr:nvSpPr>
      <xdr:spPr>
        <a:xfrm>
          <a:off x="10230970" y="12035117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242046</xdr:colOff>
      <xdr:row>68</xdr:row>
      <xdr:rowOff>17929</xdr:rowOff>
    </xdr:from>
    <xdr:to>
      <xdr:col>25</xdr:col>
      <xdr:colOff>-1</xdr:colOff>
      <xdr:row>70</xdr:row>
      <xdr:rowOff>0</xdr:rowOff>
    </xdr:to>
    <xdr:cxnSp macro="">
      <xdr:nvCxnSpPr>
        <xdr:cNvPr id="79" name="Straight Arrow Connector 78"/>
        <xdr:cNvCxnSpPr/>
      </xdr:nvCxnSpPr>
      <xdr:spPr>
        <a:xfrm>
          <a:off x="15963899" y="12209929"/>
          <a:ext cx="1125071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>
    <xdr:from>
      <xdr:col>14</xdr:col>
      <xdr:colOff>544604</xdr:colOff>
      <xdr:row>80</xdr:row>
      <xdr:rowOff>152400</xdr:rowOff>
    </xdr:from>
    <xdr:to>
      <xdr:col>23</xdr:col>
      <xdr:colOff>197222</xdr:colOff>
      <xdr:row>82</xdr:row>
      <xdr:rowOff>51546</xdr:rowOff>
    </xdr:to>
    <xdr:sp macro="" textlink="">
      <xdr:nvSpPr>
        <xdr:cNvPr id="101" name="Rectangle 100"/>
        <xdr:cNvSpPr/>
      </xdr:nvSpPr>
      <xdr:spPr>
        <a:xfrm>
          <a:off x="10114428" y="1449592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4" t="s">
        <v>0</v>
      </c>
      <c r="H4" s="134"/>
      <c r="I4" s="134"/>
      <c r="J4" s="134"/>
      <c r="K4" s="134"/>
      <c r="L4" s="134"/>
      <c r="M4" s="7"/>
    </row>
    <row r="5" spans="5:13" ht="14.25" customHeight="1">
      <c r="G5" s="134"/>
      <c r="H5" s="134"/>
      <c r="I5" s="134"/>
      <c r="J5" s="134"/>
      <c r="K5" s="134"/>
      <c r="L5" s="134"/>
      <c r="M5" s="7"/>
    </row>
    <row r="6" spans="5:13" ht="14.25" customHeight="1">
      <c r="G6" s="134"/>
      <c r="H6" s="134"/>
      <c r="I6" s="134"/>
      <c r="J6" s="134"/>
      <c r="K6" s="134"/>
      <c r="L6" s="134"/>
      <c r="M6" s="7"/>
    </row>
    <row r="7" spans="5:13" ht="14.25" customHeight="1">
      <c r="G7" s="134"/>
      <c r="H7" s="134"/>
      <c r="I7" s="134"/>
      <c r="J7" s="134"/>
      <c r="K7" s="134"/>
      <c r="L7" s="134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42956</v>
      </c>
    </row>
    <row r="14" spans="5:13" ht="15">
      <c r="E14" s="4" t="s">
        <v>1</v>
      </c>
      <c r="F14" s="135" t="s">
        <v>24</v>
      </c>
      <c r="G14" s="135"/>
      <c r="H14" s="135"/>
      <c r="I14" s="135"/>
      <c r="J14" s="135"/>
      <c r="K14" s="135"/>
      <c r="L14" s="136"/>
    </row>
    <row r="15" spans="5:13" ht="15">
      <c r="E15" s="5" t="s">
        <v>2</v>
      </c>
      <c r="F15" s="130" t="s">
        <v>25</v>
      </c>
      <c r="G15" s="130"/>
      <c r="H15" s="130"/>
      <c r="I15" s="130"/>
      <c r="J15" s="130"/>
      <c r="K15" s="130"/>
      <c r="L15" s="131"/>
    </row>
    <row r="16" spans="5:13" ht="15">
      <c r="E16" s="5" t="s">
        <v>23</v>
      </c>
      <c r="F16" s="130" t="s">
        <v>26</v>
      </c>
      <c r="G16" s="130"/>
      <c r="H16" s="130"/>
      <c r="I16" s="130"/>
      <c r="J16" s="130"/>
      <c r="K16" s="130"/>
      <c r="L16" s="131"/>
    </row>
    <row r="17" spans="5:12" ht="15">
      <c r="E17" s="5" t="s">
        <v>3</v>
      </c>
      <c r="F17" s="130" t="s">
        <v>27</v>
      </c>
      <c r="G17" s="130"/>
      <c r="H17" s="130"/>
      <c r="I17" s="130"/>
      <c r="J17" s="130"/>
      <c r="K17" s="130"/>
      <c r="L17" s="131"/>
    </row>
    <row r="18" spans="5:12" ht="30">
      <c r="E18" s="5" t="s">
        <v>4</v>
      </c>
      <c r="F18" s="130"/>
      <c r="G18" s="130"/>
      <c r="H18" s="130"/>
      <c r="I18" s="130"/>
      <c r="J18" s="130"/>
      <c r="K18" s="130"/>
      <c r="L18" s="131"/>
    </row>
    <row r="19" spans="5:12" ht="15">
      <c r="E19" s="5" t="s">
        <v>5</v>
      </c>
      <c r="F19" s="130" t="s">
        <v>161</v>
      </c>
      <c r="G19" s="130"/>
      <c r="H19" s="130"/>
      <c r="I19" s="130"/>
      <c r="J19" s="130"/>
      <c r="K19" s="130"/>
      <c r="L19" s="131"/>
    </row>
    <row r="20" spans="5:12" ht="15">
      <c r="E20" s="5" t="s">
        <v>6</v>
      </c>
      <c r="F20" s="130" t="s">
        <v>26</v>
      </c>
      <c r="G20" s="130"/>
      <c r="H20" s="130"/>
      <c r="I20" s="130"/>
      <c r="J20" s="130"/>
      <c r="K20" s="130"/>
      <c r="L20" s="131"/>
    </row>
    <row r="21" spans="5:12" ht="33.75" customHeight="1" thickBot="1">
      <c r="E21" s="6" t="s">
        <v>7</v>
      </c>
      <c r="F21" s="132" t="s">
        <v>160</v>
      </c>
      <c r="G21" s="132"/>
      <c r="H21" s="132"/>
      <c r="I21" s="132"/>
      <c r="J21" s="132"/>
      <c r="K21" s="132"/>
      <c r="L21" s="133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5" sqref="B5:O5"/>
    </sheetView>
  </sheetViews>
  <sheetFormatPr defaultRowHeight="14.25"/>
  <cols>
    <col min="1" max="1" width="3" customWidth="1"/>
  </cols>
  <sheetData>
    <row r="1" spans="1:15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9"/>
    </row>
    <row r="2" spans="1:1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1:1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ht="15" thickBot="1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>
      <c r="A5" s="122">
        <v>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1:15">
      <c r="A6" s="123">
        <f>A5+1</f>
        <v>2</v>
      </c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1:15">
      <c r="A7" s="123">
        <f t="shared" ref="A7:A42" si="0">A6+1</f>
        <v>3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7"/>
    </row>
    <row r="8" spans="1:15">
      <c r="A8" s="123">
        <f t="shared" si="0"/>
        <v>4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7"/>
    </row>
    <row r="9" spans="1:15">
      <c r="A9" s="123">
        <f t="shared" si="0"/>
        <v>5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7"/>
    </row>
    <row r="10" spans="1:15">
      <c r="A10" s="123">
        <f t="shared" si="0"/>
        <v>6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</row>
    <row r="11" spans="1:15">
      <c r="A11" s="123">
        <f t="shared" si="0"/>
        <v>7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7"/>
    </row>
    <row r="12" spans="1:15">
      <c r="A12" s="123">
        <f t="shared" si="0"/>
        <v>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7"/>
    </row>
    <row r="13" spans="1:15">
      <c r="A13" s="123">
        <f t="shared" si="0"/>
        <v>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7"/>
    </row>
    <row r="14" spans="1:15">
      <c r="A14" s="123">
        <f t="shared" si="0"/>
        <v>10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7"/>
    </row>
    <row r="15" spans="1:15">
      <c r="A15" s="123">
        <f t="shared" si="0"/>
        <v>11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7"/>
    </row>
    <row r="16" spans="1:15">
      <c r="A16" s="123">
        <f t="shared" si="0"/>
        <v>12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7"/>
    </row>
    <row r="17" spans="1:15">
      <c r="A17" s="123">
        <f t="shared" si="0"/>
        <v>13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7"/>
    </row>
    <row r="18" spans="1:15">
      <c r="A18" s="123">
        <f t="shared" si="0"/>
        <v>14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7"/>
    </row>
    <row r="19" spans="1:15">
      <c r="A19" s="123">
        <f t="shared" si="0"/>
        <v>15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7"/>
    </row>
    <row r="20" spans="1:15">
      <c r="A20" s="123">
        <f t="shared" si="0"/>
        <v>16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7"/>
    </row>
    <row r="21" spans="1:15">
      <c r="A21" s="123">
        <f t="shared" si="0"/>
        <v>17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7"/>
    </row>
    <row r="22" spans="1:15">
      <c r="A22" s="123">
        <f t="shared" si="0"/>
        <v>18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7"/>
    </row>
    <row r="23" spans="1:15">
      <c r="A23" s="123">
        <f t="shared" si="0"/>
        <v>19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7"/>
    </row>
    <row r="24" spans="1:15">
      <c r="A24" s="123">
        <f t="shared" si="0"/>
        <v>20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7"/>
    </row>
    <row r="25" spans="1:15">
      <c r="A25" s="123">
        <f t="shared" si="0"/>
        <v>21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7"/>
    </row>
    <row r="26" spans="1:15">
      <c r="A26" s="123">
        <f t="shared" si="0"/>
        <v>22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7"/>
    </row>
    <row r="27" spans="1:15">
      <c r="A27" s="123">
        <f t="shared" si="0"/>
        <v>23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7"/>
    </row>
    <row r="28" spans="1:15">
      <c r="A28" s="123">
        <f t="shared" si="0"/>
        <v>24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7"/>
    </row>
    <row r="29" spans="1:15">
      <c r="A29" s="123">
        <f t="shared" si="0"/>
        <v>25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7"/>
    </row>
    <row r="30" spans="1:15">
      <c r="A30" s="123">
        <f t="shared" si="0"/>
        <v>26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7"/>
    </row>
    <row r="31" spans="1:15">
      <c r="A31" s="123">
        <f t="shared" si="0"/>
        <v>27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>
      <c r="A32" s="123">
        <f t="shared" si="0"/>
        <v>28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7"/>
    </row>
    <row r="33" spans="1:15">
      <c r="A33" s="123">
        <f t="shared" si="0"/>
        <v>29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7"/>
    </row>
    <row r="34" spans="1:15">
      <c r="A34" s="123">
        <f t="shared" si="0"/>
        <v>30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7"/>
    </row>
    <row r="35" spans="1:15">
      <c r="A35" s="123">
        <f t="shared" si="0"/>
        <v>31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7"/>
    </row>
    <row r="36" spans="1:15">
      <c r="A36" s="123">
        <f t="shared" si="0"/>
        <v>32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7"/>
    </row>
    <row r="37" spans="1:15">
      <c r="A37" s="123">
        <f t="shared" si="0"/>
        <v>33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7"/>
    </row>
    <row r="38" spans="1:15">
      <c r="A38" s="123">
        <f t="shared" si="0"/>
        <v>34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7"/>
    </row>
    <row r="39" spans="1:15">
      <c r="A39" s="123">
        <f t="shared" si="0"/>
        <v>35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7"/>
    </row>
    <row r="40" spans="1:15">
      <c r="A40" s="123">
        <f t="shared" si="0"/>
        <v>36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7"/>
    </row>
    <row r="41" spans="1:15">
      <c r="A41" s="123">
        <f t="shared" si="0"/>
        <v>37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7"/>
    </row>
    <row r="42" spans="1:15" ht="15" thickBot="1">
      <c r="A42" s="124">
        <f t="shared" si="0"/>
        <v>38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9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opLeftCell="A51" zoomScale="85" zoomScaleNormal="85" workbookViewId="0">
      <selection activeCell="L83" sqref="L83"/>
    </sheetView>
  </sheetViews>
  <sheetFormatPr defaultRowHeight="14.25"/>
  <cols>
    <col min="19" max="19" width="9" style="26"/>
    <col min="37" max="37" width="9" style="127"/>
  </cols>
  <sheetData>
    <row r="1" spans="1:54">
      <c r="A1" s="125"/>
      <c r="B1" s="125"/>
      <c r="C1" s="125"/>
      <c r="D1" s="125"/>
      <c r="E1" s="125"/>
      <c r="F1" s="125"/>
      <c r="G1" s="137" t="s">
        <v>8</v>
      </c>
      <c r="H1" s="137"/>
      <c r="I1" s="137"/>
      <c r="J1" s="137"/>
      <c r="K1" s="137"/>
      <c r="L1" s="137"/>
      <c r="M1" s="125"/>
      <c r="N1" s="125"/>
      <c r="O1" s="125"/>
      <c r="P1" s="125"/>
      <c r="Q1" s="125"/>
      <c r="R1" s="125"/>
      <c r="S1" s="126"/>
      <c r="T1" s="126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8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</row>
    <row r="2" spans="1:54">
      <c r="A2" s="125"/>
      <c r="B2" s="125"/>
      <c r="C2" s="125"/>
      <c r="D2" s="125"/>
      <c r="E2" s="125"/>
      <c r="F2" s="125"/>
      <c r="G2" s="137"/>
      <c r="H2" s="137"/>
      <c r="I2" s="137"/>
      <c r="J2" s="137"/>
      <c r="K2" s="137"/>
      <c r="L2" s="137"/>
      <c r="M2" s="125"/>
      <c r="N2" s="125"/>
      <c r="O2" s="125"/>
      <c r="P2" s="125"/>
      <c r="Q2" s="125"/>
      <c r="R2" s="125"/>
      <c r="S2" s="126"/>
      <c r="T2" s="126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8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</row>
    <row r="3" spans="1:54" ht="14.25" customHeight="1">
      <c r="A3" s="125"/>
      <c r="B3" s="125"/>
      <c r="C3" s="125"/>
      <c r="D3" s="125"/>
      <c r="E3" s="125"/>
      <c r="F3" s="125"/>
      <c r="G3" s="137"/>
      <c r="H3" s="137"/>
      <c r="I3" s="137"/>
      <c r="J3" s="137"/>
      <c r="K3" s="137"/>
      <c r="L3" s="137"/>
      <c r="M3" s="125"/>
      <c r="N3" s="125"/>
      <c r="O3" s="125"/>
      <c r="P3" s="125"/>
      <c r="Q3" s="125"/>
      <c r="R3" s="125"/>
      <c r="S3" s="126"/>
      <c r="T3" s="126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8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</row>
    <row r="4" spans="1:54" ht="14.25" customHeight="1">
      <c r="A4" s="125"/>
      <c r="B4" s="125"/>
      <c r="C4" s="125"/>
      <c r="D4" s="125"/>
      <c r="E4" s="125"/>
      <c r="F4" s="125"/>
      <c r="G4" s="137"/>
      <c r="H4" s="137"/>
      <c r="I4" s="137"/>
      <c r="J4" s="137"/>
      <c r="K4" s="137"/>
      <c r="L4" s="137"/>
      <c r="M4" s="125"/>
      <c r="N4" s="125"/>
      <c r="O4" s="125"/>
      <c r="P4" s="125"/>
      <c r="Q4" s="125"/>
      <c r="R4" s="125"/>
      <c r="S4" s="126"/>
      <c r="T4" s="126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8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167</v>
      </c>
      <c r="AL5" s="28"/>
    </row>
    <row r="6" spans="1:54" ht="14.25" customHeight="1">
      <c r="B6" t="s">
        <v>163</v>
      </c>
    </row>
    <row r="7" spans="1:54" ht="14.25" customHeight="1">
      <c r="B7" t="s">
        <v>162</v>
      </c>
      <c r="T7" t="s">
        <v>164</v>
      </c>
    </row>
    <row r="9" spans="1:54">
      <c r="AD9" t="s">
        <v>166</v>
      </c>
      <c r="AS9" t="s">
        <v>166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164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3:13">
      <c r="M65" t="s">
        <v>165</v>
      </c>
    </row>
    <row r="66" spans="3:13">
      <c r="C66" t="s">
        <v>180</v>
      </c>
    </row>
    <row r="67" spans="3:13">
      <c r="I67" t="s">
        <v>182</v>
      </c>
    </row>
    <row r="68" spans="3:13">
      <c r="I68" t="s">
        <v>187</v>
      </c>
    </row>
    <row r="70" spans="3:13">
      <c r="I70" t="s">
        <v>31</v>
      </c>
    </row>
    <row r="88" spans="10:10">
      <c r="J88" t="s">
        <v>178</v>
      </c>
    </row>
    <row r="92" spans="10:10">
      <c r="J92" t="s">
        <v>179</v>
      </c>
    </row>
    <row r="97" spans="9:19">
      <c r="I97" t="s">
        <v>177</v>
      </c>
    </row>
    <row r="111" spans="9:19">
      <c r="S111"/>
    </row>
    <row r="120" spans="10:23">
      <c r="J120" t="s">
        <v>212</v>
      </c>
    </row>
    <row r="121" spans="10:23">
      <c r="W121" t="s">
        <v>168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23" workbookViewId="0">
      <selection activeCell="R48" sqref="R48"/>
    </sheetView>
  </sheetViews>
  <sheetFormatPr defaultRowHeight="14.25"/>
  <sheetData>
    <row r="1" spans="1:16">
      <c r="A1" s="138" t="s">
        <v>10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29"/>
    </row>
    <row r="2" spans="1:16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29"/>
    </row>
    <row r="3" spans="1:16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29"/>
    </row>
    <row r="4" spans="1:16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topLeftCell="A151" zoomScale="130" zoomScaleNormal="130" workbookViewId="0">
      <selection activeCell="M208" sqref="M208"/>
    </sheetView>
  </sheetViews>
  <sheetFormatPr defaultRowHeight="14.25"/>
  <sheetData>
    <row r="1" spans="1:15">
      <c r="A1" s="138" t="s">
        <v>109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15" ht="15" thickBo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5">
      <c r="A5" s="89" t="s">
        <v>110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111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4" t="s">
        <v>112</v>
      </c>
      <c r="B7" s="69"/>
      <c r="C7" s="69"/>
      <c r="D7" s="8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7" t="s">
        <v>188</v>
      </c>
      <c r="B8" s="70"/>
      <c r="C8" s="70"/>
      <c r="D8" s="8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1:12">
      <c r="L344" t="s">
        <v>189</v>
      </c>
    </row>
    <row r="349" spans="11:12">
      <c r="K349" t="s">
        <v>195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abSelected="1" topLeftCell="AT78" workbookViewId="0">
      <selection activeCell="BJ108" sqref="BJ108"/>
    </sheetView>
  </sheetViews>
  <sheetFormatPr defaultRowHeight="14.25"/>
  <sheetData>
    <row r="1" spans="1:30">
      <c r="A1" s="134" t="s">
        <v>14</v>
      </c>
      <c r="B1" s="134"/>
      <c r="C1" s="134"/>
      <c r="D1" s="134"/>
      <c r="E1" s="134"/>
      <c r="F1" s="134"/>
      <c r="G1" s="134" t="s">
        <v>31</v>
      </c>
      <c r="H1" s="134"/>
      <c r="I1" s="134"/>
      <c r="J1" s="134"/>
      <c r="K1" s="134"/>
      <c r="L1" s="134"/>
      <c r="M1" s="29"/>
      <c r="N1" s="29"/>
      <c r="O1" s="29"/>
    </row>
    <row r="2" spans="1:30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29"/>
      <c r="N2" s="29"/>
      <c r="O2" s="29"/>
    </row>
    <row r="3" spans="1:30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29"/>
      <c r="N3" s="29"/>
      <c r="O3" s="29"/>
    </row>
    <row r="4" spans="1:30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29"/>
      <c r="N4" s="29"/>
      <c r="O4" s="29"/>
    </row>
    <row r="5" spans="1:30">
      <c r="A5" t="s">
        <v>28</v>
      </c>
    </row>
    <row r="10" spans="1:30">
      <c r="AD10" t="s">
        <v>170</v>
      </c>
    </row>
    <row r="20" spans="3:14">
      <c r="C20" t="s">
        <v>201</v>
      </c>
    </row>
    <row r="31" spans="3:14">
      <c r="N31" t="s">
        <v>202</v>
      </c>
    </row>
    <row r="34" spans="73:91">
      <c r="BU34" t="s">
        <v>173</v>
      </c>
    </row>
    <row r="36" spans="73:91">
      <c r="CE36" t="s">
        <v>181</v>
      </c>
    </row>
    <row r="37" spans="73:91">
      <c r="BU37" t="s">
        <v>172</v>
      </c>
    </row>
    <row r="38" spans="73:91">
      <c r="CM38" s="129">
        <v>41.3</v>
      </c>
    </row>
    <row r="56" spans="9:73">
      <c r="I56" s="139" t="s">
        <v>169</v>
      </c>
      <c r="J56" s="139"/>
      <c r="K56" s="139"/>
      <c r="L56" s="139"/>
      <c r="BU56" t="s">
        <v>171</v>
      </c>
    </row>
    <row r="67" spans="73:73">
      <c r="BU67" t="s">
        <v>174</v>
      </c>
    </row>
    <row r="102" spans="33:33">
      <c r="AG102" t="s">
        <v>175</v>
      </c>
    </row>
    <row r="137" spans="35:35">
      <c r="AI137" t="s">
        <v>176</v>
      </c>
    </row>
    <row r="141" spans="35:35">
      <c r="AI141" t="s">
        <v>200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18"/>
  <sheetViews>
    <sheetView topLeftCell="P86" zoomScale="60" zoomScaleNormal="60" workbookViewId="0">
      <selection activeCell="Z122" sqref="Z122:AF122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  <col min="32" max="32" width="12.875" bestFit="1" customWidth="1"/>
  </cols>
  <sheetData>
    <row r="1" spans="1:44">
      <c r="A1" s="29"/>
      <c r="B1" s="29"/>
      <c r="C1" s="29"/>
      <c r="D1" s="29"/>
      <c r="E1" s="29"/>
      <c r="F1" s="134" t="s">
        <v>9</v>
      </c>
      <c r="G1" s="134"/>
      <c r="H1" s="134"/>
      <c r="I1" s="134"/>
      <c r="J1" s="134"/>
      <c r="K1" s="134"/>
      <c r="L1" s="29"/>
      <c r="M1" s="29"/>
      <c r="N1" s="29"/>
      <c r="O1" s="29"/>
    </row>
    <row r="2" spans="1:44">
      <c r="A2" s="29"/>
      <c r="B2" s="29"/>
      <c r="C2" s="29"/>
      <c r="D2" s="29"/>
      <c r="E2" s="29"/>
      <c r="F2" s="134"/>
      <c r="G2" s="134"/>
      <c r="H2" s="134"/>
      <c r="I2" s="134"/>
      <c r="J2" s="134"/>
      <c r="K2" s="134"/>
      <c r="L2" s="29"/>
      <c r="M2" s="29"/>
      <c r="N2" s="29"/>
      <c r="O2" s="29"/>
    </row>
    <row r="3" spans="1:44">
      <c r="A3" s="29"/>
      <c r="B3" s="29"/>
      <c r="C3" s="29"/>
      <c r="D3" s="29"/>
      <c r="E3" s="29"/>
      <c r="F3" s="134"/>
      <c r="G3" s="134"/>
      <c r="H3" s="134"/>
      <c r="I3" s="134"/>
      <c r="J3" s="134"/>
      <c r="K3" s="134"/>
      <c r="L3" s="29"/>
      <c r="M3" s="29"/>
      <c r="N3" s="29"/>
      <c r="O3" s="29"/>
    </row>
    <row r="4" spans="1:44">
      <c r="A4" s="29"/>
      <c r="B4" s="29"/>
      <c r="C4" s="29"/>
      <c r="D4" s="29"/>
      <c r="E4" s="29"/>
      <c r="F4" s="134"/>
      <c r="G4" s="134"/>
      <c r="H4" s="134"/>
      <c r="I4" s="134"/>
      <c r="J4" s="134"/>
      <c r="K4" s="134"/>
      <c r="L4" s="29"/>
      <c r="M4" s="29"/>
      <c r="N4" s="29"/>
      <c r="O4" s="29"/>
    </row>
    <row r="5" spans="1:44" ht="15" thickBot="1">
      <c r="A5" t="s">
        <v>37</v>
      </c>
    </row>
    <row r="6" spans="1:44" ht="15" thickBot="1">
      <c r="A6" s="38" t="s">
        <v>40</v>
      </c>
      <c r="B6" s="45" t="s">
        <v>41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44">
      <c r="A7" s="42" t="s">
        <v>42</v>
      </c>
      <c r="B7" s="43">
        <v>350</v>
      </c>
      <c r="C7" s="69"/>
      <c r="D7" s="43" t="s">
        <v>46</v>
      </c>
      <c r="E7" s="43">
        <v>25</v>
      </c>
      <c r="F7" s="24"/>
      <c r="G7" s="43" t="s">
        <v>49</v>
      </c>
      <c r="H7" s="43">
        <v>50000000</v>
      </c>
      <c r="I7" s="69"/>
      <c r="J7" s="43"/>
      <c r="K7" s="43"/>
      <c r="L7" s="86"/>
    </row>
    <row r="8" spans="1:44">
      <c r="A8" s="42" t="s">
        <v>43</v>
      </c>
      <c r="B8" s="43">
        <v>500</v>
      </c>
      <c r="C8" s="69"/>
      <c r="D8" s="43" t="s">
        <v>47</v>
      </c>
      <c r="E8" s="43">
        <v>25</v>
      </c>
      <c r="F8" s="24"/>
      <c r="G8" s="43" t="s">
        <v>48</v>
      </c>
      <c r="H8" s="43">
        <v>200000000</v>
      </c>
      <c r="I8" s="69"/>
      <c r="J8" s="43"/>
      <c r="K8" s="43"/>
      <c r="L8" s="86"/>
    </row>
    <row r="9" spans="1:44">
      <c r="A9" s="42" t="s">
        <v>44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44">
      <c r="A10" s="42" t="s">
        <v>45</v>
      </c>
      <c r="B10" s="43">
        <v>415</v>
      </c>
      <c r="C10" s="69"/>
      <c r="D10" s="43" t="s">
        <v>65</v>
      </c>
      <c r="E10" s="43">
        <v>0.48</v>
      </c>
      <c r="F10" s="69"/>
      <c r="G10" s="43" t="s">
        <v>97</v>
      </c>
      <c r="H10" s="43">
        <v>400000</v>
      </c>
      <c r="I10" s="69"/>
      <c r="J10" s="43"/>
      <c r="K10" s="43"/>
      <c r="L10" s="86"/>
    </row>
    <row r="11" spans="1:44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44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44">
      <c r="A13" s="42" t="s">
        <v>76</v>
      </c>
      <c r="B13" s="43">
        <v>1200</v>
      </c>
      <c r="C13" s="69"/>
      <c r="D13" s="42" t="s">
        <v>85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44">
      <c r="A14" s="42" t="s">
        <v>80</v>
      </c>
      <c r="B14" s="43">
        <v>150</v>
      </c>
      <c r="C14" s="69"/>
      <c r="D14" s="43" t="s">
        <v>86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44" ht="15" thickBot="1">
      <c r="A15" s="42" t="s">
        <v>95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44" ht="15.75" thickBot="1">
      <c r="A16" s="51" t="s">
        <v>38</v>
      </c>
      <c r="B16" s="52"/>
      <c r="C16" s="52"/>
      <c r="D16" s="52"/>
      <c r="E16" s="52"/>
      <c r="F16" s="52"/>
      <c r="G16" s="52"/>
      <c r="H16" s="52"/>
      <c r="I16" s="52"/>
      <c r="J16" s="53" t="s">
        <v>39</v>
      </c>
      <c r="K16" s="52"/>
      <c r="L16" s="54"/>
      <c r="M16" s="71"/>
      <c r="N16" s="51" t="s">
        <v>63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39</v>
      </c>
      <c r="Y16" s="54"/>
      <c r="Z16" s="52"/>
      <c r="AA16" s="52"/>
      <c r="AB16" s="54"/>
      <c r="AC16" s="71"/>
      <c r="AD16" s="51" t="s">
        <v>183</v>
      </c>
      <c r="AE16" s="52"/>
      <c r="AF16" s="52"/>
      <c r="AG16" s="52"/>
      <c r="AH16" s="52"/>
      <c r="AI16" s="52"/>
      <c r="AJ16" s="52"/>
      <c r="AK16" s="52"/>
      <c r="AL16" s="52"/>
      <c r="AM16" s="52"/>
      <c r="AN16" s="53" t="s">
        <v>39</v>
      </c>
      <c r="AO16" s="54"/>
      <c r="AP16" s="52"/>
      <c r="AQ16" s="52"/>
      <c r="AR16" s="54"/>
    </row>
    <row r="17" spans="1:44">
      <c r="A17" s="30" t="s">
        <v>51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59</v>
      </c>
      <c r="K17" s="31"/>
      <c r="L17" s="32"/>
      <c r="M17" s="72"/>
      <c r="N17" s="30" t="s">
        <v>66</v>
      </c>
      <c r="O17" s="31">
        <f>H8</f>
        <v>200000000</v>
      </c>
      <c r="P17" s="31"/>
      <c r="S17" s="31" t="s">
        <v>113</v>
      </c>
      <c r="T17" s="31">
        <f>O17/O18</f>
        <v>0.82837632937833339</v>
      </c>
      <c r="U17" s="31"/>
      <c r="V17" s="31"/>
      <c r="W17" s="31"/>
      <c r="X17" s="31" t="s">
        <v>59</v>
      </c>
      <c r="Y17" s="31"/>
      <c r="Z17" s="31"/>
      <c r="AA17" s="31"/>
      <c r="AB17" s="32"/>
      <c r="AC17" s="72"/>
      <c r="AD17" s="30" t="s">
        <v>66</v>
      </c>
      <c r="AE17" s="31">
        <f>H8</f>
        <v>200000000</v>
      </c>
      <c r="AF17" s="31"/>
      <c r="AI17" s="31"/>
      <c r="AJ17" s="31"/>
      <c r="AK17" s="31"/>
      <c r="AL17" s="31"/>
      <c r="AM17" s="31"/>
      <c r="AN17" s="31"/>
      <c r="AO17" s="31"/>
      <c r="AP17" s="31"/>
      <c r="AQ17" s="31"/>
      <c r="AR17" s="32"/>
    </row>
    <row r="18" spans="1:44">
      <c r="A18" s="30" t="s">
        <v>53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64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  <c r="AC18" s="72"/>
      <c r="AD18" s="30" t="s">
        <v>184</v>
      </c>
      <c r="AE18" s="31">
        <v>10000</v>
      </c>
      <c r="AF18" s="31"/>
      <c r="AG18" s="31"/>
      <c r="AH18" s="31"/>
      <c r="AK18" s="31"/>
      <c r="AL18" s="31"/>
      <c r="AM18" s="31"/>
      <c r="AN18" s="31"/>
      <c r="AO18" s="31"/>
      <c r="AP18" s="31"/>
      <c r="AQ18" s="31"/>
      <c r="AR18" s="32"/>
    </row>
    <row r="19" spans="1:44">
      <c r="A19" s="30" t="s">
        <v>52</v>
      </c>
      <c r="B19" s="31" t="s">
        <v>50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  <c r="AC19" s="72"/>
      <c r="AD19" s="30" t="s">
        <v>98</v>
      </c>
      <c r="AE19" s="31">
        <f>H10</f>
        <v>400000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2"/>
    </row>
    <row r="20" spans="1:44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  <c r="AC20" s="72"/>
      <c r="AD20" s="30" t="s">
        <v>185</v>
      </c>
      <c r="AE20" s="31"/>
      <c r="AF20" s="31">
        <f>(AE17*AE18*(1+B8/B7))/1.7</f>
        <v>2857142857142.8574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2"/>
    </row>
    <row r="21" spans="1:44">
      <c r="A21" s="30" t="s">
        <v>54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52</v>
      </c>
      <c r="O21" s="31" t="s">
        <v>50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  <c r="AC21" s="72"/>
      <c r="AD21" s="30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</row>
    <row r="22" spans="1:44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67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  <c r="AC22" s="72"/>
      <c r="AD22" s="30" t="s">
        <v>186</v>
      </c>
      <c r="AE22" s="31"/>
      <c r="AF22" s="31">
        <f>AF20+1.6*AE18/B7</f>
        <v>2857142857188.5718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2"/>
    </row>
    <row r="23" spans="1:44">
      <c r="A23" s="46" t="s">
        <v>55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  <c r="AC23" s="72"/>
      <c r="AD23" s="30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2"/>
    </row>
    <row r="24" spans="1:44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72"/>
      <c r="N24" s="30" t="s">
        <v>68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  <c r="AC24" s="72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2"/>
    </row>
    <row r="25" spans="1:44">
      <c r="A25" s="30" t="s">
        <v>56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69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  <c r="AC25" s="72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2"/>
    </row>
    <row r="26" spans="1:44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72"/>
      <c r="AD26" s="30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2"/>
    </row>
    <row r="27" spans="1:44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71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72"/>
      <c r="AD27" s="30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</row>
    <row r="28" spans="1:44">
      <c r="A28" s="46" t="s">
        <v>57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70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  <c r="AC28" s="72"/>
      <c r="AD28" s="30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2"/>
    </row>
    <row r="29" spans="1:44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61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  <c r="AC29" s="72"/>
      <c r="AD29" s="30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2"/>
    </row>
    <row r="30" spans="1:44">
      <c r="A30" s="30" t="s">
        <v>58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55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72"/>
      <c r="AD30" s="46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8"/>
    </row>
    <row r="31" spans="1:44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60</v>
      </c>
      <c r="Y31" s="31"/>
      <c r="Z31" s="31"/>
      <c r="AA31" s="31"/>
      <c r="AB31" s="32"/>
      <c r="AC31" s="72"/>
      <c r="AD31" s="30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2"/>
    </row>
    <row r="32" spans="1:44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56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  <c r="AC32" s="72"/>
      <c r="AD32" s="30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2"/>
    </row>
    <row r="33" spans="1:44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  <c r="AC33" s="72"/>
      <c r="AD33" s="30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2"/>
    </row>
    <row r="34" spans="1:44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72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72"/>
      <c r="AD34" s="46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8"/>
    </row>
    <row r="35" spans="1:44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61</v>
      </c>
      <c r="Y35" s="31"/>
      <c r="Z35" s="31"/>
      <c r="AA35" s="31"/>
      <c r="AB35" s="32"/>
      <c r="AC35" s="72"/>
      <c r="AD35" s="30"/>
      <c r="AE35" s="31"/>
      <c r="AF35" s="31"/>
      <c r="AG35" s="31"/>
      <c r="AH35" s="31"/>
      <c r="AI35" s="31"/>
      <c r="AJ35" s="31"/>
      <c r="AK35" s="31"/>
      <c r="AL35" s="31"/>
      <c r="AM35" s="31"/>
      <c r="AN35" s="50"/>
      <c r="AO35" s="31"/>
      <c r="AP35" s="31"/>
      <c r="AQ35" s="31"/>
      <c r="AR35" s="32"/>
    </row>
    <row r="36" spans="1:44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73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  <c r="AC36" s="72"/>
      <c r="AD36" s="30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</row>
    <row r="37" spans="1:44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  <c r="AC37" s="72"/>
      <c r="AD37" s="30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2"/>
    </row>
    <row r="38" spans="1:44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  <c r="AC38" s="72"/>
      <c r="AD38" s="30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2"/>
    </row>
    <row r="39" spans="1:44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57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72"/>
      <c r="AD39" s="46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8"/>
    </row>
    <row r="40" spans="1:44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  <c r="AC40" s="72"/>
      <c r="AD40" s="30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2"/>
    </row>
    <row r="41" spans="1:44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58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  <c r="AC41" s="72"/>
      <c r="AD41" s="30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2"/>
    </row>
    <row r="42" spans="1:44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  <c r="AC42" s="72"/>
      <c r="AD42" s="30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2"/>
    </row>
    <row r="43" spans="1:44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74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72"/>
      <c r="AD43" s="46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8"/>
    </row>
    <row r="44" spans="1: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  <c r="AC44" s="72"/>
      <c r="AD44" s="30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2"/>
    </row>
    <row r="45" spans="1:44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75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  <c r="AC45" s="72"/>
      <c r="AD45" s="30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2"/>
    </row>
    <row r="46" spans="1:44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  <c r="AC46" s="73"/>
      <c r="AD46" s="33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</row>
    <row r="47" spans="1:44" ht="15.75" thickBot="1">
      <c r="A47" s="51" t="s">
        <v>62</v>
      </c>
      <c r="B47" s="53"/>
      <c r="C47" s="60" t="s">
        <v>77</v>
      </c>
      <c r="D47" s="53"/>
      <c r="E47" s="53"/>
      <c r="F47" s="52"/>
      <c r="G47" s="52"/>
      <c r="H47" s="52"/>
      <c r="I47" s="52"/>
      <c r="J47" s="53" t="s">
        <v>39</v>
      </c>
      <c r="K47" s="52"/>
      <c r="L47" s="54"/>
      <c r="M47" s="74"/>
      <c r="N47" s="51" t="s">
        <v>62</v>
      </c>
      <c r="O47" s="60"/>
      <c r="P47" s="60" t="s">
        <v>78</v>
      </c>
      <c r="Q47" s="53"/>
      <c r="R47" s="53"/>
      <c r="S47" s="53"/>
      <c r="T47" s="53"/>
      <c r="U47" s="53"/>
      <c r="V47" s="53"/>
      <c r="W47" s="53" t="s">
        <v>39</v>
      </c>
      <c r="X47" s="52"/>
      <c r="Y47" s="52"/>
      <c r="Z47" s="52"/>
      <c r="AA47" s="52"/>
      <c r="AB47" s="54"/>
      <c r="AC47" s="74"/>
      <c r="AD47" s="51" t="s">
        <v>214</v>
      </c>
      <c r="AE47" s="60"/>
      <c r="AF47" s="60"/>
      <c r="AG47" s="53"/>
      <c r="AH47" s="53"/>
      <c r="AI47" s="53"/>
      <c r="AJ47" s="53"/>
      <c r="AK47" s="53"/>
      <c r="AL47" s="53"/>
      <c r="AM47" s="53" t="s">
        <v>39</v>
      </c>
      <c r="AN47" s="52"/>
      <c r="AO47" s="52"/>
      <c r="AP47" s="52"/>
      <c r="AQ47" s="52"/>
      <c r="AR47" s="54"/>
    </row>
    <row r="48" spans="1:44">
      <c r="A48" s="30" t="s">
        <v>51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59</v>
      </c>
      <c r="K48" s="31"/>
      <c r="L48" s="32"/>
      <c r="M48" s="72"/>
      <c r="N48" s="30" t="s">
        <v>51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59</v>
      </c>
      <c r="X48" s="31"/>
      <c r="Y48" s="31"/>
      <c r="Z48" s="31"/>
      <c r="AA48" s="31"/>
      <c r="AB48" s="32"/>
      <c r="AC48" s="72"/>
      <c r="AD48" s="30" t="s">
        <v>215</v>
      </c>
      <c r="AE48" s="31"/>
      <c r="AF48" s="31">
        <v>10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2"/>
    </row>
    <row r="49" spans="1:44">
      <c r="A49" s="30" t="s">
        <v>53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53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  <c r="AC49" s="72"/>
      <c r="AD49" s="30" t="s">
        <v>216</v>
      </c>
      <c r="AE49" s="31"/>
      <c r="AF49" s="31">
        <v>5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2"/>
    </row>
    <row r="50" spans="1:44">
      <c r="A50" s="30" t="s">
        <v>52</v>
      </c>
      <c r="B50" s="31" t="s">
        <v>50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52</v>
      </c>
      <c r="O50" s="31" t="s">
        <v>50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  <c r="AC50" s="72"/>
      <c r="AD50" s="30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2"/>
    </row>
    <row r="51" spans="1:44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76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72"/>
      <c r="AD51" s="30" t="s">
        <v>214</v>
      </c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2"/>
    </row>
    <row r="52" spans="1:44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80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  <c r="AC52" s="72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2"/>
    </row>
    <row r="53" spans="1:44">
      <c r="A53" s="30" t="s">
        <v>54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43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  <c r="AC53" s="72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2"/>
    </row>
    <row r="54" spans="1:44">
      <c r="A54" s="46" t="s">
        <v>55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  <c r="AC54" s="72"/>
      <c r="AD54" s="30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2"/>
    </row>
    <row r="55" spans="1:44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  <c r="AC55" s="72"/>
      <c r="AD55" s="30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2"/>
    </row>
    <row r="56" spans="1:44">
      <c r="A56" s="30" t="s">
        <v>56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  <c r="AC56" s="72"/>
      <c r="AD56" s="30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2"/>
    </row>
    <row r="57" spans="1:44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96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  <c r="AC57" s="72"/>
      <c r="AD57" s="30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2"/>
    </row>
    <row r="58" spans="1:44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54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  <c r="AC58" s="72"/>
      <c r="AD58" s="30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2"/>
    </row>
    <row r="59" spans="1:44">
      <c r="A59" s="46" t="s">
        <v>57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  <c r="AC59" s="72"/>
      <c r="AD59" s="30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2"/>
    </row>
    <row r="60" spans="1:44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61</v>
      </c>
      <c r="K60" s="31"/>
      <c r="L60" s="32"/>
      <c r="M60" s="72"/>
      <c r="N60" s="46" t="s">
        <v>55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72"/>
      <c r="AD60" s="46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8"/>
    </row>
    <row r="61" spans="1:44">
      <c r="A61" s="30" t="s">
        <v>58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60</v>
      </c>
      <c r="X61" s="31"/>
      <c r="Y61" s="31"/>
      <c r="Z61" s="31"/>
      <c r="AA61" s="31"/>
      <c r="AB61" s="32"/>
      <c r="AC61" s="72"/>
      <c r="AD61" s="30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2"/>
    </row>
    <row r="62" spans="1:44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56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C62" s="72"/>
      <c r="AD62" s="30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2"/>
    </row>
    <row r="63" spans="1:44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C63" s="72"/>
      <c r="AD63" s="30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2"/>
    </row>
    <row r="64" spans="1:44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  <c r="AC64" s="72"/>
      <c r="AD64" s="30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2"/>
    </row>
    <row r="65" spans="1:44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57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72"/>
      <c r="AD65" s="46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8"/>
    </row>
    <row r="66" spans="1:44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61</v>
      </c>
      <c r="X66" s="31"/>
      <c r="Y66" s="31"/>
      <c r="Z66" s="31"/>
      <c r="AA66" s="31"/>
      <c r="AB66" s="32"/>
      <c r="AC66" s="72"/>
      <c r="AD66" s="30"/>
      <c r="AE66" s="31"/>
      <c r="AF66" s="31"/>
      <c r="AG66" s="31"/>
      <c r="AH66" s="31"/>
      <c r="AI66" s="31"/>
      <c r="AJ66" s="31"/>
      <c r="AK66" s="31"/>
      <c r="AL66" s="31"/>
      <c r="AM66" s="50"/>
      <c r="AN66" s="31"/>
      <c r="AO66" s="31"/>
      <c r="AP66" s="31"/>
      <c r="AQ66" s="31"/>
      <c r="AR66" s="32"/>
    </row>
    <row r="67" spans="1:44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58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C67" s="72"/>
      <c r="AD67" s="30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2"/>
    </row>
    <row r="68" spans="1:44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  <c r="AC68" s="72"/>
      <c r="AD68" s="30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2"/>
    </row>
    <row r="69" spans="1:44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  <c r="AC69" s="72"/>
      <c r="AD69" s="30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2"/>
    </row>
    <row r="70" spans="1:44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C70" s="72"/>
      <c r="AD70" s="30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2"/>
    </row>
    <row r="71" spans="1:44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C71" s="72"/>
      <c r="AD71" s="30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2"/>
    </row>
    <row r="72" spans="1:44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  <c r="AC72" s="72"/>
      <c r="AD72" s="30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2"/>
    </row>
    <row r="73" spans="1:44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  <c r="AC73" s="72"/>
      <c r="AD73" s="30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2"/>
    </row>
    <row r="74" spans="1:44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  <c r="AC74" s="72"/>
      <c r="AD74" s="30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2"/>
    </row>
    <row r="75" spans="1:44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  <c r="AC75" s="72"/>
      <c r="AD75" s="30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2"/>
    </row>
    <row r="76" spans="1:44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  <c r="AC76" s="72"/>
      <c r="AD76" s="30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2"/>
    </row>
    <row r="77" spans="1:44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  <c r="AC77" s="72"/>
      <c r="AD77" s="30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2"/>
    </row>
    <row r="78" spans="1:44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  <c r="AC78" s="72"/>
      <c r="AD78" s="30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2"/>
    </row>
    <row r="79" spans="1:44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  <c r="AC79" s="72"/>
      <c r="AD79" s="30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2"/>
    </row>
    <row r="80" spans="1:44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  <c r="AC80" s="72"/>
      <c r="AD80" s="30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2"/>
    </row>
    <row r="81" spans="1:44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  <c r="AC81" s="72"/>
      <c r="AD81" s="30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2"/>
    </row>
    <row r="82" spans="1:44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  <c r="AC82" s="73"/>
      <c r="AD82" s="33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</row>
    <row r="83" spans="1:44" ht="15.75" thickBot="1">
      <c r="A83" s="36" t="s">
        <v>79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94</v>
      </c>
      <c r="O83" s="80"/>
      <c r="P83" s="80"/>
      <c r="Q83" s="80"/>
      <c r="R83" s="80"/>
      <c r="S83" s="80"/>
      <c r="T83" s="80"/>
      <c r="U83" s="80"/>
      <c r="V83" s="80"/>
      <c r="W83" s="53" t="s">
        <v>39</v>
      </c>
      <c r="X83" s="80"/>
      <c r="Y83" s="80"/>
      <c r="Z83" s="80"/>
      <c r="AA83" s="80"/>
      <c r="AB83" s="81"/>
      <c r="AC83" s="37"/>
      <c r="AD83" s="79" t="s">
        <v>94</v>
      </c>
      <c r="AE83" s="80"/>
      <c r="AF83" s="80"/>
      <c r="AG83" s="80"/>
      <c r="AH83" s="80"/>
      <c r="AI83" s="80"/>
      <c r="AJ83" s="80"/>
      <c r="AK83" s="80"/>
      <c r="AL83" s="80"/>
      <c r="AM83" s="53" t="s">
        <v>39</v>
      </c>
      <c r="AN83" s="80"/>
      <c r="AO83" s="80"/>
      <c r="AP83" s="80"/>
      <c r="AQ83" s="80"/>
      <c r="AR83" s="81"/>
    </row>
    <row r="84" spans="1:44">
      <c r="A84" s="30" t="s">
        <v>51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59</v>
      </c>
      <c r="K84" s="31"/>
      <c r="L84" s="32"/>
      <c r="M84" s="75"/>
      <c r="N84" s="82" t="s">
        <v>98</v>
      </c>
      <c r="O84" s="83"/>
      <c r="P84" s="83">
        <f>H10</f>
        <v>400000</v>
      </c>
      <c r="Q84" s="83"/>
      <c r="R84" s="83" t="s">
        <v>42</v>
      </c>
      <c r="S84" s="83">
        <v>350</v>
      </c>
      <c r="T84" s="83"/>
      <c r="U84" s="83" t="s">
        <v>104</v>
      </c>
      <c r="V84" s="83">
        <v>550</v>
      </c>
      <c r="W84" s="83"/>
      <c r="X84" s="83"/>
      <c r="Y84" s="83"/>
      <c r="Z84" s="83"/>
      <c r="AA84" s="83"/>
      <c r="AB84" s="84"/>
      <c r="AC84" s="75"/>
      <c r="AD84" s="82" t="s">
        <v>98</v>
      </c>
      <c r="AE84" s="83"/>
      <c r="AF84" s="83">
        <f>X10</f>
        <v>0</v>
      </c>
      <c r="AG84" s="83"/>
      <c r="AH84" s="83" t="s">
        <v>42</v>
      </c>
      <c r="AI84" s="83">
        <v>350</v>
      </c>
      <c r="AJ84" s="83"/>
      <c r="AK84" s="83" t="s">
        <v>104</v>
      </c>
      <c r="AL84" s="83">
        <v>550</v>
      </c>
      <c r="AM84" s="83"/>
      <c r="AN84" s="83"/>
      <c r="AO84" s="83"/>
      <c r="AP84" s="83"/>
      <c r="AQ84" s="83"/>
      <c r="AR84" s="84"/>
    </row>
    <row r="85" spans="1:44">
      <c r="A85" t="s">
        <v>84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103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  <c r="AC85" s="75"/>
      <c r="AD85" s="30" t="s">
        <v>103</v>
      </c>
      <c r="AE85" s="31"/>
      <c r="AF85" s="31">
        <f>AF84/(AI84*AL84)</f>
        <v>0</v>
      </c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63"/>
    </row>
    <row r="86" spans="1:44">
      <c r="A86" t="s">
        <v>87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81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  <c r="AC86" s="75"/>
      <c r="AD86" s="49" t="s">
        <v>81</v>
      </c>
      <c r="AE86" s="50"/>
      <c r="AF86" s="50">
        <v>3217</v>
      </c>
      <c r="AG86" s="31"/>
      <c r="AH86" s="31"/>
      <c r="AI86" s="31"/>
      <c r="AJ86" s="31"/>
      <c r="AK86" s="31"/>
      <c r="AL86" s="31"/>
      <c r="AM86" s="31"/>
      <c r="AN86" s="50"/>
      <c r="AO86" s="50"/>
      <c r="AP86" s="50"/>
      <c r="AQ86" s="50"/>
      <c r="AR86" s="63"/>
    </row>
    <row r="87" spans="1:44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99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100</v>
      </c>
      <c r="X87" s="50"/>
      <c r="Y87" s="50"/>
      <c r="Z87" s="50"/>
      <c r="AA87" s="50"/>
      <c r="AB87" s="63"/>
      <c r="AC87" s="75"/>
      <c r="AD87" s="49" t="s">
        <v>99</v>
      </c>
      <c r="AE87" s="50"/>
      <c r="AF87" s="50">
        <v>0.79</v>
      </c>
      <c r="AG87" s="50"/>
      <c r="AH87" s="50"/>
      <c r="AI87" s="50"/>
      <c r="AJ87" s="50"/>
      <c r="AK87" s="50"/>
      <c r="AL87" s="50"/>
      <c r="AM87" s="50" t="s">
        <v>100</v>
      </c>
      <c r="AN87" s="50"/>
      <c r="AO87" s="50"/>
      <c r="AP87" s="50"/>
      <c r="AQ87" s="50"/>
      <c r="AR87" s="63"/>
    </row>
    <row r="88" spans="1:44">
      <c r="A88" s="30" t="s">
        <v>90</v>
      </c>
      <c r="B88" s="31"/>
      <c r="C88" s="62" t="s">
        <v>83</v>
      </c>
      <c r="D88" s="31"/>
      <c r="I88" s="31"/>
      <c r="J88" s="61" t="s">
        <v>89</v>
      </c>
      <c r="K88" s="31"/>
      <c r="L88" s="32"/>
      <c r="M88" s="75"/>
      <c r="N88" s="49" t="s">
        <v>102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101</v>
      </c>
      <c r="X88" s="50"/>
      <c r="Y88" s="50"/>
      <c r="Z88" s="50"/>
      <c r="AA88" s="50"/>
      <c r="AB88" s="63"/>
      <c r="AC88" s="75"/>
      <c r="AD88" s="49" t="s">
        <v>102</v>
      </c>
      <c r="AE88" s="50"/>
      <c r="AF88" s="50">
        <v>3.1</v>
      </c>
      <c r="AG88" s="50"/>
      <c r="AH88" s="50"/>
      <c r="AI88" s="50"/>
      <c r="AJ88" s="50"/>
      <c r="AK88" s="50"/>
      <c r="AL88" s="50"/>
      <c r="AM88" s="50" t="s">
        <v>101</v>
      </c>
      <c r="AN88" s="50"/>
      <c r="AO88" s="50"/>
      <c r="AP88" s="50"/>
      <c r="AQ88" s="50"/>
      <c r="AR88" s="63"/>
    </row>
    <row r="89" spans="1:44">
      <c r="A89" s="30" t="s">
        <v>82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  <c r="AC89" s="75"/>
      <c r="AD89" s="49" t="str">
        <f>IF( AF85&lt;= AF87,"Provide Nominal ","Design for Shear")</f>
        <v xml:space="preserve">Provide Nominal </v>
      </c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63"/>
    </row>
    <row r="90" spans="1:44">
      <c r="A90" s="58" t="s">
        <v>81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105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  <c r="AC90" s="75"/>
      <c r="AD90" s="49" t="s">
        <v>105</v>
      </c>
      <c r="AE90" s="50"/>
      <c r="AF90" s="50" t="e">
        <f>AI84*(AF85-AF87)/(0.87*R10)</f>
        <v>#DIV/0!</v>
      </c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63"/>
    </row>
    <row r="91" spans="1:44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  <c r="AC91" s="75"/>
      <c r="AD91" s="49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63"/>
    </row>
    <row r="92" spans="1:44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  <c r="AC92" s="75"/>
      <c r="AD92" s="30"/>
      <c r="AE92" s="31"/>
      <c r="AF92" s="31"/>
      <c r="AG92" s="31"/>
      <c r="AH92" s="31"/>
      <c r="AI92" s="31"/>
      <c r="AJ92" s="31"/>
      <c r="AK92" s="31"/>
      <c r="AL92" s="31"/>
      <c r="AM92" s="31"/>
      <c r="AN92" s="50"/>
      <c r="AO92" s="50"/>
      <c r="AP92" s="50"/>
      <c r="AQ92" s="50"/>
      <c r="AR92" s="63"/>
    </row>
    <row r="93" spans="1:44">
      <c r="A93" s="46" t="s">
        <v>55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  <c r="AC93" s="75"/>
      <c r="AD93" s="30"/>
      <c r="AE93" s="31"/>
      <c r="AF93" s="31"/>
      <c r="AG93" s="31"/>
      <c r="AH93" s="31"/>
      <c r="AI93" s="31"/>
      <c r="AJ93" s="31"/>
      <c r="AK93" s="31"/>
      <c r="AL93" s="31"/>
      <c r="AM93" s="31"/>
      <c r="AN93" s="50"/>
      <c r="AO93" s="50"/>
      <c r="AP93" s="50"/>
      <c r="AQ93" s="50"/>
      <c r="AR93" s="63"/>
    </row>
    <row r="94" spans="1:44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  <c r="AC94" s="75"/>
      <c r="AD94" s="30"/>
      <c r="AE94" s="31"/>
      <c r="AF94" s="31"/>
      <c r="AG94" s="31"/>
      <c r="AH94" s="31"/>
      <c r="AI94" s="31"/>
      <c r="AJ94" s="31"/>
      <c r="AK94" s="31"/>
      <c r="AL94" s="31"/>
      <c r="AM94" s="31"/>
      <c r="AN94" s="50"/>
      <c r="AO94" s="50"/>
      <c r="AP94" s="50"/>
      <c r="AQ94" s="50"/>
      <c r="AR94" s="63"/>
    </row>
    <row r="95" spans="1:44">
      <c r="A95" s="30" t="s">
        <v>56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106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  <c r="AC95" s="75"/>
      <c r="AD95" s="46" t="s">
        <v>106</v>
      </c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65"/>
      <c r="AQ95" s="65"/>
      <c r="AR95" s="66"/>
    </row>
    <row r="96" spans="1:44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  <c r="AC96" s="75"/>
      <c r="AD96" s="30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50"/>
      <c r="AQ96" s="50"/>
      <c r="AR96" s="63"/>
    </row>
    <row r="97" spans="1:44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107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  <c r="AC97" s="75"/>
      <c r="AD97" s="30" t="s">
        <v>107</v>
      </c>
      <c r="AE97" s="31"/>
      <c r="AF97" s="31" t="e">
        <f>0.4*AI84/(0.87*R10)</f>
        <v>#DIV/0!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50"/>
      <c r="AQ97" s="50"/>
      <c r="AR97" s="63"/>
    </row>
    <row r="98" spans="1:44">
      <c r="A98" s="64" t="s">
        <v>91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  <c r="AC98" s="75"/>
      <c r="AD98" s="30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50"/>
      <c r="AQ98" s="50"/>
      <c r="AR98" s="63"/>
    </row>
    <row r="99" spans="1:44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  <c r="AC99" s="75"/>
      <c r="AD99" s="30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50"/>
      <c r="AQ99" s="50"/>
      <c r="AR99" s="63"/>
    </row>
    <row r="100" spans="1:44">
      <c r="A100" s="30" t="s">
        <v>92</v>
      </c>
      <c r="B100" s="31"/>
      <c r="C100" s="31">
        <f>0.0012*B7*1000</f>
        <v>420</v>
      </c>
      <c r="D100" s="31"/>
      <c r="E100" s="31" t="s">
        <v>93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  <c r="AC100" s="75"/>
      <c r="AD100" s="49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63"/>
    </row>
    <row r="101" spans="1:44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  <c r="AC101" s="75"/>
      <c r="AD101" s="49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63"/>
    </row>
    <row r="102" spans="1:44">
      <c r="A102" s="64" t="s">
        <v>91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  <c r="AC102" s="75"/>
      <c r="AD102" s="49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63"/>
    </row>
    <row r="103" spans="1:44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  <c r="AC103" s="75"/>
      <c r="AD103" s="49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63"/>
    </row>
    <row r="104" spans="1:44">
      <c r="A104" s="30" t="s">
        <v>92</v>
      </c>
      <c r="B104" s="31"/>
      <c r="C104" s="31">
        <f>0.002*B7*1000</f>
        <v>700.00000000000011</v>
      </c>
      <c r="D104" s="31"/>
      <c r="E104" s="31" t="s">
        <v>93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  <c r="AC104" s="75"/>
      <c r="AD104" s="49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63"/>
    </row>
    <row r="105" spans="1:44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  <c r="AC105" s="75"/>
      <c r="AD105" s="49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63"/>
    </row>
    <row r="106" spans="1:44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  <c r="AC106" s="75"/>
      <c r="AD106" s="49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63"/>
    </row>
    <row r="107" spans="1:44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  <c r="AC107" s="75"/>
      <c r="AD107" s="49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63"/>
    </row>
    <row r="108" spans="1:44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  <c r="AC108" s="75"/>
      <c r="AD108" s="49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63"/>
    </row>
    <row r="109" spans="1:44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  <c r="AC109" s="75"/>
      <c r="AD109" s="49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63"/>
    </row>
    <row r="110" spans="1:44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  <c r="AC110" s="75"/>
      <c r="AD110" s="49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63"/>
    </row>
    <row r="111" spans="1:44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  <c r="AC111" s="75"/>
      <c r="AD111" s="49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63"/>
    </row>
    <row r="112" spans="1:44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  <c r="AC112" s="75"/>
      <c r="AD112" s="49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63"/>
    </row>
    <row r="113" spans="1:44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  <c r="AC113" s="75"/>
      <c r="AD113" s="49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63"/>
    </row>
    <row r="114" spans="1:44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  <c r="AC114" s="75"/>
      <c r="AD114" s="49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63"/>
    </row>
    <row r="115" spans="1:44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  <c r="AC115" s="75"/>
      <c r="AD115" s="49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63"/>
    </row>
    <row r="116" spans="1:44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  <c r="AC116" s="75"/>
      <c r="AD116" s="49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63"/>
    </row>
    <row r="117" spans="1:44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  <c r="AC117" s="75"/>
      <c r="AD117" s="49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63"/>
    </row>
    <row r="118" spans="1:44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  <c r="AC118" s="76"/>
      <c r="AD118" s="85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8"/>
    </row>
  </sheetData>
  <mergeCells count="1">
    <mergeCell ref="F1:K4"/>
  </mergeCells>
  <conditionalFormatting sqref="A20 A51">
    <cfRule type="containsText" dxfId="41" priority="51" operator="containsText" text="X is Grater then Xu max : Over reinforced">
      <formula>NOT(ISERROR(SEARCH("X is Grater then Xu max : Over reinforced",A20)))</formula>
    </cfRule>
    <cfRule type="containsText" dxfId="40" priority="52" operator="containsText" text="X is less then Xu max : Under Reinforced">
      <formula>NOT(ISERROR(SEARCH("X is less then Xu max : Under Reinforced",A20)))</formula>
    </cfRule>
    <cfRule type="cellIs" dxfId="39" priority="53" operator="equal">
      <formula>FALSE</formula>
    </cfRule>
    <cfRule type="cellIs" dxfId="38" priority="54" operator="equal">
      <formula>TRUE</formula>
    </cfRule>
  </conditionalFormatting>
  <conditionalFormatting sqref="N20">
    <cfRule type="containsText" dxfId="37" priority="45" operator="containsText" text="Mu &gt;= Mu_limit   DOUBLE REINFORCEMENT DESIGN">
      <formula>NOT(ISERROR(SEARCH("Mu &gt;= Mu_limit   DOUBLE REINFORCEMENT DESIGN",N20)))</formula>
    </cfRule>
    <cfRule type="containsText" dxfId="36" priority="46" operator="containsText" text="Mu &lt; Mu_limit   SINGLE REINFORCEMENT DESIGN">
      <formula>NOT(ISERROR(SEARCH("Mu &lt; Mu_limit   SINGLE REINFORCEMENT DESIGN",N20)))</formula>
    </cfRule>
    <cfRule type="containsText" dxfId="35" priority="47" operator="containsText" text="X is Grater then Xu max : Over reinforced">
      <formula>NOT(ISERROR(SEARCH("X is Grater then Xu max : Over reinforced",N20)))</formula>
    </cfRule>
    <cfRule type="containsText" dxfId="34" priority="48" operator="containsText" text="X is less then Xu max : Under Reinforced">
      <formula>NOT(ISERROR(SEARCH("X is less then Xu max : Under Reinforced",N20)))</formula>
    </cfRule>
    <cfRule type="cellIs" dxfId="33" priority="49" operator="equal">
      <formula>FALSE</formula>
    </cfRule>
    <cfRule type="cellIs" dxfId="32" priority="50" operator="equal">
      <formula>TRUE</formula>
    </cfRule>
  </conditionalFormatting>
  <conditionalFormatting sqref="A52">
    <cfRule type="containsText" dxfId="31" priority="35" operator="containsText" text="Xu &gt; Df : Calculate Df  Follow T beam design x &gt; Df">
      <formula>NOT(ISERROR(SEARCH("Xu &gt; Df : Calculate Df  Follow T beam design x &gt; Df",A52)))</formula>
    </cfRule>
    <cfRule type="containsText" dxfId="30" priority="36" operator="containsText" text="Xu &lt;= Df : Continue">
      <formula>NOT(ISERROR(SEARCH("Xu &lt;= Df : Continue",A52)))</formula>
    </cfRule>
  </conditionalFormatting>
  <conditionalFormatting sqref="N52">
    <cfRule type="containsText" dxfId="29" priority="27" operator="containsText" text="Xu &lt;= Df : Follow  T beam design X &lt; Df ">
      <formula>NOT(ISERROR(SEARCH("Xu &lt;= Df : Follow  T beam design X &lt; Df ",N52)))</formula>
    </cfRule>
    <cfRule type="containsText" dxfId="28" priority="28" operator="containsText" text="Xu &gt; Df : Calculate Df  Proceed for Design">
      <formula>NOT(ISERROR(SEARCH("Xu &gt; Df : Calculate Df  Proceed for Design",N52)))</formula>
    </cfRule>
    <cfRule type="containsText" dxfId="27" priority="29" operator="containsText" text="Xu &gt; Df : Calculate Df  Follow T beam design x &gt; Df">
      <formula>NOT(ISERROR(SEARCH("Xu &gt; Df : Calculate Df  Follow T beam design x &gt; Df",N52)))</formula>
    </cfRule>
    <cfRule type="containsText" dxfId="26" priority="30" operator="containsText" text="Xu &lt;= Df : Continue">
      <formula>NOT(ISERROR(SEARCH("Xu &lt;= Df : Continue",N52)))</formula>
    </cfRule>
  </conditionalFormatting>
  <conditionalFormatting sqref="N54">
    <cfRule type="containsText" dxfId="25" priority="23" operator="containsText" text="X is Grater then Xu max : Over reinforced">
      <formula>NOT(ISERROR(SEARCH("X is Grater then Xu max : Over reinforced",N54)))</formula>
    </cfRule>
    <cfRule type="containsText" dxfId="24" priority="24" operator="containsText" text="X is less then Xu max : Under Reinforced">
      <formula>NOT(ISERROR(SEARCH("X is less then Xu max : Under Reinforced",N54)))</formula>
    </cfRule>
    <cfRule type="cellIs" dxfId="23" priority="25" operator="equal">
      <formula>FALSE</formula>
    </cfRule>
    <cfRule type="cellIs" dxfId="22" priority="26" operator="equal">
      <formula>TRUE</formula>
    </cfRule>
  </conditionalFormatting>
  <conditionalFormatting sqref="N55">
    <cfRule type="containsText" dxfId="21" priority="19" operator="containsText" text="Xu &lt;= Df : Follow  T beam design X &lt; Df ">
      <formula>NOT(ISERROR(SEARCH("Xu &lt;= Df : Follow  T beam design X &lt; Df ",N55)))</formula>
    </cfRule>
    <cfRule type="containsText" dxfId="20" priority="20" operator="containsText" text="Xu &gt; Df : Calculate Df  Proceed for Design">
      <formula>NOT(ISERROR(SEARCH("Xu &gt; Df : Calculate Df  Proceed for Design",N55)))</formula>
    </cfRule>
    <cfRule type="containsText" dxfId="19" priority="21" operator="containsText" text="Xu &gt; Df : Calculate Df  Follow T beam design x &gt; Df">
      <formula>NOT(ISERROR(SEARCH("Xu &gt; Df : Calculate Df  Follow T beam design x &gt; Df",N55)))</formula>
    </cfRule>
    <cfRule type="containsText" dxfId="18" priority="22" operator="containsText" text="Xu &lt;= Df : Continue">
      <formula>NOT(ISERROR(SEARCH("Xu &lt;= Df : Continue",N55)))</formula>
    </cfRule>
  </conditionalFormatting>
  <conditionalFormatting sqref="AD20">
    <cfRule type="containsText" dxfId="17" priority="13" operator="containsText" text="Mu &gt;= Mu_limit   DOUBLE REINFORCEMENT DESIGN">
      <formula>NOT(ISERROR(SEARCH("Mu &gt;= Mu_limit   DOUBLE REINFORCEMENT DESIGN",AD20)))</formula>
    </cfRule>
    <cfRule type="containsText" dxfId="16" priority="14" operator="containsText" text="Mu &lt; Mu_limit   SINGLE REINFORCEMENT DESIGN">
      <formula>NOT(ISERROR(SEARCH("Mu &lt; Mu_limit   SINGLE REINFORCEMENT DESIGN",AD20)))</formula>
    </cfRule>
    <cfRule type="containsText" dxfId="15" priority="15" operator="containsText" text="X is Grater then Xu max : Over reinforced">
      <formula>NOT(ISERROR(SEARCH("X is Grater then Xu max : Over reinforced",AD20)))</formula>
    </cfRule>
    <cfRule type="containsText" dxfId="14" priority="16" operator="containsText" text="X is less then Xu max : Under Reinforced">
      <formula>NOT(ISERROR(SEARCH("X is less then Xu max : Under Reinforced",AD20)))</formula>
    </cfRule>
    <cfRule type="cellIs" dxfId="13" priority="17" operator="equal">
      <formula>FALSE</formula>
    </cfRule>
    <cfRule type="cellIs" dxfId="12" priority="18" operator="equal">
      <formula>TRUE</formula>
    </cfRule>
  </conditionalFormatting>
  <conditionalFormatting sqref="AD52">
    <cfRule type="containsText" dxfId="11" priority="9" operator="containsText" text="Xu &lt;= Df : Follow  T beam design X &lt; Df ">
      <formula>NOT(ISERROR(SEARCH("Xu &lt;= Df : Follow  T beam design X &lt; Df ",AD52)))</formula>
    </cfRule>
    <cfRule type="containsText" dxfId="10" priority="10" operator="containsText" text="Xu &gt; Df : Calculate Df  Proceed for Design">
      <formula>NOT(ISERROR(SEARCH("Xu &gt; Df : Calculate Df  Proceed for Design",AD52)))</formula>
    </cfRule>
    <cfRule type="containsText" dxfId="9" priority="11" operator="containsText" text="Xu &gt; Df : Calculate Df  Follow T beam design x &gt; Df">
      <formula>NOT(ISERROR(SEARCH("Xu &gt; Df : Calculate Df  Follow T beam design x &gt; Df",AD52)))</formula>
    </cfRule>
    <cfRule type="containsText" dxfId="8" priority="12" operator="containsText" text="Xu &lt;= Df : Continue">
      <formula>NOT(ISERROR(SEARCH("Xu &lt;= Df : Continue",AD52)))</formula>
    </cfRule>
  </conditionalFormatting>
  <conditionalFormatting sqref="AD54">
    <cfRule type="containsText" dxfId="7" priority="5" operator="containsText" text="X is Grater then Xu max : Over reinforced">
      <formula>NOT(ISERROR(SEARCH("X is Grater then Xu max : Over reinforced",AD54)))</formula>
    </cfRule>
    <cfRule type="containsText" dxfId="6" priority="6" operator="containsText" text="X is less then Xu max : Under Reinforced">
      <formula>NOT(ISERROR(SEARCH("X is less then Xu max : Under Reinforced",AD54)))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AD55">
    <cfRule type="containsText" dxfId="3" priority="1" operator="containsText" text="Xu &lt;= Df : Follow  T beam design X &lt; Df ">
      <formula>NOT(ISERROR(SEARCH("Xu &lt;= Df : Follow  T beam design X &lt; Df ",AD55)))</formula>
    </cfRule>
    <cfRule type="containsText" dxfId="2" priority="2" operator="containsText" text="Xu &gt; Df : Calculate Df  Proceed for Design">
      <formula>NOT(ISERROR(SEARCH("Xu &gt; Df : Calculate Df  Proceed for Design",AD55)))</formula>
    </cfRule>
    <cfRule type="containsText" dxfId="1" priority="3" operator="containsText" text="Xu &gt; Df : Calculate Df  Follow T beam design x &gt; Df">
      <formula>NOT(ISERROR(SEARCH("Xu &gt; Df : Calculate Df  Follow T beam design x &gt; Df",AD55)))</formula>
    </cfRule>
    <cfRule type="containsText" dxfId="0" priority="4" operator="containsText" text="Xu &lt;= Df : Continue">
      <formula>NOT(ISERROR(SEARCH("Xu &lt;= Df : Continue",AD55)))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4"/>
  <sheetViews>
    <sheetView topLeftCell="A116" zoomScale="85" zoomScaleNormal="85" workbookViewId="0">
      <selection activeCell="Z81" sqref="Z81"/>
    </sheetView>
  </sheetViews>
  <sheetFormatPr defaultRowHeight="14.25"/>
  <sheetData>
    <row r="1" spans="1:30">
      <c r="A1" s="67"/>
      <c r="B1" s="67"/>
      <c r="C1" s="67"/>
      <c r="D1" s="67"/>
      <c r="E1" s="67"/>
      <c r="F1" s="140" t="s">
        <v>108</v>
      </c>
      <c r="G1" s="140"/>
      <c r="H1" s="140"/>
      <c r="I1" s="140"/>
      <c r="J1" s="140"/>
      <c r="K1" s="140"/>
      <c r="L1" s="67"/>
      <c r="M1" s="67"/>
      <c r="N1" s="67"/>
      <c r="O1" s="67"/>
      <c r="P1" s="67"/>
      <c r="Q1" s="67"/>
    </row>
    <row r="2" spans="1:30">
      <c r="A2" s="67"/>
      <c r="B2" s="67"/>
      <c r="C2" s="67"/>
      <c r="D2" s="67"/>
      <c r="E2" s="67"/>
      <c r="F2" s="140"/>
      <c r="G2" s="140"/>
      <c r="H2" s="140"/>
      <c r="I2" s="140"/>
      <c r="J2" s="140"/>
      <c r="K2" s="140"/>
      <c r="L2" s="67"/>
      <c r="M2" s="67"/>
      <c r="N2" s="67"/>
      <c r="O2" s="67"/>
      <c r="P2" s="67"/>
      <c r="Q2" s="67"/>
    </row>
    <row r="3" spans="1:30">
      <c r="A3" s="67"/>
      <c r="B3" s="67"/>
      <c r="C3" s="67"/>
      <c r="D3" s="67"/>
      <c r="E3" s="67"/>
      <c r="F3" s="140"/>
      <c r="G3" s="140"/>
      <c r="H3" s="140"/>
      <c r="I3" s="140"/>
      <c r="J3" s="140"/>
      <c r="K3" s="140"/>
      <c r="L3" s="67"/>
      <c r="M3" s="67"/>
      <c r="N3" s="67"/>
      <c r="O3" s="67"/>
      <c r="P3" s="67"/>
      <c r="Q3" s="67"/>
    </row>
    <row r="4" spans="1:30">
      <c r="A4" s="67"/>
      <c r="B4" s="67"/>
      <c r="C4" s="67"/>
      <c r="D4" s="67"/>
      <c r="E4" s="67"/>
      <c r="F4" s="140"/>
      <c r="G4" s="140"/>
      <c r="H4" s="140"/>
      <c r="I4" s="140"/>
      <c r="J4" s="140"/>
      <c r="K4" s="140"/>
      <c r="L4" s="67"/>
      <c r="M4" s="67"/>
      <c r="N4" s="67"/>
      <c r="O4" s="67"/>
      <c r="P4" s="67"/>
      <c r="Q4" s="67"/>
    </row>
    <row r="8" spans="1:30">
      <c r="V8" t="s">
        <v>203</v>
      </c>
    </row>
    <row r="9" spans="1:30">
      <c r="A9" t="s">
        <v>197</v>
      </c>
    </row>
    <row r="10" spans="1:30">
      <c r="Z10" s="25"/>
      <c r="AA10" s="25"/>
      <c r="AB10" s="25"/>
      <c r="AC10" s="25"/>
      <c r="AD10" s="25"/>
    </row>
    <row r="11" spans="1:30">
      <c r="O11" t="s">
        <v>154</v>
      </c>
    </row>
    <row r="61" spans="26:26">
      <c r="Z61" t="s">
        <v>191</v>
      </c>
    </row>
    <row r="70" spans="26:26">
      <c r="Z70" t="s">
        <v>204</v>
      </c>
    </row>
    <row r="81" spans="26:26">
      <c r="Z81" t="s">
        <v>213</v>
      </c>
    </row>
    <row r="122" spans="14:18">
      <c r="O122" t="s">
        <v>190</v>
      </c>
      <c r="R122" t="s">
        <v>193</v>
      </c>
    </row>
    <row r="125" spans="14:18">
      <c r="N125" t="s">
        <v>191</v>
      </c>
    </row>
    <row r="135" spans="14:21">
      <c r="N135" t="s">
        <v>192</v>
      </c>
    </row>
    <row r="139" spans="14:21">
      <c r="U139" t="s">
        <v>196</v>
      </c>
    </row>
    <row r="142" spans="14:21">
      <c r="O142" t="s">
        <v>194</v>
      </c>
    </row>
    <row r="168" spans="14:18">
      <c r="O168" t="s">
        <v>190</v>
      </c>
      <c r="R168" t="s">
        <v>193</v>
      </c>
    </row>
    <row r="171" spans="14:18">
      <c r="N171" t="s">
        <v>191</v>
      </c>
    </row>
    <row r="181" spans="14:15">
      <c r="N181" t="s">
        <v>192</v>
      </c>
    </row>
    <row r="188" spans="14:15">
      <c r="O188" t="s">
        <v>194</v>
      </c>
    </row>
    <row r="215" spans="15:15">
      <c r="O215" t="s">
        <v>205</v>
      </c>
    </row>
    <row r="256" spans="15:15">
      <c r="O256" t="s">
        <v>206</v>
      </c>
    </row>
    <row r="257" spans="15:16">
      <c r="O257" t="s">
        <v>208</v>
      </c>
      <c r="P257" t="s">
        <v>207</v>
      </c>
    </row>
    <row r="283" spans="15:15">
      <c r="O283" t="s">
        <v>211</v>
      </c>
    </row>
    <row r="306" spans="14:14">
      <c r="N306" t="s">
        <v>199</v>
      </c>
    </row>
    <row r="307" spans="14:14" ht="18.75">
      <c r="N307" s="200" t="s">
        <v>209</v>
      </c>
    </row>
    <row r="309" spans="14:14" ht="18.75">
      <c r="N309" s="200" t="s">
        <v>210</v>
      </c>
    </row>
    <row r="314" spans="14:14">
      <c r="N314" t="s">
        <v>198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4" t="s">
        <v>13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6"/>
      <c r="Q1" s="121"/>
      <c r="R1" s="121"/>
      <c r="S1" s="121"/>
      <c r="T1" s="121"/>
      <c r="U1" s="121"/>
      <c r="V1" s="121"/>
      <c r="W1" s="121"/>
    </row>
    <row r="2" spans="1:23" ht="12.75" customHeigh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  <c r="Q2" s="121"/>
      <c r="R2" s="121"/>
      <c r="S2" s="121"/>
      <c r="T2" s="121"/>
      <c r="U2" s="121"/>
      <c r="V2" s="121"/>
      <c r="W2" s="121"/>
    </row>
    <row r="3" spans="1:23" ht="12.75" customHeight="1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129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119</v>
      </c>
      <c r="D10" s="100"/>
      <c r="E10" s="141" t="s">
        <v>122</v>
      </c>
      <c r="F10" s="142"/>
      <c r="G10" s="142"/>
      <c r="H10" s="141" t="s">
        <v>126</v>
      </c>
      <c r="I10" s="143"/>
      <c r="J10" s="141" t="s">
        <v>127</v>
      </c>
      <c r="K10" s="143"/>
      <c r="L10" s="141" t="s">
        <v>128</v>
      </c>
      <c r="M10" s="143"/>
      <c r="N10" s="141" t="s">
        <v>125</v>
      </c>
      <c r="O10" s="142"/>
      <c r="P10" s="143"/>
    </row>
    <row r="11" spans="1:23" ht="14.25" customHeight="1" thickBot="1">
      <c r="A11" s="147" t="s">
        <v>114</v>
      </c>
      <c r="B11" s="147" t="s">
        <v>115</v>
      </c>
      <c r="C11" s="150" t="s">
        <v>155</v>
      </c>
      <c r="D11" s="101" t="s">
        <v>123</v>
      </c>
      <c r="E11" s="155" t="s">
        <v>29</v>
      </c>
      <c r="F11" s="156"/>
      <c r="G11" s="156"/>
      <c r="H11" s="162"/>
      <c r="I11" s="163"/>
      <c r="J11" s="162"/>
      <c r="K11" s="163"/>
      <c r="L11" s="102"/>
      <c r="M11" s="102"/>
      <c r="N11" s="144"/>
      <c r="O11" s="145"/>
      <c r="P11" s="146"/>
    </row>
    <row r="12" spans="1:23" ht="14.25" customHeight="1" thickBot="1">
      <c r="A12" s="148"/>
      <c r="B12" s="148"/>
      <c r="C12" s="151"/>
      <c r="D12" s="101" t="s">
        <v>124</v>
      </c>
      <c r="E12" s="153" t="s">
        <v>30</v>
      </c>
      <c r="F12" s="154"/>
      <c r="G12" s="154"/>
      <c r="H12" s="162"/>
      <c r="I12" s="163"/>
      <c r="J12" s="162"/>
      <c r="K12" s="163"/>
      <c r="L12" s="102"/>
      <c r="M12" s="102"/>
      <c r="N12" s="144"/>
      <c r="O12" s="145"/>
      <c r="P12" s="146"/>
    </row>
    <row r="13" spans="1:23" ht="14.25" customHeight="1" thickBot="1">
      <c r="A13" s="148"/>
      <c r="B13" s="148"/>
      <c r="C13" s="152" t="s">
        <v>156</v>
      </c>
      <c r="D13" s="157" t="s">
        <v>153</v>
      </c>
      <c r="E13" s="155" t="s">
        <v>29</v>
      </c>
      <c r="F13" s="156"/>
      <c r="G13" s="156"/>
      <c r="H13" s="162"/>
      <c r="I13" s="163"/>
      <c r="J13" s="162"/>
      <c r="K13" s="163"/>
      <c r="L13" s="102"/>
      <c r="M13" s="102"/>
      <c r="N13" s="144"/>
      <c r="O13" s="145"/>
      <c r="P13" s="146"/>
    </row>
    <row r="14" spans="1:23" ht="14.25" customHeight="1" thickBot="1">
      <c r="A14" s="148"/>
      <c r="B14" s="148"/>
      <c r="C14" s="152"/>
      <c r="D14" s="158"/>
      <c r="E14" s="153" t="s">
        <v>30</v>
      </c>
      <c r="F14" s="154"/>
      <c r="G14" s="154"/>
      <c r="H14" s="162"/>
      <c r="I14" s="163"/>
      <c r="J14" s="162"/>
      <c r="K14" s="163"/>
      <c r="L14" s="102"/>
      <c r="M14" s="102"/>
      <c r="N14" s="144"/>
      <c r="O14" s="145"/>
      <c r="P14" s="146"/>
    </row>
    <row r="15" spans="1:23" ht="14.25" customHeight="1" thickBot="1">
      <c r="A15" s="148"/>
      <c r="B15" s="148"/>
      <c r="C15" s="150" t="s">
        <v>157</v>
      </c>
      <c r="D15" s="157" t="s">
        <v>153</v>
      </c>
      <c r="E15" s="155" t="s">
        <v>29</v>
      </c>
      <c r="F15" s="156"/>
      <c r="G15" s="156"/>
      <c r="H15" s="162"/>
      <c r="I15" s="163"/>
      <c r="J15" s="162"/>
      <c r="K15" s="163"/>
      <c r="L15" s="102"/>
      <c r="M15" s="102"/>
      <c r="N15" s="144"/>
      <c r="O15" s="145"/>
      <c r="P15" s="146"/>
    </row>
    <row r="16" spans="1:23" ht="14.25" customHeight="1" thickBot="1">
      <c r="A16" s="148"/>
      <c r="B16" s="148"/>
      <c r="C16" s="151"/>
      <c r="D16" s="158"/>
      <c r="E16" s="153" t="s">
        <v>30</v>
      </c>
      <c r="F16" s="154"/>
      <c r="G16" s="154"/>
      <c r="H16" s="162"/>
      <c r="I16" s="163"/>
      <c r="J16" s="162"/>
      <c r="K16" s="163"/>
      <c r="L16" s="102"/>
      <c r="M16" s="102"/>
      <c r="N16" s="144"/>
      <c r="O16" s="145"/>
      <c r="P16" s="146"/>
    </row>
    <row r="17" spans="1:18" ht="14.25" customHeight="1" thickBot="1">
      <c r="A17" s="148"/>
      <c r="B17" s="148"/>
      <c r="C17" s="150" t="s">
        <v>158</v>
      </c>
      <c r="D17" s="157" t="s">
        <v>153</v>
      </c>
      <c r="E17" s="155" t="s">
        <v>29</v>
      </c>
      <c r="F17" s="156"/>
      <c r="G17" s="156"/>
      <c r="H17" s="162"/>
      <c r="I17" s="163"/>
      <c r="J17" s="162"/>
      <c r="K17" s="163"/>
      <c r="L17" s="102"/>
      <c r="M17" s="102"/>
      <c r="N17" s="144"/>
      <c r="O17" s="145"/>
      <c r="P17" s="146"/>
    </row>
    <row r="18" spans="1:18" ht="14.25" customHeight="1" thickBot="1">
      <c r="A18" s="148"/>
      <c r="B18" s="149"/>
      <c r="C18" s="151"/>
      <c r="D18" s="158"/>
      <c r="E18" s="153" t="s">
        <v>30</v>
      </c>
      <c r="F18" s="154"/>
      <c r="G18" s="154"/>
      <c r="H18" s="162"/>
      <c r="I18" s="163"/>
      <c r="J18" s="162"/>
      <c r="K18" s="163"/>
      <c r="L18" s="102"/>
      <c r="M18" s="102"/>
      <c r="N18" s="144"/>
      <c r="O18" s="145"/>
      <c r="P18" s="146"/>
    </row>
    <row r="19" spans="1:18" ht="14.25" customHeight="1" thickBot="1">
      <c r="A19" s="148"/>
      <c r="B19" s="147" t="s">
        <v>116</v>
      </c>
      <c r="C19" s="150" t="s">
        <v>155</v>
      </c>
      <c r="D19" s="101" t="s">
        <v>123</v>
      </c>
      <c r="E19" s="155" t="s">
        <v>29</v>
      </c>
      <c r="F19" s="156"/>
      <c r="G19" s="156"/>
      <c r="H19" s="162"/>
      <c r="I19" s="163"/>
      <c r="J19" s="162"/>
      <c r="K19" s="163"/>
      <c r="L19" s="102"/>
      <c r="M19" s="102"/>
      <c r="N19" s="144"/>
      <c r="O19" s="145"/>
      <c r="P19" s="146"/>
    </row>
    <row r="20" spans="1:18" ht="14.25" customHeight="1" thickBot="1">
      <c r="A20" s="148"/>
      <c r="B20" s="148"/>
      <c r="C20" s="151"/>
      <c r="D20" s="101" t="s">
        <v>124</v>
      </c>
      <c r="E20" s="153" t="s">
        <v>30</v>
      </c>
      <c r="F20" s="154"/>
      <c r="G20" s="154"/>
      <c r="H20" s="162"/>
      <c r="I20" s="163"/>
      <c r="J20" s="162"/>
      <c r="K20" s="163"/>
      <c r="L20" s="102"/>
      <c r="M20" s="102"/>
      <c r="N20" s="144"/>
      <c r="O20" s="145"/>
      <c r="P20" s="146"/>
    </row>
    <row r="21" spans="1:18" ht="14.25" customHeight="1" thickBot="1">
      <c r="A21" s="148"/>
      <c r="B21" s="148"/>
      <c r="C21" s="152" t="s">
        <v>156</v>
      </c>
      <c r="D21" s="157" t="s">
        <v>153</v>
      </c>
      <c r="E21" s="155" t="s">
        <v>29</v>
      </c>
      <c r="F21" s="156"/>
      <c r="G21" s="156"/>
      <c r="H21" s="162"/>
      <c r="I21" s="163"/>
      <c r="J21" s="162"/>
      <c r="K21" s="163"/>
      <c r="L21" s="102"/>
      <c r="M21" s="102"/>
      <c r="N21" s="144"/>
      <c r="O21" s="145"/>
      <c r="P21" s="146"/>
    </row>
    <row r="22" spans="1:18" ht="15" customHeight="1" thickBot="1">
      <c r="A22" s="148"/>
      <c r="B22" s="148"/>
      <c r="C22" s="152"/>
      <c r="D22" s="158"/>
      <c r="E22" s="153" t="s">
        <v>30</v>
      </c>
      <c r="F22" s="154"/>
      <c r="G22" s="154"/>
      <c r="H22" s="162"/>
      <c r="I22" s="163"/>
      <c r="J22" s="162"/>
      <c r="K22" s="163"/>
      <c r="L22" s="102"/>
      <c r="M22" s="102"/>
      <c r="N22" s="144"/>
      <c r="O22" s="145"/>
      <c r="P22" s="146"/>
    </row>
    <row r="23" spans="1:18" ht="15" customHeight="1" thickBot="1">
      <c r="A23" s="148"/>
      <c r="B23" s="148"/>
      <c r="C23" s="150" t="s">
        <v>157</v>
      </c>
      <c r="D23" s="157" t="s">
        <v>153</v>
      </c>
      <c r="E23" s="155" t="s">
        <v>29</v>
      </c>
      <c r="F23" s="156"/>
      <c r="G23" s="156"/>
      <c r="H23" s="162"/>
      <c r="I23" s="163"/>
      <c r="J23" s="162"/>
      <c r="K23" s="163"/>
      <c r="L23" s="102"/>
      <c r="M23" s="102"/>
      <c r="N23" s="144"/>
      <c r="O23" s="145"/>
      <c r="P23" s="146"/>
    </row>
    <row r="24" spans="1:18" ht="15" customHeight="1" thickBot="1">
      <c r="A24" s="148"/>
      <c r="B24" s="148"/>
      <c r="C24" s="151"/>
      <c r="D24" s="158"/>
      <c r="E24" s="153" t="s">
        <v>30</v>
      </c>
      <c r="F24" s="154"/>
      <c r="G24" s="154"/>
      <c r="H24" s="162"/>
      <c r="I24" s="163"/>
      <c r="J24" s="162"/>
      <c r="K24" s="163"/>
      <c r="L24" s="102"/>
      <c r="M24" s="102"/>
      <c r="N24" s="144"/>
      <c r="O24" s="145"/>
      <c r="P24" s="146"/>
      <c r="Q24" s="93"/>
      <c r="R24" s="93"/>
    </row>
    <row r="25" spans="1:18" ht="15" customHeight="1" thickBot="1">
      <c r="A25" s="148"/>
      <c r="B25" s="148"/>
      <c r="C25" s="150" t="s">
        <v>158</v>
      </c>
      <c r="D25" s="157" t="s">
        <v>153</v>
      </c>
      <c r="E25" s="155" t="s">
        <v>29</v>
      </c>
      <c r="F25" s="156"/>
      <c r="G25" s="156"/>
      <c r="H25" s="162"/>
      <c r="I25" s="163"/>
      <c r="J25" s="162"/>
      <c r="K25" s="163"/>
      <c r="L25" s="102"/>
      <c r="M25" s="102"/>
      <c r="N25" s="144"/>
      <c r="O25" s="145"/>
      <c r="P25" s="146"/>
      <c r="Q25" s="93"/>
      <c r="R25" s="93"/>
    </row>
    <row r="26" spans="1:18" ht="15" customHeight="1" thickBot="1">
      <c r="A26" s="148"/>
      <c r="B26" s="149"/>
      <c r="C26" s="151"/>
      <c r="D26" s="158"/>
      <c r="E26" s="153" t="s">
        <v>30</v>
      </c>
      <c r="F26" s="154"/>
      <c r="G26" s="154"/>
      <c r="H26" s="162"/>
      <c r="I26" s="163"/>
      <c r="J26" s="162"/>
      <c r="K26" s="163"/>
      <c r="L26" s="102"/>
      <c r="M26" s="102"/>
      <c r="N26" s="144"/>
      <c r="O26" s="145"/>
      <c r="P26" s="146"/>
      <c r="Q26" s="92"/>
      <c r="R26" s="93"/>
    </row>
    <row r="27" spans="1:18" ht="15" customHeight="1" thickBot="1">
      <c r="A27" s="148"/>
      <c r="B27" s="147" t="s">
        <v>62</v>
      </c>
      <c r="C27" s="150" t="s">
        <v>155</v>
      </c>
      <c r="D27" s="101" t="s">
        <v>123</v>
      </c>
      <c r="E27" s="155" t="s">
        <v>29</v>
      </c>
      <c r="F27" s="156"/>
      <c r="G27" s="156"/>
      <c r="H27" s="162"/>
      <c r="I27" s="163"/>
      <c r="J27" s="162"/>
      <c r="K27" s="163"/>
      <c r="L27" s="102"/>
      <c r="M27" s="102"/>
      <c r="N27" s="144"/>
      <c r="O27" s="145"/>
      <c r="P27" s="146"/>
      <c r="Q27" s="93"/>
      <c r="R27" s="93"/>
    </row>
    <row r="28" spans="1:18" ht="15" customHeight="1" thickBot="1">
      <c r="A28" s="148"/>
      <c r="B28" s="148"/>
      <c r="C28" s="151"/>
      <c r="D28" s="101" t="s">
        <v>124</v>
      </c>
      <c r="E28" s="153" t="s">
        <v>30</v>
      </c>
      <c r="F28" s="154"/>
      <c r="G28" s="154"/>
      <c r="H28" s="162"/>
      <c r="I28" s="163"/>
      <c r="J28" s="162"/>
      <c r="K28" s="163"/>
      <c r="L28" s="102"/>
      <c r="M28" s="102"/>
      <c r="N28" s="144"/>
      <c r="O28" s="145"/>
      <c r="P28" s="146"/>
      <c r="Q28" s="93"/>
      <c r="R28" s="93"/>
    </row>
    <row r="29" spans="1:18" ht="15" customHeight="1" thickBot="1">
      <c r="A29" s="148"/>
      <c r="B29" s="148"/>
      <c r="C29" s="152" t="s">
        <v>156</v>
      </c>
      <c r="D29" s="157" t="s">
        <v>153</v>
      </c>
      <c r="E29" s="155" t="s">
        <v>29</v>
      </c>
      <c r="F29" s="156"/>
      <c r="G29" s="156"/>
      <c r="H29" s="162"/>
      <c r="I29" s="163"/>
      <c r="J29" s="162"/>
      <c r="K29" s="163"/>
      <c r="L29" s="102"/>
      <c r="M29" s="102"/>
      <c r="N29" s="144"/>
      <c r="O29" s="145"/>
      <c r="P29" s="146"/>
    </row>
    <row r="30" spans="1:18" ht="15" customHeight="1" thickBot="1">
      <c r="A30" s="148"/>
      <c r="B30" s="148"/>
      <c r="C30" s="152"/>
      <c r="D30" s="158"/>
      <c r="E30" s="153" t="s">
        <v>30</v>
      </c>
      <c r="F30" s="154"/>
      <c r="G30" s="154"/>
      <c r="H30" s="162"/>
      <c r="I30" s="163"/>
      <c r="J30" s="162"/>
      <c r="K30" s="163"/>
      <c r="L30" s="102"/>
      <c r="M30" s="102"/>
      <c r="N30" s="144"/>
      <c r="O30" s="145"/>
      <c r="P30" s="146"/>
    </row>
    <row r="31" spans="1:18" ht="15" customHeight="1" thickBot="1">
      <c r="A31" s="148"/>
      <c r="B31" s="148"/>
      <c r="C31" s="150" t="s">
        <v>157</v>
      </c>
      <c r="D31" s="157" t="s">
        <v>153</v>
      </c>
      <c r="E31" s="155" t="s">
        <v>29</v>
      </c>
      <c r="F31" s="156"/>
      <c r="G31" s="156"/>
      <c r="H31" s="162"/>
      <c r="I31" s="163"/>
      <c r="J31" s="162"/>
      <c r="K31" s="163"/>
      <c r="L31" s="102"/>
      <c r="M31" s="102"/>
      <c r="N31" s="144"/>
      <c r="O31" s="145"/>
      <c r="P31" s="146"/>
    </row>
    <row r="32" spans="1:18" ht="15" customHeight="1" thickBot="1">
      <c r="A32" s="148"/>
      <c r="B32" s="148"/>
      <c r="C32" s="151"/>
      <c r="D32" s="158"/>
      <c r="E32" s="153" t="s">
        <v>30</v>
      </c>
      <c r="F32" s="154"/>
      <c r="G32" s="154"/>
      <c r="H32" s="162"/>
      <c r="I32" s="163"/>
      <c r="J32" s="162"/>
      <c r="K32" s="163"/>
      <c r="L32" s="102"/>
      <c r="M32" s="102"/>
      <c r="N32" s="144"/>
      <c r="O32" s="145"/>
      <c r="P32" s="146"/>
    </row>
    <row r="33" spans="1:16" ht="15" customHeight="1" thickBot="1">
      <c r="A33" s="148"/>
      <c r="B33" s="148"/>
      <c r="C33" s="150" t="s">
        <v>158</v>
      </c>
      <c r="D33" s="157" t="s">
        <v>153</v>
      </c>
      <c r="E33" s="155" t="s">
        <v>29</v>
      </c>
      <c r="F33" s="156"/>
      <c r="G33" s="156"/>
      <c r="H33" s="162"/>
      <c r="I33" s="163"/>
      <c r="J33" s="162"/>
      <c r="K33" s="163"/>
      <c r="L33" s="102"/>
      <c r="M33" s="102"/>
      <c r="N33" s="144"/>
      <c r="O33" s="145"/>
      <c r="P33" s="146"/>
    </row>
    <row r="34" spans="1:16" ht="15" customHeight="1" thickBot="1">
      <c r="A34" s="148"/>
      <c r="B34" s="149"/>
      <c r="C34" s="151"/>
      <c r="D34" s="158"/>
      <c r="E34" s="153" t="s">
        <v>30</v>
      </c>
      <c r="F34" s="154"/>
      <c r="G34" s="154"/>
      <c r="H34" s="162"/>
      <c r="I34" s="163"/>
      <c r="J34" s="162"/>
      <c r="K34" s="163"/>
      <c r="L34" s="102"/>
      <c r="M34" s="102"/>
      <c r="N34" s="144"/>
      <c r="O34" s="145"/>
      <c r="P34" s="146"/>
    </row>
    <row r="35" spans="1:16" ht="15" customHeight="1" thickBot="1">
      <c r="A35" s="148"/>
      <c r="B35" s="147" t="s">
        <v>79</v>
      </c>
      <c r="C35" s="150" t="s">
        <v>117</v>
      </c>
      <c r="D35" s="101" t="s">
        <v>123</v>
      </c>
      <c r="E35" s="155" t="s">
        <v>29</v>
      </c>
      <c r="F35" s="156"/>
      <c r="G35" s="156"/>
      <c r="H35" s="162"/>
      <c r="I35" s="163"/>
      <c r="J35" s="162"/>
      <c r="K35" s="163"/>
      <c r="L35" s="102"/>
      <c r="M35" s="102"/>
      <c r="N35" s="144"/>
      <c r="O35" s="145"/>
      <c r="P35" s="146"/>
    </row>
    <row r="36" spans="1:16" ht="15" customHeight="1" thickBot="1">
      <c r="A36" s="148"/>
      <c r="B36" s="148"/>
      <c r="C36" s="151"/>
      <c r="D36" s="101" t="s">
        <v>124</v>
      </c>
      <c r="E36" s="153" t="s">
        <v>30</v>
      </c>
      <c r="F36" s="154"/>
      <c r="G36" s="154"/>
      <c r="H36" s="162"/>
      <c r="I36" s="163"/>
      <c r="J36" s="162"/>
      <c r="K36" s="163"/>
      <c r="L36" s="102"/>
      <c r="M36" s="102"/>
      <c r="N36" s="144"/>
      <c r="O36" s="145"/>
      <c r="P36" s="146"/>
    </row>
    <row r="37" spans="1:16" ht="15" customHeight="1" thickBot="1">
      <c r="A37" s="148"/>
      <c r="B37" s="148"/>
      <c r="C37" s="152" t="s">
        <v>118</v>
      </c>
      <c r="D37" s="157" t="s">
        <v>153</v>
      </c>
      <c r="E37" s="155" t="s">
        <v>29</v>
      </c>
      <c r="F37" s="156"/>
      <c r="G37" s="156"/>
      <c r="H37" s="162"/>
      <c r="I37" s="163"/>
      <c r="J37" s="162"/>
      <c r="K37" s="163"/>
      <c r="L37" s="102"/>
      <c r="M37" s="102"/>
      <c r="N37" s="144"/>
      <c r="O37" s="145"/>
      <c r="P37" s="146"/>
    </row>
    <row r="38" spans="1:16" ht="15" customHeight="1" thickBot="1">
      <c r="A38" s="148"/>
      <c r="B38" s="148"/>
      <c r="C38" s="152"/>
      <c r="D38" s="158"/>
      <c r="E38" s="153" t="s">
        <v>30</v>
      </c>
      <c r="F38" s="154"/>
      <c r="G38" s="154"/>
      <c r="H38" s="162"/>
      <c r="I38" s="163"/>
      <c r="J38" s="162"/>
      <c r="K38" s="163"/>
      <c r="L38" s="102"/>
      <c r="M38" s="102"/>
      <c r="N38" s="144"/>
      <c r="O38" s="145"/>
      <c r="P38" s="146"/>
    </row>
    <row r="39" spans="1:16" ht="15" customHeight="1" thickBot="1">
      <c r="A39" s="148"/>
      <c r="B39" s="148"/>
      <c r="C39" s="150" t="s">
        <v>121</v>
      </c>
      <c r="D39" s="157" t="s">
        <v>153</v>
      </c>
      <c r="E39" s="155" t="s">
        <v>29</v>
      </c>
      <c r="F39" s="156"/>
      <c r="G39" s="156"/>
      <c r="H39" s="162"/>
      <c r="I39" s="163"/>
      <c r="J39" s="162"/>
      <c r="K39" s="163"/>
      <c r="L39" s="102"/>
      <c r="M39" s="102"/>
      <c r="N39" s="144"/>
      <c r="O39" s="145"/>
      <c r="P39" s="146"/>
    </row>
    <row r="40" spans="1:16" ht="15" customHeight="1" thickBot="1">
      <c r="A40" s="148"/>
      <c r="B40" s="148"/>
      <c r="C40" s="151"/>
      <c r="D40" s="158"/>
      <c r="E40" s="153" t="s">
        <v>30</v>
      </c>
      <c r="F40" s="154"/>
      <c r="G40" s="154"/>
      <c r="H40" s="162"/>
      <c r="I40" s="163"/>
      <c r="J40" s="162"/>
      <c r="K40" s="163"/>
      <c r="L40" s="102"/>
      <c r="M40" s="102"/>
      <c r="N40" s="144"/>
      <c r="O40" s="145"/>
      <c r="P40" s="146"/>
    </row>
    <row r="41" spans="1:16" ht="15" customHeight="1" thickBot="1">
      <c r="A41" s="148"/>
      <c r="B41" s="148"/>
      <c r="C41" s="150" t="s">
        <v>120</v>
      </c>
      <c r="D41" s="157" t="s">
        <v>153</v>
      </c>
      <c r="E41" s="155" t="s">
        <v>29</v>
      </c>
      <c r="F41" s="156"/>
      <c r="G41" s="156"/>
      <c r="H41" s="162"/>
      <c r="I41" s="163"/>
      <c r="J41" s="162"/>
      <c r="K41" s="163"/>
      <c r="L41" s="102"/>
      <c r="M41" s="102"/>
      <c r="N41" s="144"/>
      <c r="O41" s="145"/>
      <c r="P41" s="146"/>
    </row>
    <row r="42" spans="1:16" ht="15" customHeight="1" thickBot="1">
      <c r="A42" s="149"/>
      <c r="B42" s="149"/>
      <c r="C42" s="151"/>
      <c r="D42" s="159"/>
      <c r="E42" s="160" t="s">
        <v>30</v>
      </c>
      <c r="F42" s="161"/>
      <c r="G42" s="161"/>
      <c r="H42" s="162"/>
      <c r="I42" s="163"/>
      <c r="J42" s="162"/>
      <c r="K42" s="163"/>
      <c r="L42" s="102"/>
      <c r="M42" s="102"/>
      <c r="N42" s="144"/>
      <c r="O42" s="145"/>
      <c r="P42" s="146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D29:D30"/>
    <mergeCell ref="D31:D32"/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73"/>
      <c r="B1" s="173"/>
      <c r="C1" s="173"/>
      <c r="D1" s="173"/>
      <c r="E1" s="173" t="s">
        <v>159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>
      <c r="A2" s="173"/>
      <c r="B2" s="173"/>
      <c r="C2" s="173"/>
      <c r="D2" s="173"/>
      <c r="E2" s="23"/>
      <c r="F2" s="23"/>
      <c r="G2" s="23"/>
      <c r="H2" s="23"/>
      <c r="I2" s="173" t="s">
        <v>15</v>
      </c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73"/>
      <c r="B3" s="173"/>
      <c r="C3" s="173"/>
      <c r="D3" s="17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74" t="s">
        <v>130</v>
      </c>
      <c r="B4" s="184" t="s">
        <v>133</v>
      </c>
      <c r="C4" s="184"/>
      <c r="D4" s="18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74"/>
      <c r="B5" s="184" t="s">
        <v>134</v>
      </c>
      <c r="C5" s="184"/>
      <c r="D5" s="184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74"/>
      <c r="B6" s="184" t="s">
        <v>148</v>
      </c>
      <c r="C6" s="184"/>
      <c r="D6" s="184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74"/>
      <c r="B7" s="184" t="s">
        <v>132</v>
      </c>
      <c r="C7" s="184"/>
      <c r="D7" s="184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73"/>
      <c r="B9" s="173"/>
      <c r="C9" s="173"/>
      <c r="D9" s="173"/>
      <c r="E9" s="173" t="s">
        <v>159</v>
      </c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</row>
    <row r="10" spans="1:35">
      <c r="A10" s="173"/>
      <c r="B10" s="173"/>
      <c r="C10" s="173"/>
      <c r="D10" s="173"/>
      <c r="E10" s="23"/>
      <c r="F10" s="23"/>
      <c r="G10" s="23"/>
      <c r="H10" s="23"/>
      <c r="I10" s="173" t="s">
        <v>15</v>
      </c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73"/>
      <c r="B11" s="173"/>
      <c r="C11" s="173"/>
      <c r="D11" s="17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135</v>
      </c>
      <c r="C12" s="178" t="s">
        <v>144</v>
      </c>
      <c r="D12" s="17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1" t="s">
        <v>131</v>
      </c>
      <c r="B13" s="175" t="s">
        <v>133</v>
      </c>
      <c r="C13" s="175" t="s">
        <v>115</v>
      </c>
      <c r="D13" s="23" t="s">
        <v>136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82"/>
      <c r="B14" s="176"/>
      <c r="C14" s="176"/>
      <c r="D14" s="23" t="s">
        <v>137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82"/>
      <c r="B15" s="176"/>
      <c r="C15" s="176"/>
      <c r="D15" s="23" t="s">
        <v>138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82"/>
      <c r="B16" s="176"/>
      <c r="C16" s="176"/>
      <c r="D16" s="23" t="s">
        <v>139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82"/>
      <c r="B17" s="176"/>
      <c r="C17" s="176"/>
      <c r="D17" s="23" t="s">
        <v>140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82"/>
      <c r="B18" s="176"/>
      <c r="C18" s="177"/>
      <c r="D18" s="23" t="s">
        <v>141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82"/>
      <c r="B19" s="176"/>
      <c r="C19" s="175" t="s">
        <v>142</v>
      </c>
      <c r="D19" s="23" t="s">
        <v>136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82"/>
      <c r="B20" s="176"/>
      <c r="C20" s="176"/>
      <c r="D20" s="23" t="s">
        <v>137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82"/>
      <c r="B21" s="176"/>
      <c r="C21" s="176"/>
      <c r="D21" s="23" t="s">
        <v>138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82"/>
      <c r="B22" s="176"/>
      <c r="C22" s="176"/>
      <c r="D22" s="23" t="s">
        <v>139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82"/>
      <c r="B23" s="176"/>
      <c r="C23" s="176"/>
      <c r="D23" s="23" t="s">
        <v>140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82"/>
      <c r="B24" s="176"/>
      <c r="C24" s="177"/>
      <c r="D24" s="23" t="s">
        <v>141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82"/>
      <c r="B25" s="176"/>
      <c r="C25" s="175" t="s">
        <v>143</v>
      </c>
      <c r="D25" s="23" t="s">
        <v>136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82"/>
      <c r="B26" s="176"/>
      <c r="C26" s="176"/>
      <c r="D26" s="23" t="s">
        <v>137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82"/>
      <c r="B27" s="176"/>
      <c r="C27" s="176"/>
      <c r="D27" s="23" t="s">
        <v>138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82"/>
      <c r="B28" s="176"/>
      <c r="C28" s="176"/>
      <c r="D28" s="23" t="s">
        <v>139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82"/>
      <c r="B29" s="176"/>
      <c r="C29" s="176"/>
      <c r="D29" s="23" t="s">
        <v>140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82"/>
      <c r="B30" s="176"/>
      <c r="C30" s="177"/>
      <c r="D30" s="23" t="s">
        <v>141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82"/>
      <c r="B31" s="176"/>
      <c r="C31" s="175" t="s">
        <v>79</v>
      </c>
      <c r="D31" s="23" t="s">
        <v>136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82"/>
      <c r="B32" s="176"/>
      <c r="C32" s="176"/>
      <c r="D32" s="23" t="s">
        <v>137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82"/>
      <c r="B33" s="176"/>
      <c r="C33" s="176"/>
      <c r="D33" s="23" t="s">
        <v>138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82"/>
      <c r="B34" s="176"/>
      <c r="C34" s="176"/>
      <c r="D34" s="23" t="s">
        <v>139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82"/>
      <c r="B35" s="176"/>
      <c r="C35" s="176"/>
      <c r="D35" s="23" t="s">
        <v>140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82"/>
      <c r="B36" s="177"/>
      <c r="C36" s="177"/>
      <c r="D36" s="23" t="s">
        <v>141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82"/>
      <c r="B37" s="181" t="s">
        <v>134</v>
      </c>
      <c r="C37" s="175" t="s">
        <v>121</v>
      </c>
      <c r="D37" s="118" t="s">
        <v>145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82"/>
      <c r="B38" s="182"/>
      <c r="C38" s="177"/>
      <c r="D38" s="118" t="s">
        <v>146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82"/>
      <c r="B39" s="182"/>
      <c r="C39" s="175" t="s">
        <v>79</v>
      </c>
      <c r="D39" s="118" t="s">
        <v>145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82"/>
      <c r="B40" s="182"/>
      <c r="C40" s="177"/>
      <c r="D40" s="118" t="s">
        <v>147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82"/>
      <c r="B41" s="180" t="s">
        <v>149</v>
      </c>
      <c r="C41" s="185" t="s">
        <v>150</v>
      </c>
      <c r="D41" s="186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82"/>
      <c r="B42" s="180"/>
      <c r="C42" s="185" t="s">
        <v>151</v>
      </c>
      <c r="D42" s="186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82"/>
      <c r="B43" s="180" t="s">
        <v>152</v>
      </c>
      <c r="C43" s="180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82"/>
      <c r="B44" s="180"/>
      <c r="C44" s="180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82"/>
      <c r="B45" s="180"/>
      <c r="C45" s="180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82"/>
      <c r="B46" s="180"/>
      <c r="C46" s="180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82"/>
      <c r="B47" s="180"/>
      <c r="C47" s="180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82"/>
      <c r="B48" s="180"/>
      <c r="C48" s="180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82"/>
      <c r="B49" s="180"/>
      <c r="C49" s="180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82"/>
      <c r="B50" s="180"/>
      <c r="C50" s="180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83"/>
      <c r="B51" s="180"/>
      <c r="C51" s="180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  <mergeCell ref="C31:C36"/>
    <mergeCell ref="B13:B36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CODE PROVISIONS</vt:lpstr>
      <vt:lpstr>FLOWCHART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SOLIDSNAKE</cp:lastModifiedBy>
  <dcterms:created xsi:type="dcterms:W3CDTF">2017-07-28T08:29:44Z</dcterms:created>
  <dcterms:modified xsi:type="dcterms:W3CDTF">2017-08-08T20:42:49Z</dcterms:modified>
</cp:coreProperties>
</file>