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060" tabRatio="500"/>
  </bookViews>
  <sheets>
    <sheet name="Residential" sheetId="19" r:id="rId1"/>
    <sheet name="Customer2" sheetId="28" r:id="rId2"/>
    <sheet name="High School" sheetId="6" r:id="rId3"/>
    <sheet name="Primary School" sheetId="7" r:id="rId4"/>
    <sheet name="Coop" sheetId="21" r:id="rId5"/>
    <sheet name="Bank" sheetId="22" r:id="rId6"/>
    <sheet name="Hospital" sheetId="23" r:id="rId7"/>
    <sheet name="Government" sheetId="24" r:id="rId8"/>
    <sheet name="Church" sheetId="26" r:id="rId9"/>
    <sheet name="Shops" sheetId="27" r:id="rId10"/>
  </sheets>
  <definedNames>
    <definedName name="ApplianceVar" localSheetId="5">Bank!$P$2:$P$16</definedName>
    <definedName name="ApplianceVar" localSheetId="8">Church!$P$2:$P$16</definedName>
    <definedName name="ApplianceVar" localSheetId="4">Coop!$P$2:$P$16</definedName>
    <definedName name="ApplianceVar" localSheetId="1">Customer2!$P$2:$P$16</definedName>
    <definedName name="ApplianceVar" localSheetId="7">Government!$P$2:$P$16</definedName>
    <definedName name="ApplianceVar" localSheetId="2">'High School'!$P$2:$P$16</definedName>
    <definedName name="ApplianceVar" localSheetId="6">Hospital!$P$2:$P$16</definedName>
    <definedName name="ApplianceVar" localSheetId="3">'Primary School'!$P$2:$P$16</definedName>
    <definedName name="ApplianceVar" localSheetId="0">Residential!$P$2:$P$16</definedName>
    <definedName name="ApplianceVar" localSheetId="9">Shops!$P$2:$P$16</definedName>
    <definedName name="AppNum" localSheetId="5">Bank!$C$2:$C$16</definedName>
    <definedName name="AppNum" localSheetId="8">Church!$C$2:$C$16</definedName>
    <definedName name="AppNum" localSheetId="4">Coop!$C$2:$C$16</definedName>
    <definedName name="AppNum" localSheetId="1">Customer2!$C$2:$C$16</definedName>
    <definedName name="AppNum" localSheetId="7">Government!$C$2:$C$16</definedName>
    <definedName name="AppNum" localSheetId="2">'High School'!$C$2:$C$16</definedName>
    <definedName name="AppNum" localSheetId="6">Hospital!$C$2:$C$16</definedName>
    <definedName name="AppNum" localSheetId="3">'Primary School'!$C$2:$C$16</definedName>
    <definedName name="AppNum" localSheetId="0">Residential!$C$2:$C$16</definedName>
    <definedName name="AppNum" localSheetId="9">Shops!$C$2:$C$16</definedName>
    <definedName name="AppVolt">Residential!$F$2:$F$16</definedName>
    <definedName name="BuildingAmp" localSheetId="5">Bank!$B$22</definedName>
    <definedName name="BuildingAmp" localSheetId="8">Church!$B$22</definedName>
    <definedName name="BuildingAmp" localSheetId="4">Coop!$B$22</definedName>
    <definedName name="BuildingAmp" localSheetId="1">Customer2!$B$22</definedName>
    <definedName name="BuildingAmp" localSheetId="7">Government!$B$22</definedName>
    <definedName name="BuildingAmp" localSheetId="2">'High School'!$B$22</definedName>
    <definedName name="BuildingAmp" localSheetId="6">Hospital!$B$22</definedName>
    <definedName name="BuildingAmp" localSheetId="3">'Primary School'!$B$22</definedName>
    <definedName name="BuildingAmp" localSheetId="0">Residential!$B$22</definedName>
    <definedName name="BuildingAmp" localSheetId="9">Shops!$B$22</definedName>
    <definedName name="Critical" localSheetId="5">Bank!$B$2:$B$16</definedName>
    <definedName name="Critical" localSheetId="8">Church!$B$2:$B$16</definedName>
    <definedName name="Critical" localSheetId="4">Coop!$B$2:$B$16</definedName>
    <definedName name="Critical" localSheetId="1">Customer2!$B$2:$B$16</definedName>
    <definedName name="Critical" localSheetId="7">Government!$B$2:$B$16</definedName>
    <definedName name="Critical" localSheetId="2">'High School'!$B$2:$B$16</definedName>
    <definedName name="Critical" localSheetId="6">Hospital!$B$2:$B$16</definedName>
    <definedName name="Critical" localSheetId="3">'Primary School'!$B$2:$B$16</definedName>
    <definedName name="Critical" localSheetId="0">Residential!$B$2:$B$16</definedName>
    <definedName name="Critical" localSheetId="9">Shops!$B$2:$B$16</definedName>
    <definedName name="DailyDuration" localSheetId="5">Bank!$G$2:$G$16</definedName>
    <definedName name="DailyDuration" localSheetId="8">Church!$G$2:$G$16</definedName>
    <definedName name="DailyDuration" localSheetId="4">Coop!$G$2:$G$16</definedName>
    <definedName name="DailyDuration" localSheetId="1">Customer2!$G$2:$G$16</definedName>
    <definedName name="DailyDuration" localSheetId="7">Government!$G$2:$G$16</definedName>
    <definedName name="DailyDuration" localSheetId="2">'High School'!$G$2:$G$16</definedName>
    <definedName name="DailyDuration" localSheetId="6">Hospital!$G$2:$G$16</definedName>
    <definedName name="DailyDuration" localSheetId="3">'Primary School'!$G$2:$G$16</definedName>
    <definedName name="DailyDuration" localSheetId="0">Residential!$G$2:$G$16</definedName>
    <definedName name="DailyDuration" localSheetId="9">Shops!$G$2:$G$16</definedName>
    <definedName name="DayDayVar" localSheetId="5">Bank!$Q$2:$Q$16</definedName>
    <definedName name="DayDayVar" localSheetId="8">Church!$Q$2:$Q$16</definedName>
    <definedName name="DayDayVar" localSheetId="4">Coop!$Q$2:$Q$16</definedName>
    <definedName name="DayDayVar" localSheetId="1">Customer2!$Q$2:$Q$16</definedName>
    <definedName name="DayDayVar" localSheetId="7">Government!$Q$2:$Q$16</definedName>
    <definedName name="DayDayVar" localSheetId="2">'High School'!$Q$2:$Q$16</definedName>
    <definedName name="DayDayVar" localSheetId="6">Hospital!$Q$2:$Q$16</definedName>
    <definedName name="DayDayVar" localSheetId="3">'Primary School'!$Q$2:$Q$16</definedName>
    <definedName name="DayDayVar" localSheetId="0">Residential!$Q$2:$Q$16</definedName>
    <definedName name="DayDayVar" localSheetId="9">Shops!$Q$2:$Q$16</definedName>
    <definedName name="DemandGrowthRate" localSheetId="5">Bank!$B$21</definedName>
    <definedName name="DemandGrowthRate" localSheetId="8">Church!$B$21</definedName>
    <definedName name="DemandGrowthRate" localSheetId="4">Coop!$B$21</definedName>
    <definedName name="DemandGrowthRate" localSheetId="1">Customer2!$B$21</definedName>
    <definedName name="DemandGrowthRate" localSheetId="7">Government!$B$21</definedName>
    <definedName name="DemandGrowthRate" localSheetId="2">'High School'!$B$21</definedName>
    <definedName name="DemandGrowthRate" localSheetId="6">Hospital!$B$21</definedName>
    <definedName name="DemandGrowthRate" localSheetId="3">'Primary School'!$B$21</definedName>
    <definedName name="DemandGrowthRate" localSheetId="0">Residential!$B$21</definedName>
    <definedName name="DemandGrowthRate" localSheetId="9">Shops!$B$21</definedName>
    <definedName name="EnabledWhen" localSheetId="5">Bank!$K$2:$K$16</definedName>
    <definedName name="EnabledWhen" localSheetId="8">Church!$K$2:$K$16</definedName>
    <definedName name="EnabledWhen" localSheetId="4">Coop!$K$2:$K$16</definedName>
    <definedName name="EnabledWhen" localSheetId="1">Customer2!$K$2:$K$16</definedName>
    <definedName name="EnabledWhen" localSheetId="7">Government!$K$2:$K$16</definedName>
    <definedName name="EnabledWhen" localSheetId="2">'High School'!$K$2:$K$16</definedName>
    <definedName name="EnabledWhen" localSheetId="6">Hospital!$K$2:$K$16</definedName>
    <definedName name="EnabledWhen" localSheetId="3">'Primary School'!$K$2:$K$16</definedName>
    <definedName name="EnabledWhen" localSheetId="0">Residential!$K$2:$K$16</definedName>
    <definedName name="EnabledWhen" localSheetId="9">Shops!$K$2:$K$16</definedName>
    <definedName name="FanThresholdTemp" localSheetId="5">Bank!$N$5</definedName>
    <definedName name="FanThresholdTemp" localSheetId="8">Church!$N$5</definedName>
    <definedName name="FanThresholdTemp" localSheetId="4">Coop!$N$5</definedName>
    <definedName name="FanThresholdTemp" localSheetId="1">Customer2!$N$5</definedName>
    <definedName name="FanThresholdTemp" localSheetId="7">Government!$N$5</definedName>
    <definedName name="FanThresholdTemp" localSheetId="2">'High School'!$N$5</definedName>
    <definedName name="FanThresholdTemp" localSheetId="6">Hospital!$N$5</definedName>
    <definedName name="FanThresholdTemp" localSheetId="3">'Primary School'!$N$5</definedName>
    <definedName name="FanThresholdTemp" localSheetId="0">Residential!$N$5</definedName>
    <definedName name="FanThresholdTemp" localSheetId="9">Shops!$N$5</definedName>
    <definedName name="HourofDay">Residential!$A$27:$A$50</definedName>
    <definedName name="NoBlenderHours" localSheetId="5">Bank!$M$27:$M$50</definedName>
    <definedName name="NoBlenderHours" localSheetId="8">Church!$M$27:$M$50</definedName>
    <definedName name="NoBlenderHours" localSheetId="4">Coop!$M$27:$M$50</definedName>
    <definedName name="NoBlenderHours" localSheetId="1">Customer2!$M$27:$M$50</definedName>
    <definedName name="NoBlenderHours" localSheetId="7">Government!$M$27:$M$50</definedName>
    <definedName name="NoBlenderHours" localSheetId="2">'High School'!$M$27:$M$50</definedName>
    <definedName name="NoBlenderHours" localSheetId="6">Hospital!$M$27:$M$50</definedName>
    <definedName name="NoBlenderHours" localSheetId="3">'Primary School'!$M$27:$M$50</definedName>
    <definedName name="NoBlenderHours" localSheetId="0">Residential!$M$27:$M$50</definedName>
    <definedName name="NoBlenderHours" localSheetId="9">Shops!$M$27:$M$50</definedName>
    <definedName name="NoFridgeHours" localSheetId="5">Bank!$G$27:$G$50</definedName>
    <definedName name="NoFridgeHours" localSheetId="8">Church!$G$27:$G$50</definedName>
    <definedName name="NoFridgehours" localSheetId="4">Coop!$G$27:$G$50</definedName>
    <definedName name="NoFridgeHours" localSheetId="1">Customer2!$G$27:$G$50</definedName>
    <definedName name="NoFridgeHours" localSheetId="7">Government!$G$27:$G$50</definedName>
    <definedName name="NoFridgeHours" localSheetId="2">'High School'!$G$27:$G$50</definedName>
    <definedName name="NoFridgeHours" localSheetId="6">Hospital!$G$27:$G$50</definedName>
    <definedName name="NoFridgeHours" localSheetId="3">'Primary School'!$G$27:$G$50</definedName>
    <definedName name="NoFridgeHours" localSheetId="0">Residential!$G$27:$G$50</definedName>
    <definedName name="NoFridgeHours" localSheetId="9">Shops!$G$27:$G$50</definedName>
    <definedName name="NoLaptopHours" localSheetId="5">Bank!$J$27:$J$50</definedName>
    <definedName name="NoLaptopHours" localSheetId="8">Church!$J$27:$J$50</definedName>
    <definedName name="NoLaptopHours" localSheetId="4">Coop!$J$27:$J$50</definedName>
    <definedName name="NoLaptopHours" localSheetId="1">Customer2!$J$27:$J$50</definedName>
    <definedName name="NoLaptopHours" localSheetId="7">Government!$J$27:$J$50</definedName>
    <definedName name="NoLaptopHours" localSheetId="2">'High School'!$J$27:$J$50</definedName>
    <definedName name="NoLaptopHours" localSheetId="6">Hospital!$J$27:$J$50</definedName>
    <definedName name="NoLaptopHours" localSheetId="3">'Primary School'!$J$27:$J$50</definedName>
    <definedName name="NoLaptopHours" localSheetId="0">Residential!$J$27:$J$50</definedName>
    <definedName name="NoLaptopHours" localSheetId="9">Shops!$J$27:$J$50</definedName>
    <definedName name="NoLight1Hours" localSheetId="5">Bank!$B$27:$B$50</definedName>
    <definedName name="NoLight1Hours" localSheetId="8">Church!$B$27:$B$50</definedName>
    <definedName name="NoLight1Hours" localSheetId="4">Coop!$B$27:$B$50</definedName>
    <definedName name="NoLight1Hours" localSheetId="1">Customer2!$B$27:$B$50</definedName>
    <definedName name="NoLight1Hours" localSheetId="7">Government!$B$27:$B$50</definedName>
    <definedName name="NoLight1Hours" localSheetId="2">'High School'!$B$30:$B$50</definedName>
    <definedName name="NoLight1Hours" localSheetId="6">Hospital!$B$27:$B$50</definedName>
    <definedName name="NoLight1Hours" localSheetId="3">'Primary School'!$B$27:$B$50</definedName>
    <definedName name="NoLight1Hours" localSheetId="0">Residential!$B$27:$B$50</definedName>
    <definedName name="NoLight1Hours" localSheetId="9">Shops!$B$27:$B$50</definedName>
    <definedName name="NoLight2Hours" localSheetId="5">Bank!$C$27:$C$50</definedName>
    <definedName name="NoLight2Hours" localSheetId="8">Church!$C$27:$C$50</definedName>
    <definedName name="NoLight2Hours" localSheetId="4">Coop!$C$27:$C$50</definedName>
    <definedName name="NoLight2Hours" localSheetId="1">Customer2!$C$27:$C$50</definedName>
    <definedName name="NoLight2Hours" localSheetId="7">Government!$C$27:$C$50</definedName>
    <definedName name="NoLight2Hours" localSheetId="2">'High School'!$C$30:$C$50</definedName>
    <definedName name="NoLight2Hours" localSheetId="6">Hospital!$C$27:$C$50</definedName>
    <definedName name="NoLight2Hours" localSheetId="3">'Primary School'!$C$27:$C$50</definedName>
    <definedName name="NoLight2Hours" localSheetId="0">Residential!$C$27:$C$50</definedName>
    <definedName name="NoLight2Hours" localSheetId="9">Shops!$C$27:$C$50</definedName>
    <definedName name="NoLight3Hours" localSheetId="5">Bank!$D$27:$D$50</definedName>
    <definedName name="NoLight3Hours" localSheetId="8">Church!$D$27:$D$50</definedName>
    <definedName name="NoLight3Hours" localSheetId="4">Coop!$D$27:$D$50</definedName>
    <definedName name="NoLight3Hours" localSheetId="1">Customer2!$D$27:$D$50</definedName>
    <definedName name="NoLight3Hours" localSheetId="7">Government!$D$27:$D$50</definedName>
    <definedName name="NoLight3Hours" localSheetId="2">'High School'!$D$27:$D$50</definedName>
    <definedName name="NoLight3Hours" localSheetId="6">Hospital!$D$27:$D$50</definedName>
    <definedName name="NoLight3Hours" localSheetId="3">'Primary School'!$D$27:$D$50</definedName>
    <definedName name="NoLight3Hours" localSheetId="0">Residential!$D$27:$D$50</definedName>
    <definedName name="NoLight3Hours" localSheetId="9">Shops!$D$27:$D$50</definedName>
    <definedName name="NoPhoneHours" localSheetId="5">Bank!$I$27:$I$50</definedName>
    <definedName name="NoPhoneHours" localSheetId="8">Church!$I$27:$I$50</definedName>
    <definedName name="NoPhoneHours" localSheetId="4">Coop!$I$27:$I$50</definedName>
    <definedName name="NoPhoneHours" localSheetId="1">Customer2!$I$27:$I$50</definedName>
    <definedName name="NoPhoneHours" localSheetId="7">Government!$I$27:$I$50</definedName>
    <definedName name="NoPhoneHours" localSheetId="2">'High School'!$I$27:$I$50</definedName>
    <definedName name="NoPhoneHours" localSheetId="6">Hospital!$I$27:$I$50</definedName>
    <definedName name="NoPhoneHours" localSheetId="3">'Primary School'!$I$27:$I$50</definedName>
    <definedName name="NoPhoneHours" localSheetId="0">Residential!$I$27:$I$50</definedName>
    <definedName name="NoPhoneHours" localSheetId="9">Shops!$I$27:$I$50</definedName>
    <definedName name="NoPrinterHours" localSheetId="5">Bank!$K$27:$K$50</definedName>
    <definedName name="NoPrinterHours" localSheetId="8">Church!$K$27:$K$50</definedName>
    <definedName name="NoPrinterHours" localSheetId="4">Coop!$K$27:$K$50</definedName>
    <definedName name="NoPrinterHours" localSheetId="1">Customer2!$K$27:$K$50</definedName>
    <definedName name="NoPrinterHours" localSheetId="7">Government!$K$27:$K$50</definedName>
    <definedName name="NoPrinterHours" localSheetId="2">'High School'!$K$27:$K$50</definedName>
    <definedName name="NoPrinterHours" localSheetId="6">Hospital!$K$27:$K$50</definedName>
    <definedName name="NoPrinterHours" localSheetId="3">'Primary School'!$K$27:$K$50</definedName>
    <definedName name="NoPrinterHours" localSheetId="0">Residential!$K$27:$K$50</definedName>
    <definedName name="NoPrinterHours" localSheetId="9">Shops!$K$27:$K$50</definedName>
    <definedName name="NoRadioHours" localSheetId="5">Bank!$H$27:$H$50</definedName>
    <definedName name="NoRadioHours" localSheetId="8">Church!$H$27:$H$50</definedName>
    <definedName name="NoRadioHours" localSheetId="4">Coop!$H$27:$H$50</definedName>
    <definedName name="NoRadioHours" localSheetId="1">Customer2!$H$27:$H$50</definedName>
    <definedName name="NoRadioHours" localSheetId="7">Government!$H$27:$H$50</definedName>
    <definedName name="NoRadioHours" localSheetId="2">'High School'!$H$27:$H$50</definedName>
    <definedName name="NoRadioHours" localSheetId="6">Hospital!$H$27:$H$50</definedName>
    <definedName name="NoRadioHours" localSheetId="3">'Primary School'!$H$27:$H$50</definedName>
    <definedName name="NoRadioHours" localSheetId="0">Residential!$H$27:$H$50</definedName>
    <definedName name="NoRadioHours" localSheetId="9">Shops!$H$27:$H$50</definedName>
    <definedName name="NoRouterHours" localSheetId="5">Bank!$N$27:$N$50</definedName>
    <definedName name="NoRouterHours" localSheetId="8">Church!$N$27:$N$50</definedName>
    <definedName name="NoRouterHours" localSheetId="4">Coop!$N$27:$N$50</definedName>
    <definedName name="NoRouterHours" localSheetId="1">Customer2!$N$27:$N$50</definedName>
    <definedName name="NoRouterHours" localSheetId="7">Government!$N$27:$N$50</definedName>
    <definedName name="NoRouterHours" localSheetId="2">'High School'!$N$27:$N$50</definedName>
    <definedName name="NoRouterHours" localSheetId="6">Hospital!$N$27:$N$50</definedName>
    <definedName name="NoRouterHours" localSheetId="3">'Primary School'!$N$27:$N$50</definedName>
    <definedName name="NoRouterHours" localSheetId="0">Residential!$N$27:$N$50</definedName>
    <definedName name="NoRouterHours" localSheetId="9">Shops!$N$27:$N$50</definedName>
    <definedName name="NoTabletHours" localSheetId="5">Bank!$L$27:$L$50</definedName>
    <definedName name="NoTabletHours" localSheetId="8">Church!$L$27:$L$50</definedName>
    <definedName name="NoTabletHours" localSheetId="4">Coop!$L$27:$L$50</definedName>
    <definedName name="NoTabletHours" localSheetId="1">Customer2!$L$27:$L$50</definedName>
    <definedName name="NoTabletHours" localSheetId="7">Government!$L$27:$L$50</definedName>
    <definedName name="NoTabletHours" localSheetId="2">'High School'!$L$27:$L$50</definedName>
    <definedName name="NoTabletHours" localSheetId="6">Hospital!$L$27:$L$50</definedName>
    <definedName name="NoTabletHours" localSheetId="3">'Primary School'!$L$27:$L$50</definedName>
    <definedName name="NoTabletHours" localSheetId="0">Residential!$L$27:$L$50</definedName>
    <definedName name="NoTabletHours" localSheetId="9">Shops!$L$27:$L$50</definedName>
    <definedName name="NoTVDay" localSheetId="5">Bank!$F$27:$F$50</definedName>
    <definedName name="NoTVDay" localSheetId="8">Church!$F$27:$F$50</definedName>
    <definedName name="NoTVDay" localSheetId="4">Coop!$F$27:$F$50</definedName>
    <definedName name="NoTVDay" localSheetId="1">Customer2!$F$27:$F$50</definedName>
    <definedName name="NoTVDay" localSheetId="7">Government!$F$27:$F$50</definedName>
    <definedName name="NoTVDay" localSheetId="2">'High School'!$F$27:$F$50</definedName>
    <definedName name="NoTVDay" localSheetId="6">Hospital!$F$27:$F$50</definedName>
    <definedName name="NoTVDay" localSheetId="3">'Primary School'!$F$27:$F$50</definedName>
    <definedName name="NoTVDay" localSheetId="0">Residential!$F$27:$F$50</definedName>
    <definedName name="NoTVDay" localSheetId="9">Shops!$F$27:$F$50</definedName>
    <definedName name="NoTVNight" localSheetId="5">Bank!$E$27:$E$50</definedName>
    <definedName name="NoTVNight" localSheetId="8">Church!$E$27:$E$50</definedName>
    <definedName name="NoTVNight" localSheetId="4">Coop!$E$27:$E$50</definedName>
    <definedName name="NoTVNight" localSheetId="1">Customer2!$E$27:$E$50</definedName>
    <definedName name="NoTVNight" localSheetId="7">Government!$E$27:$E$50</definedName>
    <definedName name="NoTVNight" localSheetId="2">'High School'!$E$27:$E$50</definedName>
    <definedName name="NoTVNight" localSheetId="6">Hospital!$E$27:$E$50</definedName>
    <definedName name="NoTVNight" localSheetId="3">'Primary School'!$E$27:$E$50</definedName>
    <definedName name="NoTVNight" localSheetId="0">Residential!$E$27:$E$50</definedName>
    <definedName name="NoTVNight" localSheetId="9">Shops!$E$27:$E$50</definedName>
    <definedName name="Power" localSheetId="5">Bank!$D$2:$D$16</definedName>
    <definedName name="Power" localSheetId="8">Church!$D$2:$D$16</definedName>
    <definedName name="Power" localSheetId="4">Coop!$D$2:$D$16</definedName>
    <definedName name="Power" localSheetId="1">Customer2!$D$2:$D$16</definedName>
    <definedName name="Power" localSheetId="7">Government!$D$2:$D$16</definedName>
    <definedName name="Power" localSheetId="2">'High School'!$D$2:$D$816</definedName>
    <definedName name="Power" localSheetId="6">Hospital!$D$2:$D$16</definedName>
    <definedName name="Power" localSheetId="3">'Primary School'!$D$2:$D$16</definedName>
    <definedName name="Power" localSheetId="0">Residential!$D$2:$D$16</definedName>
    <definedName name="Power" localSheetId="9">Shops!$D$2:$D$16</definedName>
    <definedName name="ProbOwn" localSheetId="5">Bank!$I$2:$I$16</definedName>
    <definedName name="ProbOwn" localSheetId="8">Church!$I$2:$I$16</definedName>
    <definedName name="ProbOwn" localSheetId="4">Coop!$I$2:$I$16</definedName>
    <definedName name="ProbOwn" localSheetId="1">Customer2!$I$2:$I$16</definedName>
    <definedName name="ProbOwn" localSheetId="7">Government!$I$2:$I$16</definedName>
    <definedName name="ProbOwn" localSheetId="2">'High School'!$I$2:$I$16</definedName>
    <definedName name="ProbOwn" localSheetId="6">Hospital!$I$2:$I$16</definedName>
    <definedName name="ProbOwn" localSheetId="3">'Primary School'!$I$2:$I$16</definedName>
    <definedName name="ProbOwn" localSheetId="0">Residential!$I$2:$I$16</definedName>
    <definedName name="ProbOwn" localSheetId="9">Shops!$I$2:$I$16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9" l="1"/>
  <c r="B11" i="19"/>
  <c r="C5" i="19"/>
  <c r="D5" i="19"/>
  <c r="I45" i="19"/>
  <c r="B45" i="19"/>
  <c r="G11" i="19"/>
  <c r="G2" i="19"/>
  <c r="D2" i="19"/>
  <c r="I44" i="19"/>
  <c r="B44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2" i="19"/>
  <c r="C11" i="19"/>
  <c r="G5" i="19"/>
  <c r="G4" i="19"/>
  <c r="G3" i="19"/>
  <c r="D3" i="19"/>
  <c r="C4" i="19"/>
  <c r="D4" i="19"/>
  <c r="C2" i="19"/>
  <c r="B4" i="19"/>
  <c r="B2" i="19"/>
  <c r="F11" i="19"/>
  <c r="F3" i="19"/>
  <c r="F4" i="19"/>
  <c r="F5" i="19"/>
  <c r="F2" i="19"/>
  <c r="E16" i="28"/>
  <c r="H16" i="28"/>
  <c r="E15" i="28"/>
  <c r="H15" i="28"/>
  <c r="E14" i="28"/>
  <c r="H14" i="28"/>
  <c r="E13" i="28"/>
  <c r="H13" i="28"/>
  <c r="E12" i="28"/>
  <c r="H12" i="28"/>
  <c r="E11" i="28"/>
  <c r="H11" i="28"/>
  <c r="E10" i="28"/>
  <c r="H10" i="28"/>
  <c r="E9" i="28"/>
  <c r="H9" i="28"/>
  <c r="E8" i="28"/>
  <c r="H8" i="28"/>
  <c r="E7" i="28"/>
  <c r="H7" i="28"/>
  <c r="E6" i="28"/>
  <c r="H6" i="28"/>
  <c r="K5" i="28"/>
  <c r="D5" i="28"/>
  <c r="E5" i="28"/>
  <c r="H5" i="28"/>
  <c r="D4" i="28"/>
  <c r="E4" i="28"/>
  <c r="H4" i="28"/>
  <c r="D3" i="28"/>
  <c r="E3" i="28"/>
  <c r="H3" i="28"/>
  <c r="D2" i="28"/>
  <c r="E2" i="28"/>
  <c r="H2" i="28"/>
  <c r="K5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2" i="19"/>
  <c r="E14" i="7"/>
  <c r="E6" i="7"/>
  <c r="E7" i="7"/>
  <c r="E8" i="7"/>
  <c r="E16" i="7"/>
  <c r="E12" i="7"/>
  <c r="E17" i="7"/>
  <c r="G21" i="23"/>
  <c r="E9" i="23"/>
  <c r="E12" i="23"/>
  <c r="E10" i="23"/>
  <c r="E6" i="23"/>
  <c r="E7" i="23"/>
  <c r="E8" i="23"/>
  <c r="E5" i="23"/>
  <c r="E17" i="23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2" i="27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2" i="26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2" i="24"/>
  <c r="E3" i="23"/>
  <c r="E4" i="23"/>
  <c r="E11" i="23"/>
  <c r="E13" i="23"/>
  <c r="E14" i="23"/>
  <c r="E15" i="23"/>
  <c r="E16" i="23"/>
  <c r="E2" i="23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2" i="21"/>
  <c r="E3" i="7"/>
  <c r="E4" i="7"/>
  <c r="E5" i="7"/>
  <c r="E9" i="7"/>
  <c r="E10" i="7"/>
  <c r="E11" i="7"/>
  <c r="E13" i="7"/>
  <c r="E15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2" i="6"/>
  <c r="E1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2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2" i="7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2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2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2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2" i="24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2" i="27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2" i="26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2" i="19"/>
</calcChain>
</file>

<file path=xl/comments1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10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2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3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4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5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6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7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8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9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sharedStrings.xml><?xml version="1.0" encoding="utf-8"?>
<sst xmlns="http://schemas.openxmlformats.org/spreadsheetml/2006/main" count="652" uniqueCount="64">
  <si>
    <t>Appliance</t>
  </si>
  <si>
    <t>Probability of Ownership</t>
  </si>
  <si>
    <t>Light 1</t>
  </si>
  <si>
    <t>Light 2</t>
  </si>
  <si>
    <t>Light 3</t>
  </si>
  <si>
    <t>Fan</t>
  </si>
  <si>
    <t>Potential Time Range</t>
  </si>
  <si>
    <t>Total Possible Daily Usage (kWh)</t>
  </si>
  <si>
    <t>Enabling Criteria</t>
  </si>
  <si>
    <t>Building Amplification</t>
  </si>
  <si>
    <t>Day-to-Day Variability</t>
  </si>
  <si>
    <t>5p-12a</t>
  </si>
  <si>
    <t>5p=12a</t>
  </si>
  <si>
    <t>12a-7a</t>
  </si>
  <si>
    <t>Solar output less than</t>
  </si>
  <si>
    <t>Average Daily Duration</t>
  </si>
  <si>
    <t>TV standby</t>
  </si>
  <si>
    <t>Power * Average # owned (kW)</t>
  </si>
  <si>
    <t>TV-day</t>
  </si>
  <si>
    <t>TV-night</t>
  </si>
  <si>
    <t>7p-12a</t>
  </si>
  <si>
    <t>12p-3p</t>
  </si>
  <si>
    <t>Appliance Variability</t>
  </si>
  <si>
    <t>Demand growth rate</t>
  </si>
  <si>
    <t>Building amplification</t>
  </si>
  <si>
    <t>Temperature greater than 29.5</t>
  </si>
  <si>
    <t>Temp higher than</t>
  </si>
  <si>
    <t>Hours Not on</t>
  </si>
  <si>
    <t>Light1</t>
  </si>
  <si>
    <t>Light2</t>
  </si>
  <si>
    <t>Light3</t>
  </si>
  <si>
    <t>Tvnight</t>
  </si>
  <si>
    <t>Tvday</t>
  </si>
  <si>
    <t>Average # Owned</t>
  </si>
  <si>
    <t>Power (kW)</t>
  </si>
  <si>
    <t>Critical (1=yes, 0=no)</t>
  </si>
  <si>
    <t>Potential Temp Range (Threshold)</t>
  </si>
  <si>
    <t>*Translate Potential Hours to Hours Appliance Will NOT be on</t>
  </si>
  <si>
    <t>refridgerator</t>
  </si>
  <si>
    <t>radio</t>
  </si>
  <si>
    <t>phone charger</t>
  </si>
  <si>
    <t>laptop</t>
  </si>
  <si>
    <t>printer</t>
  </si>
  <si>
    <t>tablet</t>
  </si>
  <si>
    <t>blender</t>
  </si>
  <si>
    <t>router</t>
  </si>
  <si>
    <t>8a-6p</t>
  </si>
  <si>
    <t>24 hours a day</t>
  </si>
  <si>
    <t>*note: for TV and other hourly ranged items: hour 1 of the day should start at 0 (24 hours, starting from hour 0 to 23)</t>
  </si>
  <si>
    <t>4p-12a</t>
  </si>
  <si>
    <t>NoRadioHours</t>
  </si>
  <si>
    <t>NoPhoneHours</t>
  </si>
  <si>
    <t>NoLaptopHours</t>
  </si>
  <si>
    <t>NoPrinterHours</t>
  </si>
  <si>
    <t>NoTabletHours</t>
  </si>
  <si>
    <t>NoBlenderHours</t>
  </si>
  <si>
    <t>NoRouterHours</t>
  </si>
  <si>
    <t>NoFridgeHours</t>
  </si>
  <si>
    <t>turns on periodically</t>
  </si>
  <si>
    <t>5p-9p</t>
  </si>
  <si>
    <t>0n 1/6 of time</t>
  </si>
  <si>
    <t>Potential Time Range (for personal notes)</t>
  </si>
  <si>
    <t>sum</t>
  </si>
  <si>
    <t>Appliance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</si>
</sst>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5" fillId="0" borderId="1" xfId="0" applyFont="1" applyBorder="1"/>
    <xf numFmtId="0" fontId="0" fillId="0" borderId="1" xfId="0" applyFill="1" applyBorder="1"/>
    <xf numFmtId="16" fontId="0" fillId="0" borderId="1" xfId="0" applyNumberFormat="1" applyBorder="1"/>
    <xf numFmtId="18" fontId="0" fillId="0" borderId="1" xfId="0" applyNumberFormat="1" applyBorder="1"/>
    <xf numFmtId="0" fontId="0" fillId="0" borderId="1" xfId="0" applyFill="1" applyBorder="1" applyAlignment="1">
      <alignment vertical="center" wrapText="1"/>
    </xf>
    <xf numFmtId="0" fontId="0" fillId="0" borderId="0" xfId="0" applyFill="1" applyBorder="1"/>
    <xf numFmtId="0" fontId="0" fillId="0" borderId="3" xfId="0" applyBorder="1" applyAlignment="1">
      <alignment vertical="center" wrapText="1"/>
    </xf>
    <xf numFmtId="0" fontId="0" fillId="0" borderId="3" xfId="0" applyBorder="1"/>
    <xf numFmtId="0" fontId="5" fillId="0" borderId="3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/>
    <xf numFmtId="18" fontId="0" fillId="2" borderId="0" xfId="0" applyNumberFormat="1" applyFill="1" applyBorder="1"/>
    <xf numFmtId="0" fontId="0" fillId="2" borderId="1" xfId="0" applyFill="1" applyBorder="1"/>
    <xf numFmtId="18" fontId="0" fillId="2" borderId="1" xfId="0" applyNumberFormat="1" applyFill="1" applyBorder="1"/>
    <xf numFmtId="16" fontId="0" fillId="2" borderId="1" xfId="0" applyNumberFormat="1" applyFill="1" applyBorder="1"/>
    <xf numFmtId="18" fontId="0" fillId="0" borderId="0" xfId="0" applyNumberFormat="1" applyFill="1" applyBorder="1"/>
    <xf numFmtId="0" fontId="0" fillId="0" borderId="0" xfId="0" applyFont="1" applyFill="1"/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/>
    <xf numFmtId="0" fontId="5" fillId="0" borderId="0" xfId="0" applyFont="1" applyFill="1" applyBorder="1"/>
    <xf numFmtId="0" fontId="0" fillId="0" borderId="4" xfId="0" applyFill="1" applyBorder="1"/>
    <xf numFmtId="0" fontId="6" fillId="0" borderId="1" xfId="0" applyFont="1" applyBorder="1"/>
    <xf numFmtId="0" fontId="6" fillId="2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7" fillId="0" borderId="1" xfId="0" applyFont="1" applyBorder="1"/>
    <xf numFmtId="0" fontId="7" fillId="0" borderId="0" xfId="0" applyFont="1" applyFill="1"/>
    <xf numFmtId="0" fontId="7" fillId="0" borderId="1" xfId="0" applyFont="1" applyFill="1" applyBorder="1"/>
    <xf numFmtId="16" fontId="7" fillId="0" borderId="1" xfId="0" applyNumberFormat="1" applyFont="1" applyBorder="1"/>
    <xf numFmtId="18" fontId="7" fillId="0" borderId="1" xfId="0" applyNumberFormat="1" applyFont="1" applyBorder="1"/>
    <xf numFmtId="0" fontId="7" fillId="2" borderId="1" xfId="0" applyFont="1" applyFill="1" applyBorder="1"/>
    <xf numFmtId="18" fontId="7" fillId="2" borderId="1" xfId="0" applyNumberFormat="1" applyFont="1" applyFill="1" applyBorder="1"/>
    <xf numFmtId="0" fontId="0" fillId="0" borderId="4" xfId="0" applyFill="1" applyBorder="1" applyAlignment="1">
      <alignment vertical="center" wrapText="1"/>
    </xf>
    <xf numFmtId="18" fontId="7" fillId="0" borderId="0" xfId="0" applyNumberFormat="1" applyFont="1" applyFill="1" applyBorder="1"/>
    <xf numFmtId="0" fontId="7" fillId="2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F1" s="39" t="s">
        <v>63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32" t="s">
        <v>2</v>
      </c>
      <c r="B2" s="32">
        <f>1</f>
        <v>1</v>
      </c>
      <c r="C2" s="32">
        <f>1</f>
        <v>1</v>
      </c>
      <c r="D2" s="32">
        <f>0.002</f>
        <v>2E-3</v>
      </c>
      <c r="E2" s="32">
        <f>D2*C2</f>
        <v>2E-3</v>
      </c>
      <c r="F2" s="33">
        <f>12</f>
        <v>12</v>
      </c>
      <c r="G2" s="32">
        <f>5</f>
        <v>5</v>
      </c>
      <c r="H2" s="32">
        <f>(E2*G2)</f>
        <v>0.01</v>
      </c>
      <c r="I2" s="32">
        <v>1</v>
      </c>
      <c r="J2" s="32" t="s">
        <v>14</v>
      </c>
      <c r="K2" s="34">
        <v>0.05</v>
      </c>
      <c r="L2" s="11"/>
      <c r="M2" s="7"/>
      <c r="N2" s="5"/>
      <c r="O2" s="13" t="s">
        <v>11</v>
      </c>
      <c r="P2" s="5">
        <f>0</f>
        <v>0</v>
      </c>
      <c r="Q2" s="5">
        <f>0</f>
        <v>0</v>
      </c>
      <c r="R2" s="5">
        <v>0</v>
      </c>
    </row>
    <row r="3" spans="1:18">
      <c r="A3" s="32" t="s">
        <v>3</v>
      </c>
      <c r="B3" s="32">
        <v>1</v>
      </c>
      <c r="C3" s="32">
        <v>0</v>
      </c>
      <c r="D3" s="32">
        <f>0.005</f>
        <v>5.0000000000000001E-3</v>
      </c>
      <c r="E3" s="32">
        <f t="shared" ref="E3:E16" si="0">D3*C3</f>
        <v>0</v>
      </c>
      <c r="F3" s="33">
        <f>12</f>
        <v>12</v>
      </c>
      <c r="G3" s="32">
        <f>4</f>
        <v>4</v>
      </c>
      <c r="H3" s="32">
        <f t="shared" ref="H3:H16" si="1">(E3*G3)</f>
        <v>0</v>
      </c>
      <c r="I3" s="32">
        <v>1</v>
      </c>
      <c r="J3" s="32" t="s">
        <v>14</v>
      </c>
      <c r="K3" s="34">
        <v>0.05</v>
      </c>
      <c r="L3" s="11"/>
      <c r="M3" s="7"/>
      <c r="N3" s="5"/>
      <c r="O3" s="13" t="s">
        <v>12</v>
      </c>
      <c r="P3" s="5">
        <f>0</f>
        <v>0</v>
      </c>
      <c r="Q3" s="5">
        <f>0</f>
        <v>0</v>
      </c>
      <c r="R3" s="5">
        <v>0</v>
      </c>
    </row>
    <row r="4" spans="1:18">
      <c r="A4" s="32" t="s">
        <v>4</v>
      </c>
      <c r="B4" s="32">
        <f>1</f>
        <v>1</v>
      </c>
      <c r="C4" s="32">
        <f>0</f>
        <v>0</v>
      </c>
      <c r="D4" s="32">
        <f>0.007</f>
        <v>7.0000000000000001E-3</v>
      </c>
      <c r="E4" s="32">
        <f t="shared" si="0"/>
        <v>0</v>
      </c>
      <c r="F4" s="33">
        <f>12</f>
        <v>12</v>
      </c>
      <c r="G4" s="32">
        <f>4</f>
        <v>4</v>
      </c>
      <c r="H4" s="32">
        <f t="shared" si="1"/>
        <v>0</v>
      </c>
      <c r="I4" s="32">
        <v>1</v>
      </c>
      <c r="J4" s="32" t="s">
        <v>14</v>
      </c>
      <c r="K4" s="34">
        <v>0.05</v>
      </c>
      <c r="L4" s="11"/>
      <c r="M4" s="7"/>
      <c r="N4" s="5"/>
      <c r="O4" s="13" t="s">
        <v>13</v>
      </c>
      <c r="P4" s="5">
        <f>0</f>
        <v>0</v>
      </c>
      <c r="Q4" s="5">
        <f>0</f>
        <v>0</v>
      </c>
      <c r="R4" s="5">
        <v>0</v>
      </c>
    </row>
    <row r="5" spans="1:18">
      <c r="A5" s="32" t="s">
        <v>5</v>
      </c>
      <c r="B5" s="32">
        <f>0</f>
        <v>0</v>
      </c>
      <c r="C5" s="32">
        <f>1</f>
        <v>1</v>
      </c>
      <c r="D5" s="32">
        <f>0.012</f>
        <v>1.2E-2</v>
      </c>
      <c r="E5" s="32">
        <f t="shared" si="0"/>
        <v>1.2E-2</v>
      </c>
      <c r="F5" s="33">
        <f>12</f>
        <v>12</v>
      </c>
      <c r="G5" s="32">
        <f>4</f>
        <v>4</v>
      </c>
      <c r="H5" s="32">
        <f t="shared" si="1"/>
        <v>4.8000000000000001E-2</v>
      </c>
      <c r="I5" s="32">
        <v>1</v>
      </c>
      <c r="J5" s="35" t="s">
        <v>26</v>
      </c>
      <c r="K5" s="32">
        <f>31</f>
        <v>31</v>
      </c>
      <c r="L5" s="26"/>
      <c r="M5" s="5" t="s">
        <v>25</v>
      </c>
      <c r="N5" s="5">
        <v>29.5</v>
      </c>
      <c r="P5" s="5">
        <f>0</f>
        <v>0</v>
      </c>
      <c r="Q5" s="5">
        <f>0</f>
        <v>0</v>
      </c>
      <c r="R5" s="5">
        <v>0</v>
      </c>
    </row>
    <row r="6" spans="1:18">
      <c r="A6" s="32" t="s">
        <v>19</v>
      </c>
      <c r="B6" s="32">
        <v>0</v>
      </c>
      <c r="C6" s="32">
        <v>0</v>
      </c>
      <c r="D6" s="32">
        <v>5.2999999999999999E-2</v>
      </c>
      <c r="E6" s="32">
        <f t="shared" si="0"/>
        <v>0</v>
      </c>
      <c r="F6" s="33"/>
      <c r="G6" s="32">
        <v>5</v>
      </c>
      <c r="H6" s="32">
        <f t="shared" si="1"/>
        <v>0</v>
      </c>
      <c r="I6" s="32">
        <v>0.6</v>
      </c>
      <c r="J6" s="32"/>
      <c r="K6" s="36"/>
      <c r="L6" s="23"/>
      <c r="M6" s="9"/>
      <c r="N6" s="5"/>
      <c r="O6" s="13" t="s">
        <v>20</v>
      </c>
      <c r="P6" s="5">
        <f>0</f>
        <v>0</v>
      </c>
      <c r="Q6" s="5">
        <f>0</f>
        <v>0</v>
      </c>
      <c r="R6" s="5">
        <v>0</v>
      </c>
    </row>
    <row r="7" spans="1:18">
      <c r="A7" s="32" t="s">
        <v>18</v>
      </c>
      <c r="B7" s="32">
        <v>0</v>
      </c>
      <c r="C7" s="32">
        <v>0</v>
      </c>
      <c r="D7" s="32">
        <v>5.2999999999999999E-2</v>
      </c>
      <c r="E7" s="32">
        <f t="shared" si="0"/>
        <v>0</v>
      </c>
      <c r="F7" s="33"/>
      <c r="G7" s="32">
        <v>1</v>
      </c>
      <c r="H7" s="32">
        <f t="shared" si="1"/>
        <v>0</v>
      </c>
      <c r="I7" s="32">
        <v>0.6</v>
      </c>
      <c r="J7" s="32"/>
      <c r="K7" s="36"/>
      <c r="L7" s="23"/>
      <c r="M7" s="9"/>
      <c r="N7" s="5"/>
      <c r="O7" s="13" t="s">
        <v>21</v>
      </c>
      <c r="P7" s="5">
        <f>0</f>
        <v>0</v>
      </c>
      <c r="Q7" s="5">
        <f>0</f>
        <v>0</v>
      </c>
      <c r="R7" s="5">
        <v>0</v>
      </c>
    </row>
    <row r="8" spans="1:18" s="3" customFormat="1">
      <c r="A8" s="32" t="s">
        <v>16</v>
      </c>
      <c r="B8" s="32">
        <v>0</v>
      </c>
      <c r="C8" s="32">
        <v>0</v>
      </c>
      <c r="D8" s="32">
        <v>7.0000000000000001E-3</v>
      </c>
      <c r="E8" s="32">
        <f t="shared" si="0"/>
        <v>0</v>
      </c>
      <c r="F8" s="33"/>
      <c r="G8" s="32">
        <v>24</v>
      </c>
      <c r="H8" s="32">
        <f t="shared" si="1"/>
        <v>0</v>
      </c>
      <c r="I8" s="32">
        <v>0.6</v>
      </c>
      <c r="J8" s="32"/>
      <c r="K8" s="32"/>
      <c r="L8" s="27"/>
      <c r="M8" s="6"/>
      <c r="N8" s="6"/>
      <c r="O8" s="14" t="s">
        <v>47</v>
      </c>
      <c r="P8" s="5">
        <f>0</f>
        <v>0</v>
      </c>
      <c r="Q8" s="5">
        <f>0</f>
        <v>0</v>
      </c>
      <c r="R8" s="5">
        <v>0</v>
      </c>
    </row>
    <row r="9" spans="1:18" s="18" customFormat="1">
      <c r="A9" s="34" t="s">
        <v>38</v>
      </c>
      <c r="B9" s="37">
        <v>0</v>
      </c>
      <c r="C9" s="37">
        <v>0</v>
      </c>
      <c r="D9" s="37">
        <v>0.2</v>
      </c>
      <c r="E9" s="32">
        <f t="shared" si="0"/>
        <v>0</v>
      </c>
      <c r="F9" s="33"/>
      <c r="G9" s="37">
        <v>0</v>
      </c>
      <c r="H9" s="32">
        <f t="shared" si="1"/>
        <v>0</v>
      </c>
      <c r="I9" s="37">
        <v>0</v>
      </c>
      <c r="J9" s="37"/>
      <c r="K9" s="38"/>
      <c r="L9" s="23"/>
      <c r="M9" s="21"/>
      <c r="N9" s="20"/>
      <c r="O9" s="20" t="s">
        <v>58</v>
      </c>
      <c r="P9" s="5">
        <f>0</f>
        <v>0</v>
      </c>
      <c r="Q9" s="5">
        <f>0</f>
        <v>0</v>
      </c>
      <c r="R9" s="5">
        <v>0</v>
      </c>
    </row>
    <row r="10" spans="1:18" s="18" customFormat="1">
      <c r="A10" s="34" t="s">
        <v>39</v>
      </c>
      <c r="B10" s="37">
        <v>0</v>
      </c>
      <c r="C10" s="37">
        <v>0</v>
      </c>
      <c r="D10" s="37">
        <v>0.03</v>
      </c>
      <c r="E10" s="32">
        <f t="shared" si="0"/>
        <v>0</v>
      </c>
      <c r="F10" s="33"/>
      <c r="G10" s="37">
        <v>0</v>
      </c>
      <c r="H10" s="32">
        <f t="shared" si="1"/>
        <v>0</v>
      </c>
      <c r="I10" s="37">
        <v>0.8</v>
      </c>
      <c r="J10" s="37"/>
      <c r="K10" s="38"/>
      <c r="L10" s="23"/>
      <c r="M10" s="21"/>
      <c r="N10" s="20"/>
      <c r="O10" s="22" t="s">
        <v>46</v>
      </c>
      <c r="P10" s="5">
        <f>0</f>
        <v>0</v>
      </c>
      <c r="Q10" s="5">
        <f>0</f>
        <v>0</v>
      </c>
      <c r="R10" s="20">
        <v>0</v>
      </c>
    </row>
    <row r="11" spans="1:18" s="41" customFormat="1">
      <c r="A11" s="34" t="s">
        <v>40</v>
      </c>
      <c r="B11" s="37">
        <f>0</f>
        <v>0</v>
      </c>
      <c r="C11" s="37">
        <f>1</f>
        <v>1</v>
      </c>
      <c r="D11" s="37">
        <v>2.5000000000000001E-3</v>
      </c>
      <c r="E11" s="32">
        <f t="shared" si="0"/>
        <v>2.5000000000000001E-3</v>
      </c>
      <c r="F11" s="33">
        <f>5</f>
        <v>5</v>
      </c>
      <c r="G11" s="37">
        <f>5</f>
        <v>5</v>
      </c>
      <c r="H11" s="32">
        <f t="shared" si="1"/>
        <v>1.2500000000000001E-2</v>
      </c>
      <c r="I11" s="37">
        <v>1</v>
      </c>
      <c r="J11" s="37"/>
      <c r="K11" s="38"/>
      <c r="L11" s="40"/>
      <c r="M11" s="38"/>
      <c r="N11" s="37"/>
      <c r="O11" s="37" t="s">
        <v>46</v>
      </c>
      <c r="P11" s="5">
        <f>0</f>
        <v>0</v>
      </c>
      <c r="Q11" s="5">
        <f>0</f>
        <v>0</v>
      </c>
      <c r="R11" s="37">
        <v>0</v>
      </c>
    </row>
    <row r="12" spans="1:18" s="18" customFormat="1">
      <c r="A12" s="34" t="s">
        <v>41</v>
      </c>
      <c r="B12" s="37">
        <v>0</v>
      </c>
      <c r="C12" s="37">
        <v>0</v>
      </c>
      <c r="D12" s="37">
        <v>1.4999999999999999E-2</v>
      </c>
      <c r="E12" s="32">
        <f t="shared" si="0"/>
        <v>0</v>
      </c>
      <c r="F12" s="33"/>
      <c r="G12" s="37">
        <v>0</v>
      </c>
      <c r="H12" s="32">
        <f t="shared" si="1"/>
        <v>0</v>
      </c>
      <c r="I12" s="37">
        <v>0</v>
      </c>
      <c r="J12" s="37"/>
      <c r="K12" s="38"/>
      <c r="L12" s="23"/>
      <c r="M12" s="21"/>
      <c r="N12" s="20"/>
      <c r="O12" s="20" t="s">
        <v>46</v>
      </c>
      <c r="P12" s="5">
        <f>0</f>
        <v>0</v>
      </c>
      <c r="Q12" s="5">
        <f>0</f>
        <v>0</v>
      </c>
      <c r="R12" s="20">
        <v>0</v>
      </c>
    </row>
    <row r="13" spans="1:18" s="18" customFormat="1">
      <c r="A13" s="34" t="s">
        <v>42</v>
      </c>
      <c r="B13" s="37">
        <v>0</v>
      </c>
      <c r="C13" s="37">
        <v>0</v>
      </c>
      <c r="D13" s="37">
        <v>0.05</v>
      </c>
      <c r="E13" s="32">
        <f t="shared" si="0"/>
        <v>0</v>
      </c>
      <c r="F13" s="33"/>
      <c r="G13" s="37">
        <v>0</v>
      </c>
      <c r="H13" s="32">
        <f t="shared" si="1"/>
        <v>0</v>
      </c>
      <c r="I13" s="37">
        <v>0</v>
      </c>
      <c r="J13" s="37"/>
      <c r="K13" s="38"/>
      <c r="L13" s="23"/>
      <c r="M13" s="21"/>
      <c r="N13" s="20"/>
      <c r="O13" s="20" t="s">
        <v>49</v>
      </c>
      <c r="P13" s="5">
        <f>0</f>
        <v>0</v>
      </c>
      <c r="Q13" s="5">
        <f>0</f>
        <v>0</v>
      </c>
      <c r="R13" s="20">
        <v>0</v>
      </c>
    </row>
    <row r="14" spans="1:18" s="18" customFormat="1">
      <c r="A14" s="34" t="s">
        <v>43</v>
      </c>
      <c r="B14" s="37">
        <v>0</v>
      </c>
      <c r="C14" s="37">
        <v>0</v>
      </c>
      <c r="D14" s="37">
        <v>0.01</v>
      </c>
      <c r="E14" s="32">
        <f t="shared" si="0"/>
        <v>0</v>
      </c>
      <c r="F14" s="33"/>
      <c r="G14" s="37">
        <v>0</v>
      </c>
      <c r="H14" s="32">
        <f t="shared" si="1"/>
        <v>0</v>
      </c>
      <c r="I14" s="37">
        <v>0</v>
      </c>
      <c r="J14" s="37"/>
      <c r="K14" s="38"/>
      <c r="L14" s="23"/>
      <c r="M14" s="21"/>
      <c r="N14" s="20"/>
      <c r="O14" s="20" t="s">
        <v>49</v>
      </c>
      <c r="P14" s="5">
        <f>0</f>
        <v>0</v>
      </c>
      <c r="Q14" s="5">
        <f>0</f>
        <v>0</v>
      </c>
      <c r="R14" s="20">
        <v>0</v>
      </c>
    </row>
    <row r="15" spans="1:18" s="18" customFormat="1">
      <c r="A15" s="34" t="s">
        <v>44</v>
      </c>
      <c r="B15" s="37">
        <v>0</v>
      </c>
      <c r="C15" s="37">
        <v>0</v>
      </c>
      <c r="D15" s="37">
        <v>0.3</v>
      </c>
      <c r="E15" s="32">
        <f t="shared" si="0"/>
        <v>0</v>
      </c>
      <c r="F15" s="33"/>
      <c r="G15" s="37">
        <v>0</v>
      </c>
      <c r="H15" s="32">
        <f t="shared" si="1"/>
        <v>0</v>
      </c>
      <c r="I15" s="37">
        <v>0</v>
      </c>
      <c r="J15" s="37"/>
      <c r="K15" s="38"/>
      <c r="L15" s="23"/>
      <c r="M15" s="21"/>
      <c r="N15" s="20"/>
      <c r="O15" s="20"/>
      <c r="P15" s="5">
        <f>0</f>
        <v>0</v>
      </c>
      <c r="Q15" s="5">
        <f>0</f>
        <v>0</v>
      </c>
      <c r="R15" s="20">
        <v>0</v>
      </c>
    </row>
    <row r="16" spans="1:18" s="18" customFormat="1">
      <c r="A16" s="34" t="s">
        <v>45</v>
      </c>
      <c r="B16" s="37">
        <v>0</v>
      </c>
      <c r="C16" s="37">
        <v>0</v>
      </c>
      <c r="D16" s="37">
        <v>0.02</v>
      </c>
      <c r="E16" s="32">
        <f t="shared" si="0"/>
        <v>0</v>
      </c>
      <c r="F16" s="33"/>
      <c r="G16" s="37">
        <v>0</v>
      </c>
      <c r="H16" s="32">
        <f t="shared" si="1"/>
        <v>0</v>
      </c>
      <c r="I16" s="37">
        <v>0</v>
      </c>
      <c r="J16" s="37"/>
      <c r="K16" s="38"/>
      <c r="L16" s="23"/>
      <c r="M16" s="21"/>
      <c r="N16" s="20"/>
      <c r="O16" s="20" t="s">
        <v>47</v>
      </c>
      <c r="P16" s="5">
        <f>0</f>
        <v>0</v>
      </c>
      <c r="Q16" s="5">
        <f>0</f>
        <v>0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  <c r="O26" s="28" t="s">
        <v>62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/>
      <c r="F27" s="7"/>
      <c r="G27" s="5"/>
      <c r="H27" s="5">
        <v>18</v>
      </c>
      <c r="I27" s="5">
        <v>12</v>
      </c>
      <c r="J27" s="5">
        <v>18</v>
      </c>
      <c r="K27" s="5"/>
      <c r="L27" s="7"/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/>
      <c r="F28" s="7"/>
      <c r="G28" s="5"/>
      <c r="H28" s="5">
        <v>19</v>
      </c>
      <c r="I28" s="5">
        <v>1</v>
      </c>
      <c r="J28" s="5">
        <v>19</v>
      </c>
      <c r="K28" s="5"/>
      <c r="L28" s="7"/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/>
      <c r="F29" s="7"/>
      <c r="G29" s="5"/>
      <c r="H29" s="5">
        <v>20</v>
      </c>
      <c r="I29" s="5">
        <v>2</v>
      </c>
      <c r="J29" s="5">
        <v>20</v>
      </c>
      <c r="K29" s="5"/>
      <c r="L29" s="7"/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/>
      <c r="F30" s="7"/>
      <c r="G30" s="5"/>
      <c r="H30" s="5">
        <v>21</v>
      </c>
      <c r="I30" s="5">
        <v>3</v>
      </c>
      <c r="J30" s="5">
        <v>21</v>
      </c>
      <c r="K30" s="5"/>
      <c r="L30" s="7"/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/>
      <c r="F31" s="7"/>
      <c r="G31" s="5"/>
      <c r="H31" s="5">
        <v>22</v>
      </c>
      <c r="I31" s="5">
        <v>4</v>
      </c>
      <c r="J31" s="5">
        <v>22</v>
      </c>
      <c r="K31" s="5"/>
      <c r="L31" s="7"/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/>
      <c r="F32" s="7"/>
      <c r="G32" s="5"/>
      <c r="H32" s="5">
        <v>23</v>
      </c>
      <c r="I32" s="5">
        <v>5</v>
      </c>
      <c r="J32" s="5">
        <v>23</v>
      </c>
      <c r="K32" s="5"/>
      <c r="L32" s="7"/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/>
      <c r="F33" s="7"/>
      <c r="G33" s="5"/>
      <c r="H33" s="5">
        <v>24</v>
      </c>
      <c r="I33" s="5">
        <v>6</v>
      </c>
      <c r="J33" s="5">
        <v>24</v>
      </c>
      <c r="K33" s="5"/>
      <c r="L33" s="7"/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/>
      <c r="F34" s="7"/>
      <c r="G34" s="5"/>
      <c r="H34" s="5">
        <v>1</v>
      </c>
      <c r="I34" s="5">
        <v>7</v>
      </c>
      <c r="J34" s="5">
        <v>1</v>
      </c>
      <c r="K34" s="5"/>
      <c r="L34" s="7"/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/>
      <c r="F35" s="7"/>
      <c r="G35" s="5"/>
      <c r="H35" s="5">
        <v>2</v>
      </c>
      <c r="I35" s="5">
        <v>8</v>
      </c>
      <c r="J35" s="5">
        <v>2</v>
      </c>
      <c r="K35" s="5"/>
      <c r="L35" s="7"/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/>
      <c r="F36" s="7"/>
      <c r="G36" s="5"/>
      <c r="H36" s="5">
        <v>3</v>
      </c>
      <c r="I36" s="5">
        <v>9</v>
      </c>
      <c r="J36" s="5">
        <v>3</v>
      </c>
      <c r="K36" s="5"/>
      <c r="L36" s="7"/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/>
      <c r="F37" s="7"/>
      <c r="G37" s="5"/>
      <c r="H37" s="5">
        <v>4</v>
      </c>
      <c r="I37" s="5">
        <v>10</v>
      </c>
      <c r="J37" s="5">
        <v>4</v>
      </c>
      <c r="K37" s="5"/>
      <c r="L37" s="7"/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/>
      <c r="F38" s="7"/>
      <c r="G38" s="5"/>
      <c r="H38" s="5">
        <v>5</v>
      </c>
      <c r="I38" s="5">
        <v>11</v>
      </c>
      <c r="J38" s="5">
        <v>5</v>
      </c>
      <c r="K38" s="5"/>
      <c r="L38" s="7"/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/>
      <c r="F39" s="7"/>
      <c r="G39" s="5"/>
      <c r="H39" s="5">
        <v>6</v>
      </c>
      <c r="I39" s="5">
        <v>12</v>
      </c>
      <c r="J39" s="5">
        <v>6</v>
      </c>
      <c r="K39" s="5"/>
      <c r="L39" s="7"/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/>
      <c r="F40" s="7"/>
      <c r="G40" s="5"/>
      <c r="H40" s="5">
        <v>7</v>
      </c>
      <c r="I40" s="5">
        <v>13</v>
      </c>
      <c r="J40" s="5">
        <v>7</v>
      </c>
      <c r="K40" s="5"/>
      <c r="L40" s="7"/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/>
      <c r="F41" s="7"/>
      <c r="G41" s="5"/>
      <c r="H41" s="5"/>
      <c r="I41" s="5">
        <v>14</v>
      </c>
      <c r="J41" s="5"/>
      <c r="K41" s="5"/>
      <c r="L41" s="7"/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/>
      <c r="F42" s="7"/>
      <c r="G42" s="5"/>
      <c r="H42" s="5"/>
      <c r="I42" s="5">
        <v>15</v>
      </c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/>
      <c r="F43" s="7"/>
      <c r="G43" s="5"/>
      <c r="H43" s="5"/>
      <c r="I43" s="5">
        <v>16</v>
      </c>
      <c r="J43" s="5"/>
      <c r="K43" s="5"/>
      <c r="L43" s="7"/>
      <c r="M43" s="5"/>
      <c r="N43" s="5"/>
    </row>
    <row r="44" spans="1:14">
      <c r="A44">
        <v>18</v>
      </c>
      <c r="B44" s="5">
        <f>17</f>
        <v>17</v>
      </c>
      <c r="C44" s="5"/>
      <c r="D44" s="5"/>
      <c r="E44" s="5"/>
      <c r="F44" s="7"/>
      <c r="G44" s="5"/>
      <c r="H44" s="5"/>
      <c r="I44" s="5">
        <f>17</f>
        <v>17</v>
      </c>
      <c r="J44" s="5"/>
      <c r="K44" s="5"/>
      <c r="L44" s="7"/>
      <c r="M44" s="5"/>
      <c r="N44" s="5"/>
    </row>
    <row r="45" spans="1:14">
      <c r="A45">
        <v>19</v>
      </c>
      <c r="B45" s="5">
        <f>24</f>
        <v>24</v>
      </c>
      <c r="C45" s="5"/>
      <c r="D45" s="5"/>
      <c r="E45" s="5"/>
      <c r="F45" s="7"/>
      <c r="G45" s="5"/>
      <c r="H45" s="5"/>
      <c r="I45" s="5">
        <f>24</f>
        <v>24</v>
      </c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/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/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6" t="s">
        <v>33</v>
      </c>
      <c r="D1" s="16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29">
        <v>3</v>
      </c>
      <c r="D3" s="5">
        <v>1.4999999999999999E-2</v>
      </c>
      <c r="E3" s="5">
        <f t="shared" ref="E3:E16" si="0">C3*D3</f>
        <v>4.4999999999999998E-2</v>
      </c>
      <c r="G3" s="5">
        <v>5</v>
      </c>
      <c r="H3" s="5">
        <f t="shared" ref="H3:H16" si="1">(E3*G3)</f>
        <v>0.22499999999999998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1</v>
      </c>
      <c r="D4" s="5">
        <v>1.4999999999999999E-2</v>
      </c>
      <c r="E4" s="5">
        <f t="shared" si="0"/>
        <v>1.4999999999999999E-2</v>
      </c>
      <c r="G4" s="5">
        <v>5</v>
      </c>
      <c r="H4" s="5">
        <f t="shared" si="1"/>
        <v>7.4999999999999997E-2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29">
        <v>3</v>
      </c>
      <c r="D5" s="5">
        <v>7.0000000000000007E-2</v>
      </c>
      <c r="E5" s="5">
        <f t="shared" si="0"/>
        <v>0.21000000000000002</v>
      </c>
      <c r="G5" s="5"/>
      <c r="H5" s="5">
        <f t="shared" si="1"/>
        <v>0</v>
      </c>
      <c r="I5" s="5">
        <v>0.26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5">
        <v>1</v>
      </c>
      <c r="D6" s="5">
        <v>5.2999999999999999E-2</v>
      </c>
      <c r="E6" s="5">
        <f t="shared" si="0"/>
        <v>5.2999999999999999E-2</v>
      </c>
      <c r="G6" s="5">
        <v>5</v>
      </c>
      <c r="H6" s="5">
        <f t="shared" si="1"/>
        <v>0.26500000000000001</v>
      </c>
      <c r="I6" s="5">
        <v>0.26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5">
        <v>1</v>
      </c>
      <c r="D7" s="5">
        <v>5.2999999999999999E-2</v>
      </c>
      <c r="E7" s="5">
        <f t="shared" si="0"/>
        <v>5.2999999999999999E-2</v>
      </c>
      <c r="G7" s="5">
        <v>1</v>
      </c>
      <c r="H7" s="5">
        <f t="shared" si="1"/>
        <v>5.2999999999999999E-2</v>
      </c>
      <c r="I7" s="5">
        <v>0.26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6">
        <v>1</v>
      </c>
      <c r="D8" s="5">
        <v>7.0000000000000001E-3</v>
      </c>
      <c r="E8" s="5">
        <f t="shared" si="0"/>
        <v>7.0000000000000001E-3</v>
      </c>
      <c r="F8" s="24"/>
      <c r="G8" s="6">
        <v>24</v>
      </c>
      <c r="H8" s="5">
        <f t="shared" si="1"/>
        <v>0.16800000000000001</v>
      </c>
      <c r="I8" s="6">
        <v>0.26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1</v>
      </c>
      <c r="C9" s="30">
        <v>1</v>
      </c>
      <c r="D9" s="20">
        <v>0.2</v>
      </c>
      <c r="E9" s="5">
        <f t="shared" si="0"/>
        <v>0.2</v>
      </c>
      <c r="F9" s="2"/>
      <c r="G9" s="20">
        <v>24</v>
      </c>
      <c r="H9" s="5">
        <f t="shared" si="1"/>
        <v>4.8000000000000007</v>
      </c>
      <c r="I9" s="30">
        <v>0.75</v>
      </c>
      <c r="J9" s="20"/>
      <c r="K9" s="21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30">
        <v>2</v>
      </c>
      <c r="D10" s="20">
        <v>0.03</v>
      </c>
      <c r="E10" s="5">
        <f t="shared" si="0"/>
        <v>0.06</v>
      </c>
      <c r="F10" s="2"/>
      <c r="G10" s="20">
        <v>3</v>
      </c>
      <c r="H10" s="5">
        <f t="shared" si="1"/>
        <v>0.18</v>
      </c>
      <c r="I10" s="20">
        <v>0.8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30">
        <v>2</v>
      </c>
      <c r="D11" s="20">
        <v>5.0000000000000001E-3</v>
      </c>
      <c r="E11" s="5">
        <f t="shared" si="0"/>
        <v>0.01</v>
      </c>
      <c r="F11" s="2"/>
      <c r="G11" s="20">
        <v>5</v>
      </c>
      <c r="H11" s="5">
        <f t="shared" si="1"/>
        <v>0.05</v>
      </c>
      <c r="I11" s="20">
        <v>0.5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0</v>
      </c>
      <c r="D12" s="20">
        <v>1.4999999999999999E-2</v>
      </c>
      <c r="E12" s="5">
        <f t="shared" si="0"/>
        <v>0</v>
      </c>
      <c r="F12" s="2"/>
      <c r="G12" s="20">
        <v>4</v>
      </c>
      <c r="H12" s="5">
        <f t="shared" si="1"/>
        <v>0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0</v>
      </c>
      <c r="D13" s="20">
        <v>0.05</v>
      </c>
      <c r="E13" s="5">
        <f t="shared" si="0"/>
        <v>0</v>
      </c>
      <c r="F13" s="2"/>
      <c r="G13" s="20">
        <v>4</v>
      </c>
      <c r="H13" s="5">
        <f t="shared" si="1"/>
        <v>0</v>
      </c>
      <c r="I13" s="20">
        <v>1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20">
        <v>0</v>
      </c>
      <c r="D16" s="20">
        <v>0.02</v>
      </c>
      <c r="E16" s="5">
        <f t="shared" si="0"/>
        <v>0</v>
      </c>
      <c r="F16" s="2"/>
      <c r="G16" s="20">
        <v>24</v>
      </c>
      <c r="H16" s="5">
        <f t="shared" si="1"/>
        <v>0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>
        <v>0</v>
      </c>
      <c r="F27" s="7">
        <v>14</v>
      </c>
      <c r="G27" s="5">
        <v>0</v>
      </c>
      <c r="H27" s="5">
        <v>18</v>
      </c>
      <c r="I27" s="5">
        <v>18</v>
      </c>
      <c r="J27" s="5">
        <v>18</v>
      </c>
      <c r="K27" s="5">
        <v>0</v>
      </c>
      <c r="L27" s="7">
        <v>0</v>
      </c>
      <c r="M27" s="5"/>
      <c r="N27" s="5">
        <v>0</v>
      </c>
    </row>
    <row r="28" spans="1:18">
      <c r="A28">
        <v>2</v>
      </c>
      <c r="B28" s="5">
        <v>1</v>
      </c>
      <c r="C28" s="5">
        <v>1</v>
      </c>
      <c r="D28" s="5">
        <v>8</v>
      </c>
      <c r="E28" s="5">
        <v>1</v>
      </c>
      <c r="F28" s="7">
        <v>15</v>
      </c>
      <c r="G28" s="5">
        <v>1</v>
      </c>
      <c r="H28" s="5">
        <v>19</v>
      </c>
      <c r="I28" s="5">
        <v>19</v>
      </c>
      <c r="J28" s="5">
        <v>19</v>
      </c>
      <c r="K28" s="5">
        <v>1</v>
      </c>
      <c r="L28" s="7">
        <v>1</v>
      </c>
      <c r="M28" s="5"/>
      <c r="N28" s="5">
        <v>1</v>
      </c>
    </row>
    <row r="29" spans="1:18">
      <c r="A29">
        <v>3</v>
      </c>
      <c r="B29" s="5">
        <v>2</v>
      </c>
      <c r="C29" s="5">
        <v>2</v>
      </c>
      <c r="D29" s="5">
        <v>9</v>
      </c>
      <c r="E29" s="5">
        <v>2</v>
      </c>
      <c r="F29" s="7">
        <v>16</v>
      </c>
      <c r="G29" s="5">
        <v>4</v>
      </c>
      <c r="H29" s="5">
        <v>20</v>
      </c>
      <c r="I29" s="5">
        <v>20</v>
      </c>
      <c r="J29" s="5">
        <v>20</v>
      </c>
      <c r="K29" s="5">
        <v>2</v>
      </c>
      <c r="L29" s="7">
        <v>2</v>
      </c>
      <c r="M29" s="5"/>
      <c r="N29" s="5">
        <v>2</v>
      </c>
    </row>
    <row r="30" spans="1:18">
      <c r="A30">
        <v>4</v>
      </c>
      <c r="B30" s="5">
        <v>3</v>
      </c>
      <c r="C30" s="5">
        <v>3</v>
      </c>
      <c r="D30" s="5">
        <v>10</v>
      </c>
      <c r="E30" s="5">
        <v>3</v>
      </c>
      <c r="F30" s="7">
        <v>17</v>
      </c>
      <c r="G30" s="5">
        <v>5</v>
      </c>
      <c r="H30" s="5">
        <v>21</v>
      </c>
      <c r="I30" s="5">
        <v>21</v>
      </c>
      <c r="J30" s="5">
        <v>21</v>
      </c>
      <c r="K30" s="5">
        <v>3</v>
      </c>
      <c r="L30" s="7">
        <v>3</v>
      </c>
      <c r="M30" s="5"/>
      <c r="N30" s="5">
        <v>3</v>
      </c>
    </row>
    <row r="31" spans="1:18">
      <c r="A31">
        <v>5</v>
      </c>
      <c r="B31" s="5">
        <v>4</v>
      </c>
      <c r="C31" s="5">
        <v>4</v>
      </c>
      <c r="D31" s="5">
        <v>11</v>
      </c>
      <c r="E31" s="5">
        <v>4</v>
      </c>
      <c r="F31" s="7">
        <v>18</v>
      </c>
      <c r="G31" s="5">
        <v>8</v>
      </c>
      <c r="H31" s="5">
        <v>22</v>
      </c>
      <c r="I31" s="5">
        <v>22</v>
      </c>
      <c r="J31" s="5">
        <v>22</v>
      </c>
      <c r="K31" s="5">
        <v>4</v>
      </c>
      <c r="L31" s="7">
        <v>4</v>
      </c>
      <c r="M31" s="5"/>
      <c r="N31" s="5">
        <v>4</v>
      </c>
    </row>
    <row r="32" spans="1:18">
      <c r="A32">
        <v>6</v>
      </c>
      <c r="B32" s="5">
        <v>5</v>
      </c>
      <c r="C32" s="5">
        <v>5</v>
      </c>
      <c r="D32" s="5">
        <v>12</v>
      </c>
      <c r="E32" s="5">
        <v>5</v>
      </c>
      <c r="F32" s="7">
        <v>19</v>
      </c>
      <c r="G32" s="5">
        <v>9</v>
      </c>
      <c r="H32" s="5">
        <v>23</v>
      </c>
      <c r="I32" s="5">
        <v>23</v>
      </c>
      <c r="J32" s="5">
        <v>23</v>
      </c>
      <c r="K32" s="5">
        <v>5</v>
      </c>
      <c r="L32" s="7">
        <v>5</v>
      </c>
      <c r="M32" s="5"/>
      <c r="N32" s="5">
        <v>5</v>
      </c>
    </row>
    <row r="33" spans="1:14">
      <c r="A33">
        <v>7</v>
      </c>
      <c r="B33" s="5">
        <v>6</v>
      </c>
      <c r="C33" s="5">
        <v>6</v>
      </c>
      <c r="D33" s="5">
        <v>13</v>
      </c>
      <c r="E33" s="5">
        <v>6</v>
      </c>
      <c r="F33" s="7">
        <v>20</v>
      </c>
      <c r="G33" s="5">
        <v>11</v>
      </c>
      <c r="H33" s="5">
        <v>24</v>
      </c>
      <c r="I33" s="5">
        <v>24</v>
      </c>
      <c r="J33" s="5">
        <v>24</v>
      </c>
      <c r="K33" s="5">
        <v>6</v>
      </c>
      <c r="L33" s="7">
        <v>6</v>
      </c>
      <c r="M33" s="5"/>
      <c r="N33" s="5">
        <v>6</v>
      </c>
    </row>
    <row r="34" spans="1:14">
      <c r="A34">
        <v>8</v>
      </c>
      <c r="B34" s="5">
        <v>7</v>
      </c>
      <c r="C34" s="5">
        <v>7</v>
      </c>
      <c r="D34" s="5">
        <v>14</v>
      </c>
      <c r="E34" s="5">
        <v>7</v>
      </c>
      <c r="F34" s="7">
        <v>21</v>
      </c>
      <c r="G34" s="5">
        <v>15</v>
      </c>
      <c r="H34" s="5">
        <v>1</v>
      </c>
      <c r="I34" s="5">
        <v>1</v>
      </c>
      <c r="J34" s="5">
        <v>1</v>
      </c>
      <c r="K34" s="5">
        <v>7</v>
      </c>
      <c r="L34" s="7">
        <v>7</v>
      </c>
      <c r="M34" s="5"/>
      <c r="N34" s="5">
        <v>7</v>
      </c>
    </row>
    <row r="35" spans="1:14">
      <c r="A35">
        <v>9</v>
      </c>
      <c r="B35" s="5">
        <v>8</v>
      </c>
      <c r="C35" s="5">
        <v>8</v>
      </c>
      <c r="D35" s="5">
        <v>15</v>
      </c>
      <c r="E35" s="5">
        <v>8</v>
      </c>
      <c r="F35" s="7">
        <v>22</v>
      </c>
      <c r="G35" s="5">
        <v>16</v>
      </c>
      <c r="H35" s="5">
        <v>2</v>
      </c>
      <c r="I35" s="5">
        <v>2</v>
      </c>
      <c r="J35" s="5">
        <v>2</v>
      </c>
      <c r="K35" s="5">
        <v>8</v>
      </c>
      <c r="L35" s="7">
        <v>8</v>
      </c>
      <c r="M35" s="5"/>
      <c r="N35" s="5">
        <v>8</v>
      </c>
    </row>
    <row r="36" spans="1:14">
      <c r="A36">
        <v>10</v>
      </c>
      <c r="B36" s="5">
        <v>9</v>
      </c>
      <c r="C36" s="5">
        <v>9</v>
      </c>
      <c r="D36" s="5">
        <v>16</v>
      </c>
      <c r="E36" s="5">
        <v>9</v>
      </c>
      <c r="F36" s="7">
        <v>23</v>
      </c>
      <c r="G36" s="5">
        <v>20</v>
      </c>
      <c r="H36" s="5">
        <v>3</v>
      </c>
      <c r="I36" s="5">
        <v>3</v>
      </c>
      <c r="J36" s="5">
        <v>3</v>
      </c>
      <c r="K36" s="5">
        <v>9</v>
      </c>
      <c r="L36" s="7">
        <v>9</v>
      </c>
      <c r="M36" s="5"/>
      <c r="N36" s="5">
        <v>9</v>
      </c>
    </row>
    <row r="37" spans="1:14">
      <c r="A37">
        <v>11</v>
      </c>
      <c r="B37" s="5">
        <v>10</v>
      </c>
      <c r="C37" s="5">
        <v>10</v>
      </c>
      <c r="D37" s="5">
        <v>17</v>
      </c>
      <c r="E37" s="5">
        <v>10</v>
      </c>
      <c r="F37" s="7">
        <v>0</v>
      </c>
      <c r="G37" s="5">
        <v>21</v>
      </c>
      <c r="H37" s="5">
        <v>4</v>
      </c>
      <c r="I37" s="5">
        <v>4</v>
      </c>
      <c r="J37" s="5">
        <v>4</v>
      </c>
      <c r="K37" s="5">
        <v>10</v>
      </c>
      <c r="L37" s="7">
        <v>10</v>
      </c>
      <c r="M37" s="5"/>
      <c r="N37" s="5">
        <v>10</v>
      </c>
    </row>
    <row r="38" spans="1:14">
      <c r="A38">
        <v>12</v>
      </c>
      <c r="B38" s="5">
        <v>11</v>
      </c>
      <c r="C38" s="5">
        <v>11</v>
      </c>
      <c r="D38" s="5">
        <v>18</v>
      </c>
      <c r="E38" s="5">
        <v>11</v>
      </c>
      <c r="F38" s="7">
        <v>1</v>
      </c>
      <c r="G38" s="5">
        <v>23</v>
      </c>
      <c r="H38" s="5">
        <v>5</v>
      </c>
      <c r="I38" s="5">
        <v>5</v>
      </c>
      <c r="J38" s="5">
        <v>5</v>
      </c>
      <c r="K38" s="5">
        <v>11</v>
      </c>
      <c r="L38" s="7">
        <v>11</v>
      </c>
      <c r="M38" s="5"/>
      <c r="N38" s="5">
        <v>11</v>
      </c>
    </row>
    <row r="39" spans="1:14">
      <c r="A39">
        <v>13</v>
      </c>
      <c r="B39" s="5">
        <v>12</v>
      </c>
      <c r="C39" s="5">
        <v>12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>
        <v>6</v>
      </c>
      <c r="K39" s="5">
        <v>12</v>
      </c>
      <c r="L39" s="7">
        <v>12</v>
      </c>
      <c r="M39" s="5"/>
      <c r="N39" s="5">
        <v>12</v>
      </c>
    </row>
    <row r="40" spans="1:14">
      <c r="A40">
        <v>14</v>
      </c>
      <c r="B40" s="5">
        <v>13</v>
      </c>
      <c r="C40" s="5">
        <v>13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>
        <v>7</v>
      </c>
      <c r="K40" s="5">
        <v>13</v>
      </c>
      <c r="L40" s="7">
        <v>13</v>
      </c>
      <c r="M40" s="5"/>
      <c r="N40" s="5">
        <v>13</v>
      </c>
    </row>
    <row r="41" spans="1:14">
      <c r="A41">
        <v>15</v>
      </c>
      <c r="B41" s="5">
        <v>14</v>
      </c>
      <c r="C41" s="5">
        <v>14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>
        <v>14</v>
      </c>
      <c r="L41" s="7">
        <v>14</v>
      </c>
      <c r="M41" s="5"/>
      <c r="N41" s="5">
        <v>14</v>
      </c>
    </row>
    <row r="42" spans="1:14">
      <c r="A42">
        <v>16</v>
      </c>
      <c r="B42" s="5">
        <v>15</v>
      </c>
      <c r="C42" s="5">
        <v>15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>
        <v>15</v>
      </c>
    </row>
    <row r="43" spans="1:14">
      <c r="A43">
        <v>17</v>
      </c>
      <c r="B43" s="5">
        <v>16</v>
      </c>
      <c r="C43" s="5">
        <v>16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>
        <v>16</v>
      </c>
    </row>
    <row r="44" spans="1:14">
      <c r="A44">
        <v>18</v>
      </c>
      <c r="B44" s="5"/>
      <c r="C44" s="5"/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>
        <v>17</v>
      </c>
    </row>
    <row r="45" spans="1:14">
      <c r="A45">
        <v>19</v>
      </c>
      <c r="B45" s="5"/>
      <c r="C45" s="5"/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>
        <v>18</v>
      </c>
    </row>
    <row r="46" spans="1:14">
      <c r="A46">
        <v>20</v>
      </c>
      <c r="B46" s="5"/>
      <c r="C46" s="5"/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>
        <v>19</v>
      </c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>
        <v>20</v>
      </c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>
        <v>21</v>
      </c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>
        <v>22</v>
      </c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>
        <v>23</v>
      </c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31" t="s">
        <v>33</v>
      </c>
      <c r="D1" s="31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1</v>
      </c>
      <c r="D2" s="5">
        <f>0.009</f>
        <v>8.9999999999999993E-3</v>
      </c>
      <c r="E2" s="5">
        <f>D2*C2</f>
        <v>8.9999999999999993E-3</v>
      </c>
      <c r="G2" s="5">
        <v>4</v>
      </c>
      <c r="H2" s="5">
        <f>(E2*G2)</f>
        <v>3.5999999999999997E-2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1</v>
      </c>
      <c r="D3" s="5">
        <f>0.009</f>
        <v>8.9999999999999993E-3</v>
      </c>
      <c r="E3" s="5">
        <f t="shared" ref="E3:E16" si="0">D3*C3</f>
        <v>8.9999999999999993E-3</v>
      </c>
      <c r="G3" s="5">
        <v>4</v>
      </c>
      <c r="H3" s="5">
        <f t="shared" ref="H3:H16" si="1">(E3*G3)</f>
        <v>3.5999999999999997E-2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1</v>
      </c>
      <c r="D4" s="5">
        <f>0.009</f>
        <v>8.9999999999999993E-3</v>
      </c>
      <c r="E4" s="5">
        <f t="shared" si="0"/>
        <v>8.9999999999999993E-3</v>
      </c>
      <c r="G4" s="5">
        <v>4</v>
      </c>
      <c r="H4" s="5">
        <f t="shared" si="1"/>
        <v>3.5999999999999997E-2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29"/>
      <c r="D5" s="5">
        <f>0.014</f>
        <v>1.4E-2</v>
      </c>
      <c r="E5" s="5">
        <f t="shared" si="0"/>
        <v>0</v>
      </c>
      <c r="G5" s="5">
        <v>3</v>
      </c>
      <c r="H5" s="5">
        <f t="shared" si="1"/>
        <v>0</v>
      </c>
      <c r="I5" s="29">
        <v>1</v>
      </c>
      <c r="J5" s="8" t="s">
        <v>26</v>
      </c>
      <c r="K5" s="5">
        <f>31</f>
        <v>31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29">
        <v>0</v>
      </c>
      <c r="D6" s="5">
        <v>5.2999999999999999E-2</v>
      </c>
      <c r="E6" s="5">
        <f t="shared" si="0"/>
        <v>0</v>
      </c>
      <c r="G6" s="5">
        <v>5</v>
      </c>
      <c r="H6" s="5">
        <f t="shared" si="1"/>
        <v>0</v>
      </c>
      <c r="I6" s="29">
        <v>0.6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29">
        <v>0</v>
      </c>
      <c r="D7" s="5">
        <v>5.2999999999999999E-2</v>
      </c>
      <c r="E7" s="5">
        <f t="shared" si="0"/>
        <v>0</v>
      </c>
      <c r="G7" s="5">
        <v>1</v>
      </c>
      <c r="H7" s="5">
        <f t="shared" si="1"/>
        <v>0</v>
      </c>
      <c r="I7" s="29">
        <v>0.6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29">
        <v>0</v>
      </c>
      <c r="D8" s="5">
        <v>7.0000000000000001E-3</v>
      </c>
      <c r="E8" s="5">
        <f t="shared" si="0"/>
        <v>0</v>
      </c>
      <c r="F8" s="24"/>
      <c r="G8" s="6">
        <v>24</v>
      </c>
      <c r="H8" s="5">
        <f t="shared" si="1"/>
        <v>0</v>
      </c>
      <c r="I8" s="29">
        <v>0.6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0</v>
      </c>
      <c r="C9" s="20">
        <v>0</v>
      </c>
      <c r="D9" s="20">
        <v>0.2</v>
      </c>
      <c r="E9" s="5">
        <f t="shared" si="0"/>
        <v>0</v>
      </c>
      <c r="F9" s="2"/>
      <c r="G9" s="20">
        <v>0</v>
      </c>
      <c r="H9" s="5">
        <f t="shared" si="1"/>
        <v>0</v>
      </c>
      <c r="I9" s="20">
        <v>0</v>
      </c>
      <c r="J9" s="20"/>
      <c r="K9" s="21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30">
        <v>0</v>
      </c>
      <c r="D10" s="20">
        <v>0.03</v>
      </c>
      <c r="E10" s="5">
        <f t="shared" si="0"/>
        <v>0</v>
      </c>
      <c r="F10" s="2"/>
      <c r="G10" s="20">
        <v>0</v>
      </c>
      <c r="H10" s="5">
        <f t="shared" si="1"/>
        <v>0</v>
      </c>
      <c r="I10" s="30">
        <v>0.8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30">
        <v>1</v>
      </c>
      <c r="D11" s="20">
        <v>5.0000000000000001E-3</v>
      </c>
      <c r="E11" s="5">
        <f t="shared" si="0"/>
        <v>5.0000000000000001E-3</v>
      </c>
      <c r="F11" s="2"/>
      <c r="G11" s="20">
        <v>0</v>
      </c>
      <c r="H11" s="5">
        <f t="shared" si="1"/>
        <v>0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0</v>
      </c>
      <c r="D12" s="20">
        <v>1.4999999999999999E-2</v>
      </c>
      <c r="E12" s="5">
        <f t="shared" si="0"/>
        <v>0</v>
      </c>
      <c r="F12" s="2"/>
      <c r="G12" s="20">
        <v>0</v>
      </c>
      <c r="H12" s="5">
        <f t="shared" si="1"/>
        <v>0</v>
      </c>
      <c r="I12" s="20">
        <v>0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0</v>
      </c>
      <c r="D13" s="20">
        <v>0.05</v>
      </c>
      <c r="E13" s="5">
        <f t="shared" si="0"/>
        <v>0</v>
      </c>
      <c r="F13" s="2"/>
      <c r="G13" s="20">
        <v>0</v>
      </c>
      <c r="H13" s="5">
        <f t="shared" si="1"/>
        <v>0</v>
      </c>
      <c r="I13" s="20">
        <v>0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0</v>
      </c>
      <c r="H14" s="5">
        <f t="shared" si="1"/>
        <v>0</v>
      </c>
      <c r="I14" s="20">
        <v>0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0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20">
        <v>0</v>
      </c>
      <c r="D16" s="20">
        <v>0.02</v>
      </c>
      <c r="E16" s="5">
        <f t="shared" si="0"/>
        <v>0</v>
      </c>
      <c r="F16" s="2"/>
      <c r="G16" s="20">
        <v>0</v>
      </c>
      <c r="H16" s="5">
        <f t="shared" si="1"/>
        <v>0</v>
      </c>
      <c r="I16" s="20">
        <v>0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  <c r="O26" s="28" t="s">
        <v>62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/>
      <c r="F27" s="7"/>
      <c r="G27" s="5"/>
      <c r="H27" s="5">
        <v>18</v>
      </c>
      <c r="I27" s="5">
        <v>18</v>
      </c>
      <c r="J27" s="5">
        <v>18</v>
      </c>
      <c r="K27" s="5"/>
      <c r="L27" s="7"/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/>
      <c r="F28" s="7"/>
      <c r="G28" s="5"/>
      <c r="H28" s="5">
        <v>19</v>
      </c>
      <c r="I28" s="5">
        <v>19</v>
      </c>
      <c r="J28" s="5">
        <v>19</v>
      </c>
      <c r="K28" s="5"/>
      <c r="L28" s="7"/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/>
      <c r="F29" s="7"/>
      <c r="G29" s="5"/>
      <c r="H29" s="5">
        <v>20</v>
      </c>
      <c r="I29" s="5">
        <v>20</v>
      </c>
      <c r="J29" s="5">
        <v>20</v>
      </c>
      <c r="K29" s="5"/>
      <c r="L29" s="7"/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/>
      <c r="F30" s="7"/>
      <c r="G30" s="5"/>
      <c r="H30" s="5">
        <v>21</v>
      </c>
      <c r="I30" s="5">
        <v>21</v>
      </c>
      <c r="J30" s="5">
        <v>21</v>
      </c>
      <c r="K30" s="5"/>
      <c r="L30" s="7"/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/>
      <c r="F31" s="7"/>
      <c r="G31" s="5"/>
      <c r="H31" s="5">
        <v>22</v>
      </c>
      <c r="I31" s="5">
        <v>22</v>
      </c>
      <c r="J31" s="5">
        <v>22</v>
      </c>
      <c r="K31" s="5"/>
      <c r="L31" s="7"/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/>
      <c r="F32" s="7"/>
      <c r="G32" s="5"/>
      <c r="H32" s="5">
        <v>23</v>
      </c>
      <c r="I32" s="5">
        <v>23</v>
      </c>
      <c r="J32" s="5">
        <v>23</v>
      </c>
      <c r="K32" s="5"/>
      <c r="L32" s="7"/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/>
      <c r="F33" s="7"/>
      <c r="G33" s="5"/>
      <c r="H33" s="5">
        <v>24</v>
      </c>
      <c r="I33" s="5">
        <v>24</v>
      </c>
      <c r="J33" s="5">
        <v>24</v>
      </c>
      <c r="K33" s="5"/>
      <c r="L33" s="7"/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/>
      <c r="F34" s="7"/>
      <c r="G34" s="5"/>
      <c r="H34" s="5">
        <v>1</v>
      </c>
      <c r="I34" s="5">
        <v>1</v>
      </c>
      <c r="J34" s="5">
        <v>1</v>
      </c>
      <c r="K34" s="5"/>
      <c r="L34" s="7"/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/>
      <c r="F35" s="7"/>
      <c r="G35" s="5"/>
      <c r="H35" s="5">
        <v>2</v>
      </c>
      <c r="I35" s="5">
        <v>2</v>
      </c>
      <c r="J35" s="5">
        <v>2</v>
      </c>
      <c r="K35" s="5"/>
      <c r="L35" s="7"/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/>
      <c r="F36" s="7"/>
      <c r="G36" s="5"/>
      <c r="H36" s="5">
        <v>3</v>
      </c>
      <c r="I36" s="5">
        <v>3</v>
      </c>
      <c r="J36" s="5">
        <v>3</v>
      </c>
      <c r="K36" s="5"/>
      <c r="L36" s="7"/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/>
      <c r="F37" s="7"/>
      <c r="G37" s="5"/>
      <c r="H37" s="5">
        <v>4</v>
      </c>
      <c r="I37" s="5">
        <v>4</v>
      </c>
      <c r="J37" s="5">
        <v>4</v>
      </c>
      <c r="K37" s="5"/>
      <c r="L37" s="7"/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/>
      <c r="F38" s="7"/>
      <c r="G38" s="5"/>
      <c r="H38" s="5">
        <v>5</v>
      </c>
      <c r="I38" s="5">
        <v>5</v>
      </c>
      <c r="J38" s="5">
        <v>5</v>
      </c>
      <c r="K38" s="5"/>
      <c r="L38" s="7"/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/>
      <c r="F39" s="7"/>
      <c r="G39" s="5"/>
      <c r="H39" s="5">
        <v>6</v>
      </c>
      <c r="I39" s="5">
        <v>6</v>
      </c>
      <c r="J39" s="5">
        <v>6</v>
      </c>
      <c r="K39" s="5"/>
      <c r="L39" s="7"/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/>
      <c r="F40" s="7"/>
      <c r="G40" s="5"/>
      <c r="H40" s="5">
        <v>7</v>
      </c>
      <c r="I40" s="5">
        <v>7</v>
      </c>
      <c r="J40" s="5">
        <v>7</v>
      </c>
      <c r="K40" s="5"/>
      <c r="L40" s="7"/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/>
      <c r="F41" s="7"/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/>
      <c r="F42" s="7"/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/>
      <c r="F43" s="7"/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/>
      <c r="F44" s="7"/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/>
      <c r="F45" s="7"/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/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/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D2*C2</f>
        <v>0</v>
      </c>
      <c r="G2" s="5">
        <v>4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59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80</v>
      </c>
      <c r="D3" s="5">
        <v>1.4999999999999999E-2</v>
      </c>
      <c r="E3" s="5">
        <f t="shared" ref="E3:E16" si="0">D3*C3</f>
        <v>1.2</v>
      </c>
      <c r="G3" s="5">
        <v>4</v>
      </c>
      <c r="H3" s="5">
        <f t="shared" ref="H3:H16" si="1">(E3*G3)</f>
        <v>4.8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59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5</v>
      </c>
      <c r="D4" s="5">
        <v>1.4999999999999999E-2</v>
      </c>
      <c r="E4" s="5">
        <f t="shared" si="0"/>
        <v>7.4999999999999997E-2</v>
      </c>
      <c r="G4" s="5">
        <v>5</v>
      </c>
      <c r="H4" s="5">
        <f t="shared" si="1"/>
        <v>0.375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5">
        <v>0</v>
      </c>
      <c r="D5" s="5">
        <v>7.0000000000000007E-2</v>
      </c>
      <c r="E5" s="5">
        <f t="shared" si="0"/>
        <v>0</v>
      </c>
      <c r="G5" s="5"/>
      <c r="H5" s="5">
        <f t="shared" si="1"/>
        <v>0</v>
      </c>
      <c r="I5" s="5">
        <v>0.4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5">
        <v>1</v>
      </c>
      <c r="D6" s="5">
        <v>5.2999999999999999E-2</v>
      </c>
      <c r="E6" s="5">
        <f t="shared" si="0"/>
        <v>5.2999999999999999E-2</v>
      </c>
      <c r="G6" s="5">
        <v>5</v>
      </c>
      <c r="H6" s="5">
        <f t="shared" si="1"/>
        <v>0.26500000000000001</v>
      </c>
      <c r="I6" s="29">
        <v>0.4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5">
        <v>1</v>
      </c>
      <c r="D7" s="5">
        <v>5.2999999999999999E-2</v>
      </c>
      <c r="E7" s="5">
        <f t="shared" si="0"/>
        <v>5.2999999999999999E-2</v>
      </c>
      <c r="G7" s="5">
        <v>1</v>
      </c>
      <c r="H7" s="5">
        <f t="shared" si="1"/>
        <v>5.2999999999999999E-2</v>
      </c>
      <c r="I7" s="29">
        <v>0.4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6">
        <v>1</v>
      </c>
      <c r="D8" s="5">
        <v>7.0000000000000001E-3</v>
      </c>
      <c r="E8" s="5">
        <f t="shared" si="0"/>
        <v>7.0000000000000001E-3</v>
      </c>
      <c r="F8" s="24"/>
      <c r="G8" s="6">
        <v>24</v>
      </c>
      <c r="H8" s="5">
        <f t="shared" si="1"/>
        <v>0.16800000000000001</v>
      </c>
      <c r="I8" s="29">
        <v>0.4</v>
      </c>
      <c r="J8" s="6"/>
      <c r="K8" s="6"/>
      <c r="L8" s="27"/>
      <c r="M8" s="6"/>
      <c r="N8" s="6"/>
      <c r="O8" s="14" t="s">
        <v>58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0</v>
      </c>
      <c r="C9" s="20">
        <v>0</v>
      </c>
      <c r="D9" s="20">
        <v>0.2</v>
      </c>
      <c r="E9" s="5">
        <f t="shared" si="0"/>
        <v>0</v>
      </c>
      <c r="F9" s="2"/>
      <c r="G9" s="20">
        <v>2</v>
      </c>
      <c r="H9" s="5">
        <f t="shared" si="1"/>
        <v>0</v>
      </c>
      <c r="I9" s="20">
        <v>0</v>
      </c>
      <c r="J9" s="20"/>
      <c r="K9" s="21"/>
      <c r="L9" s="23"/>
      <c r="M9" s="21"/>
      <c r="N9" s="20"/>
      <c r="O9" s="20"/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5</v>
      </c>
      <c r="D10" s="20">
        <v>0.03</v>
      </c>
      <c r="E10" s="5">
        <f t="shared" si="0"/>
        <v>0.15</v>
      </c>
      <c r="F10" s="2"/>
      <c r="G10" s="20">
        <v>3</v>
      </c>
      <c r="H10" s="5">
        <f t="shared" si="1"/>
        <v>0.44999999999999996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10</v>
      </c>
      <c r="D11" s="20">
        <v>5.0000000000000001E-3</v>
      </c>
      <c r="E11" s="5">
        <f t="shared" si="0"/>
        <v>0.05</v>
      </c>
      <c r="F11" s="2"/>
      <c r="G11" s="20">
        <v>5</v>
      </c>
      <c r="H11" s="5">
        <f t="shared" si="1"/>
        <v>0.25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10</v>
      </c>
      <c r="D12" s="20">
        <v>1.4999999999999999E-2</v>
      </c>
      <c r="E12" s="5">
        <f t="shared" si="0"/>
        <v>0.15</v>
      </c>
      <c r="F12" s="2"/>
      <c r="G12" s="20">
        <v>4</v>
      </c>
      <c r="H12" s="5">
        <f t="shared" si="1"/>
        <v>0.6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2</v>
      </c>
      <c r="D13" s="20">
        <v>0.05</v>
      </c>
      <c r="E13" s="5">
        <f t="shared" si="0"/>
        <v>0.1</v>
      </c>
      <c r="F13" s="2"/>
      <c r="G13" s="20">
        <v>4</v>
      </c>
      <c r="H13" s="5">
        <f t="shared" si="1"/>
        <v>0.4</v>
      </c>
      <c r="I13" s="20">
        <v>1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30">
        <v>75</v>
      </c>
      <c r="D14" s="20">
        <v>0.01</v>
      </c>
      <c r="E14" s="5">
        <f t="shared" si="0"/>
        <v>0.75</v>
      </c>
      <c r="F14" s="2"/>
      <c r="G14" s="20">
        <v>5</v>
      </c>
      <c r="H14" s="5">
        <f t="shared" si="1"/>
        <v>3.75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30">
        <v>4</v>
      </c>
      <c r="D16" s="20">
        <v>0.02</v>
      </c>
      <c r="E16" s="5">
        <f t="shared" si="0"/>
        <v>0.08</v>
      </c>
      <c r="F16" s="2"/>
      <c r="G16" s="20">
        <v>24</v>
      </c>
      <c r="H16" s="5">
        <f t="shared" si="1"/>
        <v>1.92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18" customFormat="1">
      <c r="A17" s="11"/>
      <c r="B17" s="17"/>
      <c r="C17" s="17"/>
      <c r="D17" s="17"/>
      <c r="E17" s="17">
        <f>SUM(E2:E16)</f>
        <v>2.6679999999999997</v>
      </c>
      <c r="F17" s="2"/>
      <c r="G17" s="17"/>
      <c r="H17" s="17"/>
      <c r="I17" s="17"/>
      <c r="J17" s="17"/>
      <c r="K17" s="19"/>
      <c r="L17" s="23"/>
      <c r="M17" s="19"/>
      <c r="N17" s="17"/>
      <c r="O17" s="17"/>
      <c r="P17" s="17"/>
      <c r="Q17" s="17"/>
      <c r="R17" s="17"/>
    </row>
    <row r="18" spans="1:18" s="18" customFormat="1">
      <c r="A18" s="11"/>
      <c r="B18" s="17"/>
      <c r="C18" s="17"/>
      <c r="D18" s="17"/>
      <c r="E18" s="17"/>
      <c r="F18" s="2"/>
      <c r="G18" s="17"/>
      <c r="H18" s="17"/>
      <c r="I18" s="17"/>
      <c r="J18" s="17"/>
      <c r="K18" s="19"/>
      <c r="L18" s="23"/>
      <c r="M18" s="19"/>
      <c r="N18" s="17"/>
      <c r="O18" s="17"/>
      <c r="P18" s="17"/>
      <c r="Q18" s="17"/>
      <c r="R18" s="17"/>
    </row>
    <row r="19" spans="1:18" s="18" customFormat="1">
      <c r="A19" s="11"/>
      <c r="B19" s="17"/>
      <c r="C19" s="17"/>
      <c r="D19" s="17"/>
      <c r="E19" s="17"/>
      <c r="F19" s="2"/>
      <c r="G19" s="17"/>
      <c r="H19" s="17"/>
      <c r="I19" s="17"/>
      <c r="J19" s="17"/>
      <c r="K19" s="19"/>
      <c r="L19" s="23"/>
      <c r="M19" s="19"/>
      <c r="N19" s="17"/>
      <c r="O19" s="17"/>
      <c r="P19" s="17"/>
      <c r="Q19" s="17"/>
      <c r="R19" s="17"/>
    </row>
    <row r="20" spans="1:18" s="2" customFormat="1">
      <c r="A20" s="11"/>
      <c r="B20" s="11"/>
      <c r="C20" s="11"/>
      <c r="D20" s="11"/>
      <c r="E20" s="11"/>
      <c r="G20" s="11"/>
      <c r="H20" s="11"/>
      <c r="I20" s="11"/>
      <c r="J20" s="11"/>
      <c r="K20" s="23"/>
      <c r="L20" s="23"/>
      <c r="M20" s="23"/>
      <c r="N20" s="11"/>
      <c r="O20" s="11"/>
      <c r="P20" s="11"/>
      <c r="Q20" s="11"/>
      <c r="R20" s="11"/>
    </row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21</v>
      </c>
      <c r="C27" s="5">
        <v>21</v>
      </c>
      <c r="D27" s="5">
        <v>7</v>
      </c>
      <c r="E27" s="5">
        <v>0</v>
      </c>
      <c r="F27" s="7">
        <v>14</v>
      </c>
      <c r="G27" s="5"/>
      <c r="H27" s="5">
        <v>18</v>
      </c>
      <c r="I27" s="5">
        <v>18</v>
      </c>
      <c r="J27" s="5"/>
      <c r="K27" s="5">
        <v>20</v>
      </c>
      <c r="L27" s="7"/>
      <c r="M27" s="5"/>
      <c r="N27" s="5"/>
    </row>
    <row r="28" spans="1:18">
      <c r="A28">
        <v>2</v>
      </c>
      <c r="B28" s="5">
        <v>22</v>
      </c>
      <c r="C28" s="5">
        <v>22</v>
      </c>
      <c r="D28" s="5">
        <v>8</v>
      </c>
      <c r="E28" s="5">
        <v>1</v>
      </c>
      <c r="F28" s="7">
        <v>15</v>
      </c>
      <c r="G28" s="5"/>
      <c r="H28" s="5">
        <v>19</v>
      </c>
      <c r="I28" s="5">
        <v>19</v>
      </c>
      <c r="J28" s="5"/>
      <c r="K28" s="5">
        <v>21</v>
      </c>
      <c r="L28" s="7"/>
      <c r="M28" s="5"/>
      <c r="N28" s="5"/>
    </row>
    <row r="29" spans="1:18">
      <c r="A29">
        <v>3</v>
      </c>
      <c r="B29" s="5">
        <v>23</v>
      </c>
      <c r="C29" s="5">
        <v>23</v>
      </c>
      <c r="D29" s="5">
        <v>9</v>
      </c>
      <c r="E29" s="5">
        <v>2</v>
      </c>
      <c r="F29" s="7">
        <v>16</v>
      </c>
      <c r="G29" s="5"/>
      <c r="H29" s="5">
        <v>20</v>
      </c>
      <c r="I29" s="5">
        <v>20</v>
      </c>
      <c r="J29" s="5"/>
      <c r="K29" s="5">
        <v>22</v>
      </c>
      <c r="L29" s="7"/>
      <c r="M29" s="5"/>
      <c r="N29" s="5"/>
    </row>
    <row r="30" spans="1:18">
      <c r="A30">
        <v>4</v>
      </c>
      <c r="B30" s="5">
        <v>0</v>
      </c>
      <c r="C30" s="5">
        <v>0</v>
      </c>
      <c r="D30" s="5">
        <v>10</v>
      </c>
      <c r="E30" s="5">
        <v>3</v>
      </c>
      <c r="F30" s="7">
        <v>17</v>
      </c>
      <c r="G30" s="5"/>
      <c r="H30" s="5">
        <v>21</v>
      </c>
      <c r="I30" s="5">
        <v>21</v>
      </c>
      <c r="J30" s="5"/>
      <c r="K30" s="5">
        <v>23</v>
      </c>
      <c r="L30" s="7"/>
      <c r="M30" s="5"/>
      <c r="N30" s="5"/>
    </row>
    <row r="31" spans="1:18">
      <c r="A31">
        <v>5</v>
      </c>
      <c r="B31" s="5">
        <v>1</v>
      </c>
      <c r="C31" s="5">
        <v>1</v>
      </c>
      <c r="D31" s="5">
        <v>11</v>
      </c>
      <c r="E31" s="5">
        <v>4</v>
      </c>
      <c r="F31" s="7">
        <v>18</v>
      </c>
      <c r="G31" s="5"/>
      <c r="H31" s="5">
        <v>22</v>
      </c>
      <c r="I31" s="5">
        <v>22</v>
      </c>
      <c r="J31" s="5"/>
      <c r="K31" s="5">
        <v>0</v>
      </c>
      <c r="L31" s="7"/>
      <c r="M31" s="5"/>
      <c r="N31" s="5"/>
    </row>
    <row r="32" spans="1:18">
      <c r="A32">
        <v>6</v>
      </c>
      <c r="B32" s="5">
        <v>2</v>
      </c>
      <c r="C32" s="5">
        <v>2</v>
      </c>
      <c r="D32" s="5">
        <v>12</v>
      </c>
      <c r="E32" s="5">
        <v>5</v>
      </c>
      <c r="F32" s="7">
        <v>19</v>
      </c>
      <c r="G32" s="5"/>
      <c r="H32" s="5">
        <v>23</v>
      </c>
      <c r="I32" s="5">
        <v>23</v>
      </c>
      <c r="J32" s="5"/>
      <c r="K32" s="5">
        <v>1</v>
      </c>
      <c r="L32" s="7"/>
      <c r="M32" s="5"/>
      <c r="N32" s="5"/>
    </row>
    <row r="33" spans="1:14">
      <c r="A33">
        <v>7</v>
      </c>
      <c r="B33" s="5">
        <v>3</v>
      </c>
      <c r="C33" s="5">
        <v>3</v>
      </c>
      <c r="D33" s="5">
        <v>13</v>
      </c>
      <c r="E33" s="5">
        <v>6</v>
      </c>
      <c r="F33" s="7">
        <v>20</v>
      </c>
      <c r="G33" s="5"/>
      <c r="H33" s="5">
        <v>24</v>
      </c>
      <c r="I33" s="5">
        <v>24</v>
      </c>
      <c r="J33" s="5"/>
      <c r="K33" s="5">
        <v>2</v>
      </c>
      <c r="L33" s="7"/>
      <c r="M33" s="5"/>
      <c r="N33" s="5"/>
    </row>
    <row r="34" spans="1:14">
      <c r="A34">
        <v>8</v>
      </c>
      <c r="B34" s="5">
        <v>4</v>
      </c>
      <c r="C34" s="5">
        <v>4</v>
      </c>
      <c r="D34" s="5">
        <v>14</v>
      </c>
      <c r="E34" s="5">
        <v>7</v>
      </c>
      <c r="F34" s="7">
        <v>21</v>
      </c>
      <c r="G34" s="5"/>
      <c r="H34" s="5">
        <v>1</v>
      </c>
      <c r="I34" s="5">
        <v>1</v>
      </c>
      <c r="J34" s="5"/>
      <c r="K34" s="5">
        <v>3</v>
      </c>
      <c r="L34" s="7"/>
      <c r="M34" s="5"/>
      <c r="N34" s="5"/>
    </row>
    <row r="35" spans="1:14">
      <c r="A35">
        <v>9</v>
      </c>
      <c r="B35" s="5">
        <v>5</v>
      </c>
      <c r="C35" s="5">
        <v>5</v>
      </c>
      <c r="D35" s="5">
        <v>15</v>
      </c>
      <c r="E35" s="5">
        <v>8</v>
      </c>
      <c r="F35" s="7">
        <v>22</v>
      </c>
      <c r="G35" s="5"/>
      <c r="H35" s="5">
        <v>2</v>
      </c>
      <c r="I35" s="5">
        <v>2</v>
      </c>
      <c r="J35" s="5"/>
      <c r="K35" s="5">
        <v>4</v>
      </c>
      <c r="L35" s="7"/>
      <c r="M35" s="5"/>
      <c r="N35" s="5"/>
    </row>
    <row r="36" spans="1:14">
      <c r="A36">
        <v>10</v>
      </c>
      <c r="B36" s="5">
        <v>6</v>
      </c>
      <c r="C36" s="5">
        <v>6</v>
      </c>
      <c r="D36" s="5">
        <v>16</v>
      </c>
      <c r="E36" s="5">
        <v>9</v>
      </c>
      <c r="F36" s="7">
        <v>23</v>
      </c>
      <c r="G36" s="5"/>
      <c r="H36" s="5">
        <v>3</v>
      </c>
      <c r="I36" s="5">
        <v>3</v>
      </c>
      <c r="J36" s="5"/>
      <c r="K36" s="5">
        <v>5</v>
      </c>
      <c r="L36" s="7"/>
      <c r="M36" s="5"/>
      <c r="N36" s="5"/>
    </row>
    <row r="37" spans="1:14">
      <c r="A37">
        <v>11</v>
      </c>
      <c r="B37" s="5">
        <v>7</v>
      </c>
      <c r="C37" s="5">
        <v>7</v>
      </c>
      <c r="D37" s="5">
        <v>17</v>
      </c>
      <c r="E37" s="5">
        <v>10</v>
      </c>
      <c r="F37" s="7">
        <v>0</v>
      </c>
      <c r="G37" s="5"/>
      <c r="H37" s="5">
        <v>4</v>
      </c>
      <c r="I37" s="5">
        <v>4</v>
      </c>
      <c r="J37" s="5"/>
      <c r="K37" s="5"/>
      <c r="L37" s="7"/>
      <c r="M37" s="5"/>
      <c r="N37" s="5"/>
    </row>
    <row r="38" spans="1:14">
      <c r="A38">
        <v>12</v>
      </c>
      <c r="B38" s="5">
        <v>8</v>
      </c>
      <c r="C38" s="5">
        <v>8</v>
      </c>
      <c r="D38" s="5">
        <v>18</v>
      </c>
      <c r="E38" s="5">
        <v>11</v>
      </c>
      <c r="F38" s="7">
        <v>1</v>
      </c>
      <c r="G38" s="5"/>
      <c r="H38" s="5">
        <v>5</v>
      </c>
      <c r="I38" s="5">
        <v>5</v>
      </c>
      <c r="J38" s="5"/>
      <c r="K38" s="5"/>
      <c r="L38" s="7"/>
      <c r="M38" s="5"/>
      <c r="N38" s="5"/>
    </row>
    <row r="39" spans="1:14">
      <c r="A39">
        <v>13</v>
      </c>
      <c r="B39" s="5">
        <v>9</v>
      </c>
      <c r="C39" s="5">
        <v>9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/>
      <c r="K39" s="5"/>
      <c r="L39" s="7"/>
      <c r="M39" s="5"/>
      <c r="N39" s="5"/>
    </row>
    <row r="40" spans="1:14">
      <c r="A40">
        <v>14</v>
      </c>
      <c r="B40" s="5">
        <v>10</v>
      </c>
      <c r="C40" s="5">
        <v>10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/>
      <c r="K40" s="5"/>
      <c r="L40" s="7"/>
      <c r="M40" s="5"/>
      <c r="N40" s="5"/>
    </row>
    <row r="41" spans="1:14">
      <c r="A41">
        <v>15</v>
      </c>
      <c r="B41" s="5">
        <v>11</v>
      </c>
      <c r="C41" s="5">
        <v>11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12</v>
      </c>
      <c r="C42" s="5">
        <v>12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13</v>
      </c>
      <c r="C43" s="5">
        <v>13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>
        <v>14</v>
      </c>
      <c r="C44" s="5">
        <v>14</v>
      </c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>
        <v>15</v>
      </c>
      <c r="C45" s="5">
        <v>15</v>
      </c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>
        <v>16</v>
      </c>
      <c r="C46" s="5">
        <v>16</v>
      </c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59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60</v>
      </c>
      <c r="D3" s="5">
        <v>1.4999999999999999E-2</v>
      </c>
      <c r="E3" s="5">
        <f t="shared" ref="E3:E16" si="0">C3*D3</f>
        <v>0.89999999999999991</v>
      </c>
      <c r="G3" s="5">
        <v>5</v>
      </c>
      <c r="H3" s="5">
        <f t="shared" ref="H3:H16" si="1">(E3*G3)</f>
        <v>4.5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59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2</v>
      </c>
      <c r="D4" s="5">
        <v>1.4999999999999999E-2</v>
      </c>
      <c r="E4" s="5">
        <f t="shared" si="0"/>
        <v>0.03</v>
      </c>
      <c r="G4" s="5">
        <v>5</v>
      </c>
      <c r="H4" s="5">
        <f t="shared" si="1"/>
        <v>0.15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5">
        <v>0</v>
      </c>
      <c r="D5" s="5">
        <v>7.0000000000000007E-2</v>
      </c>
      <c r="E5" s="5">
        <f t="shared" si="0"/>
        <v>0</v>
      </c>
      <c r="G5" s="5"/>
      <c r="H5" s="5">
        <f t="shared" si="1"/>
        <v>0</v>
      </c>
      <c r="I5" s="5">
        <v>0.26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29">
        <v>1</v>
      </c>
      <c r="D6" s="5">
        <v>5.2999999999999999E-2</v>
      </c>
      <c r="E6" s="5">
        <f t="shared" si="0"/>
        <v>5.2999999999999999E-2</v>
      </c>
      <c r="G6" s="5">
        <v>5</v>
      </c>
      <c r="H6" s="5">
        <f t="shared" si="1"/>
        <v>0.26500000000000001</v>
      </c>
      <c r="I6" s="29">
        <v>0.4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29">
        <v>1</v>
      </c>
      <c r="D7" s="5">
        <v>5.2999999999999999E-2</v>
      </c>
      <c r="E7" s="5">
        <f t="shared" si="0"/>
        <v>5.2999999999999999E-2</v>
      </c>
      <c r="G7" s="5">
        <v>1</v>
      </c>
      <c r="H7" s="5">
        <f t="shared" si="1"/>
        <v>5.2999999999999999E-2</v>
      </c>
      <c r="I7" s="29">
        <v>0.4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29">
        <v>1</v>
      </c>
      <c r="D8" s="5">
        <v>7.0000000000000001E-3</v>
      </c>
      <c r="E8" s="5">
        <f t="shared" si="0"/>
        <v>7.0000000000000001E-3</v>
      </c>
      <c r="F8" s="24"/>
      <c r="G8" s="6">
        <v>24</v>
      </c>
      <c r="H8" s="5">
        <f t="shared" si="1"/>
        <v>0.16800000000000001</v>
      </c>
      <c r="I8" s="29">
        <v>0.4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0</v>
      </c>
      <c r="C9" s="20">
        <v>0</v>
      </c>
      <c r="D9" s="20">
        <v>0.2</v>
      </c>
      <c r="E9" s="5">
        <f t="shared" si="0"/>
        <v>0</v>
      </c>
      <c r="F9" s="2"/>
      <c r="G9" s="20">
        <v>2</v>
      </c>
      <c r="H9" s="5">
        <f t="shared" si="1"/>
        <v>0</v>
      </c>
      <c r="I9" s="20">
        <v>0</v>
      </c>
      <c r="J9" s="20"/>
      <c r="K9" s="21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2</v>
      </c>
      <c r="D10" s="20">
        <v>0.03</v>
      </c>
      <c r="E10" s="5">
        <f t="shared" si="0"/>
        <v>0.06</v>
      </c>
      <c r="F10" s="2"/>
      <c r="G10" s="20">
        <v>3</v>
      </c>
      <c r="H10" s="5">
        <f t="shared" si="1"/>
        <v>0.18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5</v>
      </c>
      <c r="D11" s="20">
        <v>5.0000000000000001E-3</v>
      </c>
      <c r="E11" s="5">
        <f t="shared" si="0"/>
        <v>2.5000000000000001E-2</v>
      </c>
      <c r="F11" s="2"/>
      <c r="G11" s="20">
        <v>5</v>
      </c>
      <c r="H11" s="5">
        <f t="shared" si="1"/>
        <v>0.125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30">
        <v>6</v>
      </c>
      <c r="D12" s="20">
        <v>1.4999999999999999E-2</v>
      </c>
      <c r="E12" s="5">
        <f t="shared" si="0"/>
        <v>0.09</v>
      </c>
      <c r="F12" s="2"/>
      <c r="G12" s="20">
        <v>4</v>
      </c>
      <c r="H12" s="5">
        <f t="shared" si="1"/>
        <v>0.36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1</v>
      </c>
      <c r="D13" s="20">
        <v>0.05</v>
      </c>
      <c r="E13" s="5">
        <f t="shared" si="0"/>
        <v>0.05</v>
      </c>
      <c r="F13" s="2"/>
      <c r="G13" s="20">
        <v>4</v>
      </c>
      <c r="H13" s="5">
        <f t="shared" si="1"/>
        <v>0.2</v>
      </c>
      <c r="I13" s="20">
        <v>1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30">
        <v>45</v>
      </c>
      <c r="D14" s="20">
        <v>0.01</v>
      </c>
      <c r="E14" s="5">
        <f t="shared" si="0"/>
        <v>0.45</v>
      </c>
      <c r="F14" s="2"/>
      <c r="G14" s="20">
        <v>5</v>
      </c>
      <c r="H14" s="5">
        <f t="shared" si="1"/>
        <v>2.25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30">
        <v>2</v>
      </c>
      <c r="D16" s="20">
        <v>0.02</v>
      </c>
      <c r="E16" s="5">
        <f t="shared" si="0"/>
        <v>0.04</v>
      </c>
      <c r="F16" s="2"/>
      <c r="G16" s="20">
        <v>24</v>
      </c>
      <c r="H16" s="5">
        <f t="shared" si="1"/>
        <v>0.96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>
        <f>SUM(E2:E16)</f>
        <v>1.758</v>
      </c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57</v>
      </c>
      <c r="H26" s="7" t="s">
        <v>50</v>
      </c>
      <c r="I26" s="7" t="s">
        <v>51</v>
      </c>
      <c r="J26" s="7" t="s">
        <v>52</v>
      </c>
      <c r="K26" s="7" t="s">
        <v>53</v>
      </c>
      <c r="L26" s="7" t="s">
        <v>54</v>
      </c>
      <c r="M26" s="7" t="s">
        <v>55</v>
      </c>
      <c r="N26" s="7" t="s">
        <v>56</v>
      </c>
    </row>
    <row r="27" spans="1:18">
      <c r="A27">
        <v>1</v>
      </c>
      <c r="B27" s="5">
        <v>21</v>
      </c>
      <c r="C27" s="5">
        <v>21</v>
      </c>
      <c r="D27" s="5">
        <v>7</v>
      </c>
      <c r="E27" s="5">
        <v>0</v>
      </c>
      <c r="F27" s="7">
        <v>14</v>
      </c>
      <c r="G27" s="5"/>
      <c r="H27" s="5">
        <v>18</v>
      </c>
      <c r="I27" s="5">
        <v>18</v>
      </c>
      <c r="J27" s="5"/>
      <c r="K27" s="5">
        <v>20</v>
      </c>
      <c r="L27" s="7"/>
      <c r="M27" s="5"/>
      <c r="N27" s="5"/>
    </row>
    <row r="28" spans="1:18">
      <c r="A28">
        <v>2</v>
      </c>
      <c r="B28" s="5">
        <v>22</v>
      </c>
      <c r="C28" s="5">
        <v>22</v>
      </c>
      <c r="D28" s="5">
        <v>8</v>
      </c>
      <c r="E28" s="5">
        <v>1</v>
      </c>
      <c r="F28" s="7">
        <v>15</v>
      </c>
      <c r="G28" s="5"/>
      <c r="H28" s="5">
        <v>19</v>
      </c>
      <c r="I28" s="5">
        <v>19</v>
      </c>
      <c r="J28" s="5"/>
      <c r="K28" s="5">
        <v>21</v>
      </c>
      <c r="L28" s="7"/>
      <c r="M28" s="5"/>
      <c r="N28" s="5"/>
    </row>
    <row r="29" spans="1:18">
      <c r="A29">
        <v>3</v>
      </c>
      <c r="B29" s="5">
        <v>23</v>
      </c>
      <c r="C29" s="5">
        <v>23</v>
      </c>
      <c r="D29" s="5">
        <v>9</v>
      </c>
      <c r="E29" s="5">
        <v>2</v>
      </c>
      <c r="F29" s="7">
        <v>16</v>
      </c>
      <c r="G29" s="5"/>
      <c r="H29" s="5">
        <v>20</v>
      </c>
      <c r="I29" s="5">
        <v>20</v>
      </c>
      <c r="J29" s="5"/>
      <c r="K29" s="5">
        <v>22</v>
      </c>
      <c r="L29" s="7"/>
      <c r="M29" s="5"/>
      <c r="N29" s="5"/>
    </row>
    <row r="30" spans="1:18">
      <c r="A30">
        <v>4</v>
      </c>
      <c r="B30" s="5">
        <v>0</v>
      </c>
      <c r="C30" s="5">
        <v>0</v>
      </c>
      <c r="D30" s="5">
        <v>10</v>
      </c>
      <c r="E30" s="5">
        <v>3</v>
      </c>
      <c r="F30" s="7">
        <v>17</v>
      </c>
      <c r="G30" s="5"/>
      <c r="H30" s="5">
        <v>21</v>
      </c>
      <c r="I30" s="5">
        <v>21</v>
      </c>
      <c r="J30" s="5"/>
      <c r="K30" s="5">
        <v>23</v>
      </c>
      <c r="L30" s="7"/>
      <c r="M30" s="5"/>
      <c r="N30" s="5"/>
    </row>
    <row r="31" spans="1:18">
      <c r="A31">
        <v>5</v>
      </c>
      <c r="B31" s="5">
        <v>1</v>
      </c>
      <c r="C31" s="5">
        <v>1</v>
      </c>
      <c r="D31" s="5">
        <v>11</v>
      </c>
      <c r="E31" s="5">
        <v>4</v>
      </c>
      <c r="F31" s="7">
        <v>18</v>
      </c>
      <c r="G31" s="5"/>
      <c r="H31" s="5">
        <v>22</v>
      </c>
      <c r="I31" s="5">
        <v>22</v>
      </c>
      <c r="J31" s="5"/>
      <c r="K31" s="5">
        <v>0</v>
      </c>
      <c r="L31" s="7"/>
      <c r="M31" s="5"/>
      <c r="N31" s="5"/>
    </row>
    <row r="32" spans="1:18">
      <c r="A32">
        <v>6</v>
      </c>
      <c r="B32" s="5">
        <v>2</v>
      </c>
      <c r="C32" s="5">
        <v>2</v>
      </c>
      <c r="D32" s="5">
        <v>12</v>
      </c>
      <c r="E32" s="5">
        <v>5</v>
      </c>
      <c r="F32" s="7">
        <v>19</v>
      </c>
      <c r="G32" s="5"/>
      <c r="H32" s="5">
        <v>23</v>
      </c>
      <c r="I32" s="5">
        <v>23</v>
      </c>
      <c r="J32" s="5"/>
      <c r="K32" s="5">
        <v>1</v>
      </c>
      <c r="L32" s="7"/>
      <c r="M32" s="5"/>
      <c r="N32" s="5"/>
    </row>
    <row r="33" spans="1:14">
      <c r="A33">
        <v>7</v>
      </c>
      <c r="B33" s="5">
        <v>3</v>
      </c>
      <c r="C33" s="5">
        <v>3</v>
      </c>
      <c r="D33" s="5">
        <v>13</v>
      </c>
      <c r="E33" s="5">
        <v>6</v>
      </c>
      <c r="F33" s="7">
        <v>20</v>
      </c>
      <c r="G33" s="5"/>
      <c r="H33" s="5">
        <v>24</v>
      </c>
      <c r="I33" s="5">
        <v>24</v>
      </c>
      <c r="J33" s="5"/>
      <c r="K33" s="5">
        <v>2</v>
      </c>
      <c r="L33" s="7"/>
      <c r="M33" s="5"/>
      <c r="N33" s="5"/>
    </row>
    <row r="34" spans="1:14">
      <c r="A34">
        <v>8</v>
      </c>
      <c r="B34" s="5">
        <v>4</v>
      </c>
      <c r="C34" s="5">
        <v>4</v>
      </c>
      <c r="D34" s="5">
        <v>14</v>
      </c>
      <c r="E34" s="5">
        <v>7</v>
      </c>
      <c r="F34" s="7">
        <v>21</v>
      </c>
      <c r="G34" s="5"/>
      <c r="H34" s="5">
        <v>1</v>
      </c>
      <c r="I34" s="5">
        <v>1</v>
      </c>
      <c r="J34" s="5"/>
      <c r="K34" s="5">
        <v>3</v>
      </c>
      <c r="L34" s="7"/>
      <c r="M34" s="5"/>
      <c r="N34" s="5"/>
    </row>
    <row r="35" spans="1:14">
      <c r="A35">
        <v>9</v>
      </c>
      <c r="B35" s="5">
        <v>5</v>
      </c>
      <c r="C35" s="5">
        <v>5</v>
      </c>
      <c r="D35" s="5">
        <v>15</v>
      </c>
      <c r="E35" s="5">
        <v>8</v>
      </c>
      <c r="F35" s="7">
        <v>22</v>
      </c>
      <c r="G35" s="5"/>
      <c r="H35" s="5">
        <v>2</v>
      </c>
      <c r="I35" s="5">
        <v>2</v>
      </c>
      <c r="J35" s="5"/>
      <c r="K35" s="5">
        <v>4</v>
      </c>
      <c r="L35" s="7"/>
      <c r="M35" s="5"/>
      <c r="N35" s="5"/>
    </row>
    <row r="36" spans="1:14">
      <c r="A36">
        <v>10</v>
      </c>
      <c r="B36" s="5">
        <v>6</v>
      </c>
      <c r="C36" s="5">
        <v>6</v>
      </c>
      <c r="D36" s="5">
        <v>16</v>
      </c>
      <c r="E36" s="5">
        <v>9</v>
      </c>
      <c r="F36" s="7">
        <v>23</v>
      </c>
      <c r="G36" s="5"/>
      <c r="H36" s="5">
        <v>3</v>
      </c>
      <c r="I36" s="5">
        <v>3</v>
      </c>
      <c r="J36" s="5"/>
      <c r="K36" s="5">
        <v>5</v>
      </c>
      <c r="L36" s="7"/>
      <c r="M36" s="5"/>
      <c r="N36" s="5"/>
    </row>
    <row r="37" spans="1:14">
      <c r="A37">
        <v>11</v>
      </c>
      <c r="B37" s="5">
        <v>7</v>
      </c>
      <c r="C37" s="5">
        <v>7</v>
      </c>
      <c r="D37" s="5">
        <v>17</v>
      </c>
      <c r="E37" s="5">
        <v>10</v>
      </c>
      <c r="F37" s="7">
        <v>0</v>
      </c>
      <c r="G37" s="5"/>
      <c r="H37" s="5">
        <v>4</v>
      </c>
      <c r="I37" s="5">
        <v>4</v>
      </c>
      <c r="J37" s="5"/>
      <c r="K37" s="5"/>
      <c r="L37" s="7"/>
      <c r="M37" s="5"/>
      <c r="N37" s="5"/>
    </row>
    <row r="38" spans="1:14">
      <c r="A38">
        <v>12</v>
      </c>
      <c r="B38" s="5">
        <v>8</v>
      </c>
      <c r="C38" s="5">
        <v>8</v>
      </c>
      <c r="D38" s="5">
        <v>18</v>
      </c>
      <c r="E38" s="5">
        <v>11</v>
      </c>
      <c r="F38" s="7">
        <v>1</v>
      </c>
      <c r="G38" s="5"/>
      <c r="H38" s="5">
        <v>5</v>
      </c>
      <c r="I38" s="5">
        <v>5</v>
      </c>
      <c r="J38" s="5"/>
      <c r="K38" s="5"/>
      <c r="L38" s="7"/>
      <c r="M38" s="5"/>
      <c r="N38" s="5"/>
    </row>
    <row r="39" spans="1:14">
      <c r="A39">
        <v>13</v>
      </c>
      <c r="B39" s="5">
        <v>9</v>
      </c>
      <c r="C39" s="5">
        <v>9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/>
      <c r="K39" s="5"/>
      <c r="L39" s="7"/>
      <c r="M39" s="5"/>
      <c r="N39" s="5"/>
    </row>
    <row r="40" spans="1:14">
      <c r="A40">
        <v>14</v>
      </c>
      <c r="B40" s="5">
        <v>10</v>
      </c>
      <c r="C40" s="5">
        <v>10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/>
      <c r="K40" s="5"/>
      <c r="L40" s="7"/>
      <c r="M40" s="5"/>
      <c r="N40" s="5"/>
    </row>
    <row r="41" spans="1:14">
      <c r="A41">
        <v>15</v>
      </c>
      <c r="B41" s="5">
        <v>11</v>
      </c>
      <c r="C41" s="5">
        <v>11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12</v>
      </c>
      <c r="C42" s="5">
        <v>12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13</v>
      </c>
      <c r="C43" s="5">
        <v>13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>
        <v>14</v>
      </c>
      <c r="C44" s="5">
        <v>14</v>
      </c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>
        <v>15</v>
      </c>
      <c r="C45" s="5">
        <v>15</v>
      </c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>
        <v>16</v>
      </c>
      <c r="C46" s="5">
        <v>16</v>
      </c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61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2</v>
      </c>
      <c r="D3" s="5">
        <v>1.4999999999999999E-2</v>
      </c>
      <c r="E3" s="5">
        <f t="shared" ref="E3:E16" si="0">C3*D3</f>
        <v>0.03</v>
      </c>
      <c r="G3" s="5">
        <v>5</v>
      </c>
      <c r="H3" s="5">
        <f t="shared" ref="H3:H16" si="1">(E3*G3)</f>
        <v>0.15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0</v>
      </c>
      <c r="D4" s="5">
        <v>1.4999999999999999E-2</v>
      </c>
      <c r="E4" s="5">
        <f t="shared" si="0"/>
        <v>0</v>
      </c>
      <c r="G4" s="5">
        <v>5</v>
      </c>
      <c r="H4" s="5">
        <f t="shared" si="1"/>
        <v>0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29">
        <v>2</v>
      </c>
      <c r="D5" s="5">
        <v>7.0000000000000007E-2</v>
      </c>
      <c r="E5" s="5">
        <f t="shared" si="0"/>
        <v>0.14000000000000001</v>
      </c>
      <c r="G5" s="5"/>
      <c r="H5" s="5">
        <f t="shared" si="1"/>
        <v>0</v>
      </c>
      <c r="I5" s="29">
        <v>0.4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29">
        <v>1</v>
      </c>
      <c r="D6" s="5">
        <v>5.2999999999999999E-2</v>
      </c>
      <c r="E6" s="5">
        <f t="shared" si="0"/>
        <v>5.2999999999999999E-2</v>
      </c>
      <c r="G6" s="5">
        <v>5</v>
      </c>
      <c r="H6" s="5">
        <f t="shared" si="1"/>
        <v>0.26500000000000001</v>
      </c>
      <c r="I6" s="29">
        <v>0.5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29">
        <v>1</v>
      </c>
      <c r="D7" s="5">
        <v>5.2999999999999999E-2</v>
      </c>
      <c r="E7" s="5">
        <f t="shared" si="0"/>
        <v>5.2999999999999999E-2</v>
      </c>
      <c r="G7" s="5">
        <v>1</v>
      </c>
      <c r="H7" s="5">
        <f t="shared" si="1"/>
        <v>5.2999999999999999E-2</v>
      </c>
      <c r="I7" s="29">
        <v>0.5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29">
        <v>1</v>
      </c>
      <c r="D8" s="5">
        <v>7.0000000000000001E-3</v>
      </c>
      <c r="E8" s="5">
        <f t="shared" si="0"/>
        <v>7.0000000000000001E-3</v>
      </c>
      <c r="F8" s="24"/>
      <c r="G8" s="6">
        <v>24</v>
      </c>
      <c r="H8" s="5">
        <f t="shared" si="1"/>
        <v>0.16800000000000001</v>
      </c>
      <c r="I8" s="29">
        <v>0.5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1</v>
      </c>
      <c r="C9" s="20">
        <v>0</v>
      </c>
      <c r="D9" s="20">
        <v>0.35</v>
      </c>
      <c r="E9" s="5">
        <f t="shared" si="0"/>
        <v>0</v>
      </c>
      <c r="F9" s="2"/>
      <c r="G9" s="20">
        <v>24</v>
      </c>
      <c r="H9" s="5">
        <f t="shared" si="1"/>
        <v>0</v>
      </c>
      <c r="I9" s="20">
        <v>0.3</v>
      </c>
      <c r="J9" s="20"/>
      <c r="K9" s="21"/>
      <c r="L9" s="23"/>
      <c r="M9" s="21"/>
      <c r="N9" s="20"/>
      <c r="O9" s="20" t="s">
        <v>47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1</v>
      </c>
      <c r="D10" s="20">
        <v>0.03</v>
      </c>
      <c r="E10" s="5">
        <f t="shared" si="0"/>
        <v>0.03</v>
      </c>
      <c r="F10" s="2"/>
      <c r="G10" s="20">
        <v>3</v>
      </c>
      <c r="H10" s="5">
        <f t="shared" si="1"/>
        <v>0.09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20</v>
      </c>
      <c r="D11" s="20">
        <v>5.0000000000000001E-3</v>
      </c>
      <c r="E11" s="5">
        <f t="shared" si="0"/>
        <v>0.1</v>
      </c>
      <c r="F11" s="2"/>
      <c r="G11" s="20">
        <v>5</v>
      </c>
      <c r="H11" s="5">
        <f t="shared" si="1"/>
        <v>0.5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0</v>
      </c>
      <c r="D12" s="20">
        <v>1.4999999999999999E-2</v>
      </c>
      <c r="E12" s="5">
        <f t="shared" si="0"/>
        <v>0</v>
      </c>
      <c r="F12" s="2"/>
      <c r="G12" s="20">
        <v>4</v>
      </c>
      <c r="H12" s="5">
        <f t="shared" si="1"/>
        <v>0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0</v>
      </c>
      <c r="D13" s="20">
        <v>0.05</v>
      </c>
      <c r="E13" s="5">
        <f t="shared" si="0"/>
        <v>0</v>
      </c>
      <c r="F13" s="2"/>
      <c r="G13" s="20">
        <v>4</v>
      </c>
      <c r="H13" s="5">
        <f t="shared" si="1"/>
        <v>0</v>
      </c>
      <c r="I13" s="20">
        <v>1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20">
        <v>0</v>
      </c>
      <c r="D16" s="20">
        <v>0.02</v>
      </c>
      <c r="E16" s="5">
        <f t="shared" si="0"/>
        <v>0</v>
      </c>
      <c r="F16" s="2"/>
      <c r="G16" s="20">
        <v>24</v>
      </c>
      <c r="H16" s="5">
        <f t="shared" si="1"/>
        <v>0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>
        <v>0</v>
      </c>
      <c r="F27" s="7">
        <v>14</v>
      </c>
      <c r="G27" s="5">
        <v>4</v>
      </c>
      <c r="H27" s="5">
        <v>18</v>
      </c>
      <c r="I27" s="5">
        <v>18</v>
      </c>
      <c r="J27" s="5">
        <v>18</v>
      </c>
      <c r="K27" s="5"/>
      <c r="L27" s="7">
        <v>0</v>
      </c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>
        <v>1</v>
      </c>
      <c r="F28" s="7">
        <v>15</v>
      </c>
      <c r="G28" s="5">
        <v>8</v>
      </c>
      <c r="H28" s="5">
        <v>19</v>
      </c>
      <c r="I28" s="5">
        <v>19</v>
      </c>
      <c r="J28" s="5">
        <v>19</v>
      </c>
      <c r="K28" s="5"/>
      <c r="L28" s="7">
        <v>1</v>
      </c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>
        <v>2</v>
      </c>
      <c r="F29" s="7">
        <v>16</v>
      </c>
      <c r="G29" s="5">
        <v>12</v>
      </c>
      <c r="H29" s="5">
        <v>20</v>
      </c>
      <c r="I29" s="5">
        <v>20</v>
      </c>
      <c r="J29" s="5">
        <v>20</v>
      </c>
      <c r="K29" s="5"/>
      <c r="L29" s="7">
        <v>2</v>
      </c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>
        <v>3</v>
      </c>
      <c r="F30" s="7">
        <v>17</v>
      </c>
      <c r="G30" s="5">
        <v>16</v>
      </c>
      <c r="H30" s="5">
        <v>21</v>
      </c>
      <c r="I30" s="5">
        <v>21</v>
      </c>
      <c r="J30" s="5">
        <v>21</v>
      </c>
      <c r="K30" s="5"/>
      <c r="L30" s="7">
        <v>3</v>
      </c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>
        <v>4</v>
      </c>
      <c r="F31" s="7">
        <v>18</v>
      </c>
      <c r="G31" s="5">
        <v>20</v>
      </c>
      <c r="H31" s="5">
        <v>22</v>
      </c>
      <c r="I31" s="5">
        <v>22</v>
      </c>
      <c r="J31" s="5">
        <v>22</v>
      </c>
      <c r="K31" s="5"/>
      <c r="L31" s="7">
        <v>4</v>
      </c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>
        <v>5</v>
      </c>
      <c r="F32" s="7">
        <v>19</v>
      </c>
      <c r="G32" s="5">
        <v>24</v>
      </c>
      <c r="H32" s="5">
        <v>23</v>
      </c>
      <c r="I32" s="5">
        <v>23</v>
      </c>
      <c r="J32" s="5">
        <v>23</v>
      </c>
      <c r="K32" s="5"/>
      <c r="L32" s="7">
        <v>5</v>
      </c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>
        <v>6</v>
      </c>
      <c r="F33" s="7">
        <v>20</v>
      </c>
      <c r="G33" s="5"/>
      <c r="H33" s="5">
        <v>24</v>
      </c>
      <c r="I33" s="5">
        <v>24</v>
      </c>
      <c r="J33" s="5">
        <v>24</v>
      </c>
      <c r="K33" s="5"/>
      <c r="L33" s="7">
        <v>6</v>
      </c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>
        <v>7</v>
      </c>
      <c r="F34" s="7">
        <v>21</v>
      </c>
      <c r="G34" s="5"/>
      <c r="H34" s="5">
        <v>1</v>
      </c>
      <c r="I34" s="5">
        <v>1</v>
      </c>
      <c r="J34" s="5">
        <v>1</v>
      </c>
      <c r="K34" s="5"/>
      <c r="L34" s="7">
        <v>7</v>
      </c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>
        <v>8</v>
      </c>
      <c r="F35" s="7">
        <v>22</v>
      </c>
      <c r="G35" s="5"/>
      <c r="H35" s="5">
        <v>2</v>
      </c>
      <c r="I35" s="5">
        <v>2</v>
      </c>
      <c r="J35" s="5">
        <v>2</v>
      </c>
      <c r="K35" s="5"/>
      <c r="L35" s="7">
        <v>8</v>
      </c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>
        <v>9</v>
      </c>
      <c r="F36" s="7">
        <v>23</v>
      </c>
      <c r="G36" s="5"/>
      <c r="H36" s="5">
        <v>3</v>
      </c>
      <c r="I36" s="5">
        <v>3</v>
      </c>
      <c r="J36" s="5">
        <v>3</v>
      </c>
      <c r="K36" s="5"/>
      <c r="L36" s="7">
        <v>9</v>
      </c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>
        <v>10</v>
      </c>
      <c r="F37" s="7">
        <v>0</v>
      </c>
      <c r="G37" s="5"/>
      <c r="H37" s="5">
        <v>4</v>
      </c>
      <c r="I37" s="5">
        <v>4</v>
      </c>
      <c r="J37" s="5">
        <v>4</v>
      </c>
      <c r="K37" s="5"/>
      <c r="L37" s="7">
        <v>10</v>
      </c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>
        <v>11</v>
      </c>
      <c r="F38" s="7">
        <v>1</v>
      </c>
      <c r="G38" s="5"/>
      <c r="H38" s="5">
        <v>5</v>
      </c>
      <c r="I38" s="5">
        <v>5</v>
      </c>
      <c r="J38" s="5">
        <v>5</v>
      </c>
      <c r="K38" s="5"/>
      <c r="L38" s="7">
        <v>11</v>
      </c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>
        <v>6</v>
      </c>
      <c r="K39" s="5"/>
      <c r="L39" s="7">
        <v>12</v>
      </c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>
        <v>7</v>
      </c>
      <c r="K40" s="5"/>
      <c r="L40" s="7">
        <v>13</v>
      </c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/>
      <c r="L41" s="7">
        <v>14</v>
      </c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11</v>
      </c>
      <c r="D3" s="5">
        <v>1.4999999999999999E-2</v>
      </c>
      <c r="E3" s="5">
        <f t="shared" ref="E3:E16" si="0">C3*D3</f>
        <v>0.16499999999999998</v>
      </c>
      <c r="G3" s="5">
        <v>5</v>
      </c>
      <c r="H3" s="5">
        <f t="shared" ref="H3:H16" si="1">(E3*G3)</f>
        <v>0.82499999999999996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2</v>
      </c>
      <c r="D4" s="5">
        <v>1.4999999999999999E-2</v>
      </c>
      <c r="E4" s="5">
        <f t="shared" si="0"/>
        <v>0.03</v>
      </c>
      <c r="G4" s="5">
        <v>5</v>
      </c>
      <c r="H4" s="5">
        <f t="shared" si="1"/>
        <v>0.15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5">
        <v>2</v>
      </c>
      <c r="D5" s="5">
        <v>7.0000000000000007E-2</v>
      </c>
      <c r="E5" s="5">
        <f t="shared" si="0"/>
        <v>0.14000000000000001</v>
      </c>
      <c r="G5" s="5"/>
      <c r="H5" s="5">
        <f t="shared" si="1"/>
        <v>0</v>
      </c>
      <c r="I5" s="29">
        <v>0.5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5">
        <v>0</v>
      </c>
      <c r="D6" s="5">
        <v>5.2999999999999999E-2</v>
      </c>
      <c r="E6" s="5">
        <f t="shared" si="0"/>
        <v>0</v>
      </c>
      <c r="G6" s="5">
        <v>5</v>
      </c>
      <c r="H6" s="5">
        <f t="shared" si="1"/>
        <v>0</v>
      </c>
      <c r="I6" s="5">
        <v>0.26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5">
        <v>0</v>
      </c>
      <c r="D7" s="5">
        <v>5.2999999999999999E-2</v>
      </c>
      <c r="E7" s="5">
        <f t="shared" si="0"/>
        <v>0</v>
      </c>
      <c r="G7" s="5">
        <v>1</v>
      </c>
      <c r="H7" s="5">
        <f t="shared" si="1"/>
        <v>0</v>
      </c>
      <c r="I7" s="5">
        <v>0.26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6">
        <v>0</v>
      </c>
      <c r="D8" s="5">
        <v>7.0000000000000001E-3</v>
      </c>
      <c r="E8" s="5">
        <f t="shared" si="0"/>
        <v>0</v>
      </c>
      <c r="F8" s="24"/>
      <c r="G8" s="6">
        <v>24</v>
      </c>
      <c r="H8" s="5">
        <f t="shared" si="1"/>
        <v>0</v>
      </c>
      <c r="I8" s="6">
        <v>0.26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1</v>
      </c>
      <c r="C9" s="20">
        <v>0</v>
      </c>
      <c r="D9" s="20">
        <v>0.2</v>
      </c>
      <c r="E9" s="5">
        <f t="shared" si="0"/>
        <v>0</v>
      </c>
      <c r="F9" s="2"/>
      <c r="G9" s="20">
        <v>24</v>
      </c>
      <c r="H9" s="5">
        <f t="shared" si="1"/>
        <v>0</v>
      </c>
      <c r="I9" s="20">
        <v>0.3</v>
      </c>
      <c r="J9" s="20"/>
      <c r="K9" s="21"/>
      <c r="L9" s="23"/>
      <c r="M9" s="21"/>
      <c r="N9" s="20"/>
      <c r="O9" s="20" t="s">
        <v>47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0</v>
      </c>
      <c r="D10" s="20">
        <v>0.03</v>
      </c>
      <c r="E10" s="5">
        <f t="shared" si="0"/>
        <v>0</v>
      </c>
      <c r="F10" s="2"/>
      <c r="G10" s="20">
        <v>3</v>
      </c>
      <c r="H10" s="5">
        <f t="shared" si="1"/>
        <v>0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5</v>
      </c>
      <c r="D11" s="20">
        <v>5.0000000000000001E-3</v>
      </c>
      <c r="E11" s="5">
        <f t="shared" si="0"/>
        <v>2.5000000000000001E-2</v>
      </c>
      <c r="F11" s="2"/>
      <c r="G11" s="20">
        <v>5</v>
      </c>
      <c r="H11" s="5">
        <f t="shared" si="1"/>
        <v>0.125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1</v>
      </c>
      <c r="C12" s="20">
        <v>10</v>
      </c>
      <c r="D12" s="20">
        <v>1.4999999999999999E-2</v>
      </c>
      <c r="E12" s="5">
        <f t="shared" si="0"/>
        <v>0.15</v>
      </c>
      <c r="F12" s="2"/>
      <c r="G12" s="20">
        <v>4</v>
      </c>
      <c r="H12" s="5">
        <f t="shared" si="1"/>
        <v>0.6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1</v>
      </c>
      <c r="D13" s="20">
        <v>0.05</v>
      </c>
      <c r="E13" s="5">
        <f t="shared" si="0"/>
        <v>0.05</v>
      </c>
      <c r="F13" s="2"/>
      <c r="G13" s="20">
        <v>4</v>
      </c>
      <c r="H13" s="5">
        <f t="shared" si="1"/>
        <v>0.2</v>
      </c>
      <c r="I13" s="20">
        <v>1</v>
      </c>
      <c r="J13" s="20"/>
      <c r="K13" s="21"/>
      <c r="L13" s="23"/>
      <c r="M13" s="21"/>
      <c r="N13" s="20"/>
      <c r="O13" s="20" t="s">
        <v>46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1</v>
      </c>
      <c r="C16" s="20">
        <v>1</v>
      </c>
      <c r="D16" s="20">
        <v>0.02</v>
      </c>
      <c r="E16" s="5">
        <f t="shared" si="0"/>
        <v>0.02</v>
      </c>
      <c r="F16" s="2"/>
      <c r="G16" s="20">
        <v>24</v>
      </c>
      <c r="H16" s="5">
        <f t="shared" si="1"/>
        <v>0.48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/>
      <c r="F27" s="7"/>
      <c r="G27" s="5"/>
      <c r="H27" s="5">
        <v>18</v>
      </c>
      <c r="I27" s="5">
        <v>18</v>
      </c>
      <c r="J27" s="5"/>
      <c r="K27" s="5">
        <v>18</v>
      </c>
      <c r="L27" s="7">
        <v>0</v>
      </c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/>
      <c r="F28" s="7"/>
      <c r="G28" s="5"/>
      <c r="H28" s="5">
        <v>19</v>
      </c>
      <c r="I28" s="5">
        <v>19</v>
      </c>
      <c r="J28" s="5"/>
      <c r="K28" s="5">
        <v>19</v>
      </c>
      <c r="L28" s="7">
        <v>1</v>
      </c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/>
      <c r="F29" s="7"/>
      <c r="G29" s="5"/>
      <c r="H29" s="5">
        <v>20</v>
      </c>
      <c r="I29" s="5">
        <v>20</v>
      </c>
      <c r="J29" s="5"/>
      <c r="K29" s="5">
        <v>20</v>
      </c>
      <c r="L29" s="7">
        <v>2</v>
      </c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/>
      <c r="F30" s="7"/>
      <c r="G30" s="5"/>
      <c r="H30" s="5">
        <v>21</v>
      </c>
      <c r="I30" s="5">
        <v>21</v>
      </c>
      <c r="J30" s="5"/>
      <c r="K30" s="5">
        <v>21</v>
      </c>
      <c r="L30" s="7">
        <v>3</v>
      </c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/>
      <c r="F31" s="7"/>
      <c r="G31" s="5"/>
      <c r="H31" s="5">
        <v>22</v>
      </c>
      <c r="I31" s="5">
        <v>22</v>
      </c>
      <c r="J31" s="5"/>
      <c r="K31" s="5">
        <v>22</v>
      </c>
      <c r="L31" s="7">
        <v>4</v>
      </c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/>
      <c r="F32" s="7"/>
      <c r="G32" s="5"/>
      <c r="H32" s="5">
        <v>23</v>
      </c>
      <c r="I32" s="5">
        <v>23</v>
      </c>
      <c r="J32" s="5"/>
      <c r="K32" s="5">
        <v>23</v>
      </c>
      <c r="L32" s="7">
        <v>5</v>
      </c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/>
      <c r="F33" s="7"/>
      <c r="G33" s="5"/>
      <c r="H33" s="5">
        <v>24</v>
      </c>
      <c r="I33" s="5">
        <v>24</v>
      </c>
      <c r="J33" s="5"/>
      <c r="K33" s="5">
        <v>24</v>
      </c>
      <c r="L33" s="7">
        <v>6</v>
      </c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/>
      <c r="F34" s="7"/>
      <c r="G34" s="5"/>
      <c r="H34" s="5">
        <v>1</v>
      </c>
      <c r="I34" s="5">
        <v>1</v>
      </c>
      <c r="J34" s="5"/>
      <c r="K34" s="5">
        <v>1</v>
      </c>
      <c r="L34" s="7">
        <v>7</v>
      </c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/>
      <c r="F35" s="7"/>
      <c r="G35" s="5"/>
      <c r="H35" s="5">
        <v>2</v>
      </c>
      <c r="I35" s="5">
        <v>2</v>
      </c>
      <c r="J35" s="5"/>
      <c r="K35" s="5">
        <v>2</v>
      </c>
      <c r="L35" s="7">
        <v>8</v>
      </c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/>
      <c r="F36" s="7"/>
      <c r="G36" s="5"/>
      <c r="H36" s="5">
        <v>3</v>
      </c>
      <c r="I36" s="5">
        <v>3</v>
      </c>
      <c r="J36" s="5"/>
      <c r="K36" s="5">
        <v>3</v>
      </c>
      <c r="L36" s="7">
        <v>9</v>
      </c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/>
      <c r="F37" s="7"/>
      <c r="G37" s="5"/>
      <c r="H37" s="5">
        <v>4</v>
      </c>
      <c r="I37" s="5">
        <v>4</v>
      </c>
      <c r="J37" s="5"/>
      <c r="K37" s="5">
        <v>4</v>
      </c>
      <c r="L37" s="7">
        <v>10</v>
      </c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/>
      <c r="F38" s="7"/>
      <c r="G38" s="5"/>
      <c r="H38" s="5">
        <v>5</v>
      </c>
      <c r="I38" s="5">
        <v>5</v>
      </c>
      <c r="J38" s="5"/>
      <c r="K38" s="5">
        <v>5</v>
      </c>
      <c r="L38" s="7">
        <v>11</v>
      </c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/>
      <c r="F39" s="7"/>
      <c r="G39" s="5"/>
      <c r="H39" s="5">
        <v>6</v>
      </c>
      <c r="I39" s="5">
        <v>6</v>
      </c>
      <c r="J39" s="5"/>
      <c r="K39" s="5">
        <v>6</v>
      </c>
      <c r="L39" s="7">
        <v>12</v>
      </c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/>
      <c r="F40" s="7"/>
      <c r="G40" s="5"/>
      <c r="H40" s="5">
        <v>7</v>
      </c>
      <c r="I40" s="5">
        <v>7</v>
      </c>
      <c r="J40" s="5"/>
      <c r="K40" s="5">
        <v>7</v>
      </c>
      <c r="L40" s="7">
        <v>13</v>
      </c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/>
      <c r="F41" s="7"/>
      <c r="G41" s="5"/>
      <c r="H41" s="5"/>
      <c r="I41" s="5"/>
      <c r="J41" s="5"/>
      <c r="K41" s="5"/>
      <c r="L41" s="7">
        <v>14</v>
      </c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/>
      <c r="F42" s="7"/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/>
      <c r="F43" s="7"/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/>
      <c r="F44" s="7"/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/>
      <c r="F45" s="7"/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/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/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8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baseColWidth="10" defaultColWidth="11" defaultRowHeight="15" x14ac:dyDescent="0"/>
  <cols>
    <col min="1" max="1" width="17.6640625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30</v>
      </c>
      <c r="D3" s="5">
        <v>1.4999999999999999E-2</v>
      </c>
      <c r="E3" s="5">
        <f t="shared" ref="E3:E16" si="0">C3*D3</f>
        <v>0.44999999999999996</v>
      </c>
      <c r="G3" s="5">
        <v>5</v>
      </c>
      <c r="H3" s="5">
        <f t="shared" ref="H3:H16" si="1">(E3*G3)</f>
        <v>2.25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5</v>
      </c>
      <c r="D4" s="5">
        <v>1.4999999999999999E-2</v>
      </c>
      <c r="E4" s="5">
        <f t="shared" si="0"/>
        <v>7.4999999999999997E-2</v>
      </c>
      <c r="G4" s="5">
        <v>5</v>
      </c>
      <c r="H4" s="5">
        <f t="shared" si="1"/>
        <v>0.375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29">
        <v>20</v>
      </c>
      <c r="D5" s="5">
        <v>7.0000000000000007E-2</v>
      </c>
      <c r="E5" s="5">
        <f t="shared" si="0"/>
        <v>1.4000000000000001</v>
      </c>
      <c r="G5" s="5"/>
      <c r="H5" s="5">
        <f t="shared" si="1"/>
        <v>0</v>
      </c>
      <c r="I5" s="5">
        <v>0.4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29">
        <v>2</v>
      </c>
      <c r="D6" s="5">
        <v>5.2999999999999999E-2</v>
      </c>
      <c r="E6" s="5">
        <f t="shared" si="0"/>
        <v>0.106</v>
      </c>
      <c r="G6" s="5">
        <v>5</v>
      </c>
      <c r="H6" s="5">
        <f t="shared" si="1"/>
        <v>0.53</v>
      </c>
      <c r="I6" s="29">
        <v>0.5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29">
        <v>2</v>
      </c>
      <c r="D7" s="5">
        <v>5.2999999999999999E-2</v>
      </c>
      <c r="E7" s="5">
        <f t="shared" si="0"/>
        <v>0.106</v>
      </c>
      <c r="G7" s="5">
        <v>1</v>
      </c>
      <c r="H7" s="5">
        <f t="shared" si="1"/>
        <v>0.106</v>
      </c>
      <c r="I7" s="29">
        <v>0.5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29">
        <v>2</v>
      </c>
      <c r="D8" s="5">
        <v>7.0000000000000001E-3</v>
      </c>
      <c r="E8" s="5">
        <f t="shared" si="0"/>
        <v>1.4E-2</v>
      </c>
      <c r="F8" s="24"/>
      <c r="G8" s="6">
        <v>24</v>
      </c>
      <c r="H8" s="5">
        <f t="shared" si="1"/>
        <v>0.33600000000000002</v>
      </c>
      <c r="I8" s="29">
        <v>0.5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1</v>
      </c>
      <c r="C9" s="30">
        <v>5</v>
      </c>
      <c r="D9" s="20">
        <v>0.35</v>
      </c>
      <c r="E9" s="5">
        <f t="shared" si="0"/>
        <v>1.75</v>
      </c>
      <c r="F9" s="2"/>
      <c r="G9" s="20">
        <v>4</v>
      </c>
      <c r="H9" s="5">
        <f t="shared" si="1"/>
        <v>7</v>
      </c>
      <c r="I9" s="20">
        <v>1</v>
      </c>
      <c r="J9" s="20"/>
      <c r="K9" s="21"/>
      <c r="L9" s="23"/>
      <c r="M9" s="21"/>
      <c r="N9" s="20"/>
      <c r="O9" s="20" t="s">
        <v>60</v>
      </c>
      <c r="P9" s="20">
        <v>0.2</v>
      </c>
      <c r="Q9" s="20">
        <v>0.2</v>
      </c>
      <c r="R9" s="20">
        <v>0</v>
      </c>
    </row>
    <row r="10" spans="1:18" s="18" customFormat="1">
      <c r="A10" s="7" t="s">
        <v>39</v>
      </c>
      <c r="B10" s="20">
        <v>0</v>
      </c>
      <c r="C10" s="30">
        <v>5</v>
      </c>
      <c r="D10" s="20">
        <v>0.03</v>
      </c>
      <c r="E10" s="5">
        <f t="shared" si="0"/>
        <v>0.15</v>
      </c>
      <c r="F10" s="2"/>
      <c r="G10" s="20">
        <v>3</v>
      </c>
      <c r="H10" s="5">
        <f t="shared" si="1"/>
        <v>0.44999999999999996</v>
      </c>
      <c r="I10" s="20">
        <v>1</v>
      </c>
      <c r="J10" s="20"/>
      <c r="K10" s="21"/>
      <c r="L10" s="23"/>
      <c r="M10" s="21"/>
      <c r="N10" s="20"/>
      <c r="O10" s="20" t="s">
        <v>47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10</v>
      </c>
      <c r="D11" s="20">
        <v>5.0000000000000001E-3</v>
      </c>
      <c r="E11" s="5">
        <f t="shared" si="0"/>
        <v>0.05</v>
      </c>
      <c r="F11" s="2"/>
      <c r="G11" s="20">
        <v>5</v>
      </c>
      <c r="H11" s="5">
        <f t="shared" si="1"/>
        <v>0.25</v>
      </c>
      <c r="I11" s="20">
        <v>1</v>
      </c>
      <c r="J11" s="20"/>
      <c r="K11" s="21"/>
      <c r="L11" s="23"/>
      <c r="M11" s="21"/>
      <c r="N11" s="20"/>
      <c r="O11" s="20" t="s">
        <v>47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30">
        <v>10</v>
      </c>
      <c r="D12" s="20">
        <v>1.4999999999999999E-2</v>
      </c>
      <c r="E12" s="5">
        <f t="shared" si="0"/>
        <v>0.15</v>
      </c>
      <c r="F12" s="2"/>
      <c r="G12" s="20">
        <v>4</v>
      </c>
      <c r="H12" s="5">
        <f t="shared" si="1"/>
        <v>0.6</v>
      </c>
      <c r="I12" s="20">
        <v>1</v>
      </c>
      <c r="J12" s="20"/>
      <c r="K12" s="21"/>
      <c r="L12" s="23"/>
      <c r="M12" s="21"/>
      <c r="N12" s="20"/>
      <c r="O12" s="20" t="s">
        <v>47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1</v>
      </c>
      <c r="D13" s="20">
        <v>0.05</v>
      </c>
      <c r="E13" s="5">
        <f t="shared" si="0"/>
        <v>0.05</v>
      </c>
      <c r="F13" s="2"/>
      <c r="G13" s="20">
        <v>4</v>
      </c>
      <c r="H13" s="5">
        <f t="shared" si="1"/>
        <v>0.2</v>
      </c>
      <c r="I13" s="20">
        <v>1</v>
      </c>
      <c r="J13" s="20"/>
      <c r="K13" s="21"/>
      <c r="L13" s="23"/>
      <c r="M13" s="21"/>
      <c r="N13" s="20"/>
      <c r="O13" s="20" t="s">
        <v>47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47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20">
        <v>1</v>
      </c>
      <c r="D16" s="20">
        <v>0.02</v>
      </c>
      <c r="E16" s="5">
        <f t="shared" si="0"/>
        <v>0.02</v>
      </c>
      <c r="F16" s="2"/>
      <c r="G16" s="20">
        <v>24</v>
      </c>
      <c r="H16" s="5">
        <f t="shared" si="1"/>
        <v>0.48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28">
        <f>SUM(E2:E16)</f>
        <v>4.3209999999999997</v>
      </c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  <c r="G21">
        <f>1.5/24</f>
        <v>6.25E-2</v>
      </c>
    </row>
    <row r="22" spans="1:18" ht="30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/>
      <c r="F27" s="7"/>
      <c r="G27" s="5">
        <v>4</v>
      </c>
      <c r="H27" s="5"/>
      <c r="I27" s="5"/>
      <c r="J27" s="5"/>
      <c r="K27" s="5"/>
      <c r="L27" s="7"/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/>
      <c r="F28" s="7"/>
      <c r="G28" s="5">
        <v>8</v>
      </c>
      <c r="H28" s="5"/>
      <c r="I28" s="5"/>
      <c r="J28" s="5"/>
      <c r="K28" s="5"/>
      <c r="L28" s="7"/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/>
      <c r="F29" s="7"/>
      <c r="G29" s="5">
        <v>12</v>
      </c>
      <c r="H29" s="5"/>
      <c r="I29" s="5"/>
      <c r="J29" s="5"/>
      <c r="K29" s="5"/>
      <c r="L29" s="7"/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/>
      <c r="F30" s="7"/>
      <c r="G30" s="5">
        <v>16</v>
      </c>
      <c r="H30" s="5"/>
      <c r="I30" s="5"/>
      <c r="J30" s="5"/>
      <c r="K30" s="5"/>
      <c r="L30" s="7"/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/>
      <c r="F31" s="7"/>
      <c r="G31" s="5">
        <v>20</v>
      </c>
      <c r="H31" s="5"/>
      <c r="I31" s="5"/>
      <c r="J31" s="5"/>
      <c r="K31" s="5"/>
      <c r="L31" s="7"/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/>
      <c r="F32" s="7"/>
      <c r="G32" s="5">
        <v>24</v>
      </c>
      <c r="H32" s="5"/>
      <c r="I32" s="5"/>
      <c r="J32" s="5"/>
      <c r="K32" s="5"/>
      <c r="L32" s="7"/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/>
      <c r="F33" s="7"/>
      <c r="G33" s="5"/>
      <c r="H33" s="5"/>
      <c r="I33" s="5"/>
      <c r="J33" s="5"/>
      <c r="K33" s="5"/>
      <c r="L33" s="7"/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/>
      <c r="F34" s="7"/>
      <c r="G34" s="5"/>
      <c r="H34" s="5"/>
      <c r="I34" s="5"/>
      <c r="J34" s="5"/>
      <c r="K34" s="5"/>
      <c r="L34" s="7"/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/>
      <c r="F35" s="7"/>
      <c r="G35" s="5"/>
      <c r="H35" s="5"/>
      <c r="I35" s="5"/>
      <c r="J35" s="5"/>
      <c r="K35" s="5"/>
      <c r="L35" s="7"/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/>
      <c r="F36" s="7"/>
      <c r="G36" s="5"/>
      <c r="H36" s="5"/>
      <c r="I36" s="5"/>
      <c r="J36" s="5"/>
      <c r="K36" s="5"/>
      <c r="L36" s="7"/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/>
      <c r="F37" s="7"/>
      <c r="G37" s="5"/>
      <c r="H37" s="5"/>
      <c r="I37" s="5"/>
      <c r="J37" s="5"/>
      <c r="K37" s="5"/>
      <c r="L37" s="7"/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/>
      <c r="F38" s="7"/>
      <c r="G38" s="5"/>
      <c r="H38" s="5"/>
      <c r="I38" s="5"/>
      <c r="J38" s="5"/>
      <c r="K38" s="5"/>
      <c r="L38" s="7"/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/>
      <c r="F39" s="7"/>
      <c r="G39" s="5"/>
      <c r="H39" s="5"/>
      <c r="I39" s="5"/>
      <c r="J39" s="5"/>
      <c r="K39" s="5"/>
      <c r="L39" s="7"/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/>
      <c r="F40" s="7"/>
      <c r="G40" s="5"/>
      <c r="H40" s="5"/>
      <c r="I40" s="5"/>
      <c r="J40" s="5"/>
      <c r="K40" s="5"/>
      <c r="L40" s="7"/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/>
      <c r="F41" s="7"/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/>
      <c r="F42" s="7"/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/>
      <c r="F43" s="7"/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/>
      <c r="F44" s="7"/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/>
      <c r="F45" s="7"/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/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/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42</v>
      </c>
      <c r="D3" s="5">
        <v>1.4999999999999999E-2</v>
      </c>
      <c r="E3" s="5">
        <f t="shared" ref="E3:E16" si="0">C3*D3</f>
        <v>0.63</v>
      </c>
      <c r="G3" s="5">
        <v>5</v>
      </c>
      <c r="H3" s="5">
        <f t="shared" ref="H3:H16" si="1">(E3*G3)</f>
        <v>3.15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5</v>
      </c>
      <c r="D4" s="5">
        <v>1.4999999999999999E-2</v>
      </c>
      <c r="E4" s="5">
        <f t="shared" si="0"/>
        <v>7.4999999999999997E-2</v>
      </c>
      <c r="G4" s="5">
        <v>5</v>
      </c>
      <c r="H4" s="5">
        <f t="shared" si="1"/>
        <v>0.375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5">
        <v>5</v>
      </c>
      <c r="D5" s="5">
        <v>7.0000000000000007E-2</v>
      </c>
      <c r="E5" s="5">
        <f t="shared" si="0"/>
        <v>0.35000000000000003</v>
      </c>
      <c r="G5" s="5"/>
      <c r="H5" s="5">
        <f t="shared" si="1"/>
        <v>0</v>
      </c>
      <c r="I5" s="5">
        <v>0.26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5">
        <v>0</v>
      </c>
      <c r="D6" s="5">
        <v>5.2999999999999999E-2</v>
      </c>
      <c r="E6" s="5">
        <f t="shared" si="0"/>
        <v>0</v>
      </c>
      <c r="G6" s="5">
        <v>5</v>
      </c>
      <c r="H6" s="5">
        <f t="shared" si="1"/>
        <v>0</v>
      </c>
      <c r="I6" s="5">
        <v>0.26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5">
        <v>0</v>
      </c>
      <c r="D7" s="5">
        <v>5.2999999999999999E-2</v>
      </c>
      <c r="E7" s="5">
        <f t="shared" si="0"/>
        <v>0</v>
      </c>
      <c r="G7" s="5">
        <v>1</v>
      </c>
      <c r="H7" s="5">
        <f t="shared" si="1"/>
        <v>0</v>
      </c>
      <c r="I7" s="5">
        <v>0.26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6">
        <v>0</v>
      </c>
      <c r="D8" s="5">
        <v>7.0000000000000001E-3</v>
      </c>
      <c r="E8" s="5">
        <f t="shared" si="0"/>
        <v>0</v>
      </c>
      <c r="F8" s="24"/>
      <c r="G8" s="6">
        <v>24</v>
      </c>
      <c r="H8" s="5">
        <f t="shared" si="1"/>
        <v>0</v>
      </c>
      <c r="I8" s="6">
        <v>0.26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0</v>
      </c>
      <c r="C9" s="20">
        <v>0</v>
      </c>
      <c r="D9" s="20">
        <v>0.2</v>
      </c>
      <c r="E9" s="5">
        <f t="shared" si="0"/>
        <v>0</v>
      </c>
      <c r="F9" s="2"/>
      <c r="G9" s="20">
        <v>24</v>
      </c>
      <c r="H9" s="5">
        <f t="shared" si="1"/>
        <v>0</v>
      </c>
      <c r="I9" s="20">
        <v>0.3</v>
      </c>
      <c r="J9" s="20"/>
      <c r="K9" s="21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0</v>
      </c>
      <c r="D10" s="20">
        <v>0.03</v>
      </c>
      <c r="E10" s="5">
        <f t="shared" si="0"/>
        <v>0</v>
      </c>
      <c r="F10" s="2"/>
      <c r="G10" s="20">
        <v>3</v>
      </c>
      <c r="H10" s="5">
        <f t="shared" si="1"/>
        <v>0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10</v>
      </c>
      <c r="D11" s="20">
        <v>5.0000000000000001E-3</v>
      </c>
      <c r="E11" s="5">
        <f t="shared" si="0"/>
        <v>0.05</v>
      </c>
      <c r="F11" s="2"/>
      <c r="G11" s="20">
        <v>5</v>
      </c>
      <c r="H11" s="5">
        <f t="shared" si="1"/>
        <v>0.25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5</v>
      </c>
      <c r="D12" s="20">
        <v>1.4999999999999999E-2</v>
      </c>
      <c r="E12" s="5">
        <f t="shared" si="0"/>
        <v>7.4999999999999997E-2</v>
      </c>
      <c r="F12" s="2"/>
      <c r="G12" s="20">
        <v>4</v>
      </c>
      <c r="H12" s="5">
        <f t="shared" si="1"/>
        <v>0.3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3</v>
      </c>
      <c r="D13" s="20">
        <v>0.05</v>
      </c>
      <c r="E13" s="5">
        <f t="shared" si="0"/>
        <v>0.15000000000000002</v>
      </c>
      <c r="F13" s="2"/>
      <c r="G13" s="20">
        <v>4</v>
      </c>
      <c r="H13" s="5">
        <f t="shared" si="1"/>
        <v>0.60000000000000009</v>
      </c>
      <c r="I13" s="20">
        <v>1</v>
      </c>
      <c r="J13" s="20"/>
      <c r="K13" s="21"/>
      <c r="L13" s="23"/>
      <c r="M13" s="21"/>
      <c r="N13" s="20"/>
      <c r="O13" s="20" t="s">
        <v>46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46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30">
        <v>2</v>
      </c>
      <c r="D16" s="20">
        <v>0.02</v>
      </c>
      <c r="E16" s="5">
        <f t="shared" si="0"/>
        <v>0.04</v>
      </c>
      <c r="F16" s="2"/>
      <c r="G16" s="20">
        <v>24</v>
      </c>
      <c r="H16" s="5">
        <f t="shared" si="1"/>
        <v>0.96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>
        <v>0</v>
      </c>
      <c r="F27" s="7">
        <v>14</v>
      </c>
      <c r="G27" s="5">
        <v>0</v>
      </c>
      <c r="H27" s="5">
        <v>18</v>
      </c>
      <c r="I27" s="5">
        <v>18</v>
      </c>
      <c r="J27" s="5">
        <v>18</v>
      </c>
      <c r="K27" s="5">
        <v>18</v>
      </c>
      <c r="L27" s="5">
        <v>18</v>
      </c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>
        <v>1</v>
      </c>
      <c r="F28" s="7">
        <v>15</v>
      </c>
      <c r="G28" s="5">
        <v>1</v>
      </c>
      <c r="H28" s="5">
        <v>19</v>
      </c>
      <c r="I28" s="5">
        <v>19</v>
      </c>
      <c r="J28" s="5">
        <v>19</v>
      </c>
      <c r="K28" s="5">
        <v>19</v>
      </c>
      <c r="L28" s="5">
        <v>19</v>
      </c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>
        <v>2</v>
      </c>
      <c r="F29" s="7">
        <v>16</v>
      </c>
      <c r="G29" s="5">
        <v>4</v>
      </c>
      <c r="H29" s="5">
        <v>20</v>
      </c>
      <c r="I29" s="5">
        <v>20</v>
      </c>
      <c r="J29" s="5">
        <v>20</v>
      </c>
      <c r="K29" s="5">
        <v>20</v>
      </c>
      <c r="L29" s="5">
        <v>20</v>
      </c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>
        <v>3</v>
      </c>
      <c r="F30" s="7">
        <v>17</v>
      </c>
      <c r="G30" s="5">
        <v>5</v>
      </c>
      <c r="H30" s="5">
        <v>21</v>
      </c>
      <c r="I30" s="5">
        <v>21</v>
      </c>
      <c r="J30" s="5">
        <v>21</v>
      </c>
      <c r="K30" s="5">
        <v>21</v>
      </c>
      <c r="L30" s="5">
        <v>21</v>
      </c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>
        <v>4</v>
      </c>
      <c r="F31" s="7">
        <v>18</v>
      </c>
      <c r="G31" s="5">
        <v>8</v>
      </c>
      <c r="H31" s="5">
        <v>22</v>
      </c>
      <c r="I31" s="5">
        <v>22</v>
      </c>
      <c r="J31" s="5">
        <v>22</v>
      </c>
      <c r="K31" s="5">
        <v>22</v>
      </c>
      <c r="L31" s="5">
        <v>22</v>
      </c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>
        <v>5</v>
      </c>
      <c r="F32" s="7">
        <v>19</v>
      </c>
      <c r="G32" s="5">
        <v>9</v>
      </c>
      <c r="H32" s="5">
        <v>23</v>
      </c>
      <c r="I32" s="5">
        <v>23</v>
      </c>
      <c r="J32" s="5">
        <v>23</v>
      </c>
      <c r="K32" s="5">
        <v>23</v>
      </c>
      <c r="L32" s="5">
        <v>23</v>
      </c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>
        <v>6</v>
      </c>
      <c r="F33" s="7">
        <v>20</v>
      </c>
      <c r="G33" s="5">
        <v>11</v>
      </c>
      <c r="H33" s="5">
        <v>24</v>
      </c>
      <c r="I33" s="5">
        <v>24</v>
      </c>
      <c r="J33" s="5">
        <v>24</v>
      </c>
      <c r="K33" s="5">
        <v>24</v>
      </c>
      <c r="L33" s="5">
        <v>24</v>
      </c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>
        <v>7</v>
      </c>
      <c r="F34" s="7">
        <v>21</v>
      </c>
      <c r="G34" s="5">
        <v>15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>
        <v>8</v>
      </c>
      <c r="F35" s="7">
        <v>22</v>
      </c>
      <c r="G35" s="5">
        <v>16</v>
      </c>
      <c r="H35" s="5">
        <v>2</v>
      </c>
      <c r="I35" s="5">
        <v>2</v>
      </c>
      <c r="J35" s="5">
        <v>2</v>
      </c>
      <c r="K35" s="5">
        <v>2</v>
      </c>
      <c r="L35" s="5">
        <v>2</v>
      </c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>
        <v>9</v>
      </c>
      <c r="F36" s="7">
        <v>23</v>
      </c>
      <c r="G36" s="5">
        <v>20</v>
      </c>
      <c r="H36" s="5">
        <v>3</v>
      </c>
      <c r="I36" s="5">
        <v>3</v>
      </c>
      <c r="J36" s="5">
        <v>3</v>
      </c>
      <c r="K36" s="5">
        <v>3</v>
      </c>
      <c r="L36" s="5">
        <v>3</v>
      </c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>
        <v>10</v>
      </c>
      <c r="F37" s="7">
        <v>0</v>
      </c>
      <c r="G37" s="5">
        <v>21</v>
      </c>
      <c r="H37" s="5">
        <v>4</v>
      </c>
      <c r="I37" s="5">
        <v>4</v>
      </c>
      <c r="J37" s="5">
        <v>4</v>
      </c>
      <c r="K37" s="5">
        <v>4</v>
      </c>
      <c r="L37" s="5">
        <v>4</v>
      </c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>
        <v>11</v>
      </c>
      <c r="F38" s="7">
        <v>1</v>
      </c>
      <c r="G38" s="5">
        <v>23</v>
      </c>
      <c r="H38" s="5">
        <v>5</v>
      </c>
      <c r="I38" s="5">
        <v>5</v>
      </c>
      <c r="J38" s="5">
        <v>5</v>
      </c>
      <c r="K38" s="5">
        <v>5</v>
      </c>
      <c r="L38" s="5">
        <v>5</v>
      </c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>
        <v>6</v>
      </c>
      <c r="K39" s="5">
        <v>6</v>
      </c>
      <c r="L39" s="5">
        <v>6</v>
      </c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>
        <v>7</v>
      </c>
      <c r="K40" s="5">
        <v>7</v>
      </c>
      <c r="L40" s="5">
        <v>7</v>
      </c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29">
        <v>15</v>
      </c>
      <c r="D3" s="5">
        <v>1.4999999999999999E-2</v>
      </c>
      <c r="E3" s="5">
        <f t="shared" ref="E3:E16" si="0">C3*D3</f>
        <v>0.22499999999999998</v>
      </c>
      <c r="G3" s="5">
        <v>5</v>
      </c>
      <c r="H3" s="5">
        <f t="shared" ref="H3:H16" si="1">(E3*G3)</f>
        <v>1.125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29">
        <v>5</v>
      </c>
      <c r="D4" s="5">
        <v>1.4999999999999999E-2</v>
      </c>
      <c r="E4" s="5">
        <f t="shared" si="0"/>
        <v>7.4999999999999997E-2</v>
      </c>
      <c r="G4" s="5">
        <v>5</v>
      </c>
      <c r="H4" s="5">
        <f t="shared" si="1"/>
        <v>0.375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5">
        <v>3</v>
      </c>
      <c r="D5" s="5">
        <v>7.0000000000000007E-2</v>
      </c>
      <c r="E5" s="5">
        <f t="shared" si="0"/>
        <v>0.21000000000000002</v>
      </c>
      <c r="G5" s="5"/>
      <c r="H5" s="5">
        <f t="shared" si="1"/>
        <v>0</v>
      </c>
      <c r="I5" s="5">
        <v>0.26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5">
        <v>1</v>
      </c>
      <c r="D6" s="5">
        <v>5.2999999999999999E-2</v>
      </c>
      <c r="E6" s="5">
        <f t="shared" si="0"/>
        <v>5.2999999999999999E-2</v>
      </c>
      <c r="G6" s="5">
        <v>5</v>
      </c>
      <c r="H6" s="5">
        <f t="shared" si="1"/>
        <v>0.26500000000000001</v>
      </c>
      <c r="I6" s="5">
        <v>1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5">
        <v>1</v>
      </c>
      <c r="D7" s="5">
        <v>5.2999999999999999E-2</v>
      </c>
      <c r="E7" s="5">
        <f t="shared" si="0"/>
        <v>5.2999999999999999E-2</v>
      </c>
      <c r="G7" s="5">
        <v>1</v>
      </c>
      <c r="H7" s="5">
        <f t="shared" si="1"/>
        <v>5.2999999999999999E-2</v>
      </c>
      <c r="I7" s="5">
        <v>1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6">
        <v>1</v>
      </c>
      <c r="D8" s="5">
        <v>7.0000000000000001E-3</v>
      </c>
      <c r="E8" s="5">
        <f t="shared" si="0"/>
        <v>7.0000000000000001E-3</v>
      </c>
      <c r="F8" s="24"/>
      <c r="G8" s="6">
        <v>24</v>
      </c>
      <c r="H8" s="5">
        <f t="shared" si="1"/>
        <v>0.16800000000000001</v>
      </c>
      <c r="I8" s="6">
        <v>1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0</v>
      </c>
      <c r="C9" s="20">
        <v>0</v>
      </c>
      <c r="D9" s="20">
        <v>0.2</v>
      </c>
      <c r="E9" s="5">
        <f t="shared" si="0"/>
        <v>0</v>
      </c>
      <c r="F9" s="2"/>
      <c r="G9" s="20">
        <v>24</v>
      </c>
      <c r="H9" s="5">
        <f t="shared" si="1"/>
        <v>0</v>
      </c>
      <c r="I9" s="20">
        <v>0.3</v>
      </c>
      <c r="J9" s="20"/>
      <c r="K9" s="21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1</v>
      </c>
      <c r="D10" s="20">
        <v>0.03</v>
      </c>
      <c r="E10" s="5">
        <f t="shared" si="0"/>
        <v>0.03</v>
      </c>
      <c r="F10" s="2"/>
      <c r="G10" s="20">
        <v>3</v>
      </c>
      <c r="H10" s="5">
        <f t="shared" si="1"/>
        <v>0.09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2</v>
      </c>
      <c r="D11" s="20">
        <v>5.0000000000000001E-3</v>
      </c>
      <c r="E11" s="5">
        <f t="shared" si="0"/>
        <v>0.01</v>
      </c>
      <c r="F11" s="2"/>
      <c r="G11" s="20">
        <v>5</v>
      </c>
      <c r="H11" s="5">
        <f t="shared" si="1"/>
        <v>0.05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0</v>
      </c>
      <c r="D12" s="20">
        <v>1.4999999999999999E-2</v>
      </c>
      <c r="E12" s="5">
        <f t="shared" si="0"/>
        <v>0</v>
      </c>
      <c r="F12" s="2"/>
      <c r="G12" s="20">
        <v>4</v>
      </c>
      <c r="H12" s="5">
        <f t="shared" si="1"/>
        <v>0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0</v>
      </c>
      <c r="D13" s="20">
        <v>0.05</v>
      </c>
      <c r="E13" s="5">
        <f t="shared" si="0"/>
        <v>0</v>
      </c>
      <c r="F13" s="2"/>
      <c r="G13" s="20">
        <v>4</v>
      </c>
      <c r="H13" s="5">
        <f t="shared" si="1"/>
        <v>0</v>
      </c>
      <c r="I13" s="20">
        <v>1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20">
        <v>0</v>
      </c>
      <c r="D16" s="20">
        <v>0.02</v>
      </c>
      <c r="E16" s="5">
        <f t="shared" si="0"/>
        <v>0</v>
      </c>
      <c r="F16" s="2"/>
      <c r="G16" s="20">
        <v>24</v>
      </c>
      <c r="H16" s="5">
        <f t="shared" si="1"/>
        <v>0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>
        <v>0</v>
      </c>
      <c r="F27" s="7">
        <v>14</v>
      </c>
      <c r="G27" s="5">
        <v>0</v>
      </c>
      <c r="H27" s="5">
        <v>18</v>
      </c>
      <c r="I27" s="5">
        <v>18</v>
      </c>
      <c r="J27" s="5">
        <v>18</v>
      </c>
      <c r="K27" s="5">
        <v>0</v>
      </c>
      <c r="L27" s="7">
        <v>0</v>
      </c>
      <c r="M27" s="5"/>
      <c r="N27" s="5">
        <v>0</v>
      </c>
    </row>
    <row r="28" spans="1:18">
      <c r="A28">
        <v>2</v>
      </c>
      <c r="B28" s="5">
        <v>1</v>
      </c>
      <c r="C28" s="5">
        <v>1</v>
      </c>
      <c r="D28" s="5">
        <v>8</v>
      </c>
      <c r="E28" s="5">
        <v>1</v>
      </c>
      <c r="F28" s="7">
        <v>15</v>
      </c>
      <c r="G28" s="5">
        <v>1</v>
      </c>
      <c r="H28" s="5">
        <v>19</v>
      </c>
      <c r="I28" s="5">
        <v>19</v>
      </c>
      <c r="J28" s="5">
        <v>19</v>
      </c>
      <c r="K28" s="5">
        <v>1</v>
      </c>
      <c r="L28" s="7">
        <v>1</v>
      </c>
      <c r="M28" s="5"/>
      <c r="N28" s="5">
        <v>1</v>
      </c>
    </row>
    <row r="29" spans="1:18">
      <c r="A29">
        <v>3</v>
      </c>
      <c r="B29" s="5">
        <v>2</v>
      </c>
      <c r="C29" s="5">
        <v>2</v>
      </c>
      <c r="D29" s="5">
        <v>9</v>
      </c>
      <c r="E29" s="5">
        <v>2</v>
      </c>
      <c r="F29" s="7">
        <v>16</v>
      </c>
      <c r="G29" s="5">
        <v>4</v>
      </c>
      <c r="H29" s="5">
        <v>20</v>
      </c>
      <c r="I29" s="5">
        <v>20</v>
      </c>
      <c r="J29" s="5">
        <v>20</v>
      </c>
      <c r="K29" s="5">
        <v>2</v>
      </c>
      <c r="L29" s="7">
        <v>2</v>
      </c>
      <c r="M29" s="5"/>
      <c r="N29" s="5">
        <v>2</v>
      </c>
    </row>
    <row r="30" spans="1:18">
      <c r="A30">
        <v>4</v>
      </c>
      <c r="B30" s="5">
        <v>3</v>
      </c>
      <c r="C30" s="5">
        <v>3</v>
      </c>
      <c r="D30" s="5">
        <v>10</v>
      </c>
      <c r="E30" s="5">
        <v>3</v>
      </c>
      <c r="F30" s="7">
        <v>17</v>
      </c>
      <c r="G30" s="5">
        <v>5</v>
      </c>
      <c r="H30" s="5">
        <v>21</v>
      </c>
      <c r="I30" s="5">
        <v>21</v>
      </c>
      <c r="J30" s="5">
        <v>21</v>
      </c>
      <c r="K30" s="5">
        <v>3</v>
      </c>
      <c r="L30" s="7">
        <v>3</v>
      </c>
      <c r="M30" s="5"/>
      <c r="N30" s="5">
        <v>3</v>
      </c>
    </row>
    <row r="31" spans="1:18">
      <c r="A31">
        <v>5</v>
      </c>
      <c r="B31" s="5">
        <v>4</v>
      </c>
      <c r="C31" s="5">
        <v>4</v>
      </c>
      <c r="D31" s="5">
        <v>11</v>
      </c>
      <c r="E31" s="5">
        <v>4</v>
      </c>
      <c r="F31" s="7">
        <v>18</v>
      </c>
      <c r="G31" s="5">
        <v>8</v>
      </c>
      <c r="H31" s="5">
        <v>22</v>
      </c>
      <c r="I31" s="5">
        <v>22</v>
      </c>
      <c r="J31" s="5">
        <v>22</v>
      </c>
      <c r="K31" s="5">
        <v>4</v>
      </c>
      <c r="L31" s="7">
        <v>4</v>
      </c>
      <c r="M31" s="5"/>
      <c r="N31" s="5">
        <v>4</v>
      </c>
    </row>
    <row r="32" spans="1:18">
      <c r="A32">
        <v>6</v>
      </c>
      <c r="B32" s="5">
        <v>5</v>
      </c>
      <c r="C32" s="5">
        <v>5</v>
      </c>
      <c r="D32" s="5">
        <v>12</v>
      </c>
      <c r="E32" s="5">
        <v>5</v>
      </c>
      <c r="F32" s="7">
        <v>19</v>
      </c>
      <c r="G32" s="5">
        <v>9</v>
      </c>
      <c r="H32" s="5">
        <v>23</v>
      </c>
      <c r="I32" s="5">
        <v>23</v>
      </c>
      <c r="J32" s="5">
        <v>23</v>
      </c>
      <c r="K32" s="5">
        <v>5</v>
      </c>
      <c r="L32" s="7">
        <v>5</v>
      </c>
      <c r="M32" s="5"/>
      <c r="N32" s="5">
        <v>5</v>
      </c>
    </row>
    <row r="33" spans="1:14">
      <c r="A33">
        <v>7</v>
      </c>
      <c r="B33" s="5">
        <v>6</v>
      </c>
      <c r="C33" s="5">
        <v>6</v>
      </c>
      <c r="D33" s="5">
        <v>13</v>
      </c>
      <c r="E33" s="5">
        <v>6</v>
      </c>
      <c r="F33" s="7">
        <v>20</v>
      </c>
      <c r="G33" s="5">
        <v>11</v>
      </c>
      <c r="H33" s="5">
        <v>24</v>
      </c>
      <c r="I33" s="5">
        <v>24</v>
      </c>
      <c r="J33" s="5">
        <v>24</v>
      </c>
      <c r="K33" s="5">
        <v>6</v>
      </c>
      <c r="L33" s="7">
        <v>6</v>
      </c>
      <c r="M33" s="5"/>
      <c r="N33" s="5">
        <v>6</v>
      </c>
    </row>
    <row r="34" spans="1:14">
      <c r="A34">
        <v>8</v>
      </c>
      <c r="B34" s="5">
        <v>7</v>
      </c>
      <c r="C34" s="5">
        <v>7</v>
      </c>
      <c r="D34" s="5">
        <v>14</v>
      </c>
      <c r="E34" s="5">
        <v>7</v>
      </c>
      <c r="F34" s="7">
        <v>21</v>
      </c>
      <c r="G34" s="5">
        <v>15</v>
      </c>
      <c r="H34" s="5">
        <v>1</v>
      </c>
      <c r="I34" s="5">
        <v>1</v>
      </c>
      <c r="J34" s="5">
        <v>1</v>
      </c>
      <c r="K34" s="5">
        <v>7</v>
      </c>
      <c r="L34" s="7">
        <v>7</v>
      </c>
      <c r="M34" s="5"/>
      <c r="N34" s="5">
        <v>7</v>
      </c>
    </row>
    <row r="35" spans="1:14">
      <c r="A35">
        <v>9</v>
      </c>
      <c r="B35" s="5">
        <v>8</v>
      </c>
      <c r="C35" s="5">
        <v>8</v>
      </c>
      <c r="D35" s="5">
        <v>15</v>
      </c>
      <c r="E35" s="5">
        <v>8</v>
      </c>
      <c r="F35" s="7">
        <v>22</v>
      </c>
      <c r="G35" s="5">
        <v>16</v>
      </c>
      <c r="H35" s="5">
        <v>2</v>
      </c>
      <c r="I35" s="5">
        <v>2</v>
      </c>
      <c r="J35" s="5">
        <v>2</v>
      </c>
      <c r="K35" s="5">
        <v>8</v>
      </c>
      <c r="L35" s="7">
        <v>8</v>
      </c>
      <c r="M35" s="5"/>
      <c r="N35" s="5">
        <v>8</v>
      </c>
    </row>
    <row r="36" spans="1:14">
      <c r="A36">
        <v>10</v>
      </c>
      <c r="B36" s="5">
        <v>9</v>
      </c>
      <c r="C36" s="5">
        <v>9</v>
      </c>
      <c r="D36" s="5">
        <v>16</v>
      </c>
      <c r="E36" s="5">
        <v>9</v>
      </c>
      <c r="F36" s="7">
        <v>23</v>
      </c>
      <c r="G36" s="5">
        <v>20</v>
      </c>
      <c r="H36" s="5">
        <v>3</v>
      </c>
      <c r="I36" s="5">
        <v>3</v>
      </c>
      <c r="J36" s="5">
        <v>3</v>
      </c>
      <c r="K36" s="5">
        <v>9</v>
      </c>
      <c r="L36" s="7">
        <v>9</v>
      </c>
      <c r="M36" s="5"/>
      <c r="N36" s="5">
        <v>9</v>
      </c>
    </row>
    <row r="37" spans="1:14">
      <c r="A37">
        <v>11</v>
      </c>
      <c r="B37" s="5">
        <v>10</v>
      </c>
      <c r="C37" s="5">
        <v>10</v>
      </c>
      <c r="D37" s="5">
        <v>17</v>
      </c>
      <c r="E37" s="5">
        <v>10</v>
      </c>
      <c r="F37" s="7">
        <v>0</v>
      </c>
      <c r="G37" s="5">
        <v>21</v>
      </c>
      <c r="H37" s="5">
        <v>4</v>
      </c>
      <c r="I37" s="5">
        <v>4</v>
      </c>
      <c r="J37" s="5">
        <v>4</v>
      </c>
      <c r="K37" s="5">
        <v>10</v>
      </c>
      <c r="L37" s="7">
        <v>10</v>
      </c>
      <c r="M37" s="5"/>
      <c r="N37" s="5">
        <v>10</v>
      </c>
    </row>
    <row r="38" spans="1:14">
      <c r="A38">
        <v>12</v>
      </c>
      <c r="B38" s="5">
        <v>11</v>
      </c>
      <c r="C38" s="5">
        <v>11</v>
      </c>
      <c r="D38" s="5">
        <v>18</v>
      </c>
      <c r="E38" s="5">
        <v>11</v>
      </c>
      <c r="F38" s="7">
        <v>1</v>
      </c>
      <c r="G38" s="5">
        <v>23</v>
      </c>
      <c r="H38" s="5">
        <v>5</v>
      </c>
      <c r="I38" s="5">
        <v>5</v>
      </c>
      <c r="J38" s="5">
        <v>5</v>
      </c>
      <c r="K38" s="5">
        <v>11</v>
      </c>
      <c r="L38" s="7">
        <v>11</v>
      </c>
      <c r="M38" s="5"/>
      <c r="N38" s="5">
        <v>11</v>
      </c>
    </row>
    <row r="39" spans="1:14">
      <c r="A39">
        <v>13</v>
      </c>
      <c r="B39" s="5">
        <v>12</v>
      </c>
      <c r="C39" s="5">
        <v>12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>
        <v>6</v>
      </c>
      <c r="K39" s="5">
        <v>12</v>
      </c>
      <c r="L39" s="7">
        <v>12</v>
      </c>
      <c r="M39" s="5"/>
      <c r="N39" s="5">
        <v>12</v>
      </c>
    </row>
    <row r="40" spans="1:14">
      <c r="A40">
        <v>14</v>
      </c>
      <c r="B40" s="5">
        <v>13</v>
      </c>
      <c r="C40" s="5">
        <v>13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>
        <v>7</v>
      </c>
      <c r="K40" s="5">
        <v>13</v>
      </c>
      <c r="L40" s="7">
        <v>13</v>
      </c>
      <c r="M40" s="5"/>
      <c r="N40" s="5">
        <v>13</v>
      </c>
    </row>
    <row r="41" spans="1:14">
      <c r="A41">
        <v>15</v>
      </c>
      <c r="B41" s="5">
        <v>14</v>
      </c>
      <c r="C41" s="5">
        <v>14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>
        <v>14</v>
      </c>
      <c r="L41" s="7">
        <v>14</v>
      </c>
      <c r="M41" s="5"/>
      <c r="N41" s="5">
        <v>14</v>
      </c>
    </row>
    <row r="42" spans="1:14">
      <c r="A42">
        <v>16</v>
      </c>
      <c r="B42" s="5">
        <v>15</v>
      </c>
      <c r="C42" s="5">
        <v>15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>
        <v>15</v>
      </c>
    </row>
    <row r="43" spans="1:14">
      <c r="A43">
        <v>17</v>
      </c>
      <c r="B43" s="5">
        <v>16</v>
      </c>
      <c r="C43" s="5">
        <v>16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>
        <v>16</v>
      </c>
    </row>
    <row r="44" spans="1:14">
      <c r="A44">
        <v>18</v>
      </c>
      <c r="B44" s="5"/>
      <c r="C44" s="5"/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>
        <v>17</v>
      </c>
    </row>
    <row r="45" spans="1:14">
      <c r="A45">
        <v>19</v>
      </c>
      <c r="B45" s="5"/>
      <c r="C45" s="5"/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>
        <v>18</v>
      </c>
    </row>
    <row r="46" spans="1:14">
      <c r="A46">
        <v>20</v>
      </c>
      <c r="B46" s="5"/>
      <c r="C46" s="5"/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>
        <v>19</v>
      </c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>
        <v>20</v>
      </c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>
        <v>21</v>
      </c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>
        <v>22</v>
      </c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>
        <v>23</v>
      </c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Residential</vt:lpstr>
      <vt:lpstr>Customer2</vt:lpstr>
      <vt:lpstr>High School</vt:lpstr>
      <vt:lpstr>Primary School</vt:lpstr>
      <vt:lpstr>Coop</vt:lpstr>
      <vt:lpstr>Bank</vt:lpstr>
      <vt:lpstr>Hospital</vt:lpstr>
      <vt:lpstr>Government</vt:lpstr>
      <vt:lpstr>Church</vt:lpstr>
      <vt:lpstr>Shops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Borofsky</dc:creator>
  <cp:lastModifiedBy>Varun Mehra</cp:lastModifiedBy>
  <dcterms:created xsi:type="dcterms:W3CDTF">2015-03-19T15:43:55Z</dcterms:created>
  <dcterms:modified xsi:type="dcterms:W3CDTF">2017-03-18T15:50:58Z</dcterms:modified>
</cp:coreProperties>
</file>