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brezen\Documents\GitHub\DangerousJourneys-Mythus\accessories\"/>
    </mc:Choice>
  </mc:AlternateContent>
  <xr:revisionPtr revIDLastSave="0" documentId="13_ncr:1_{EFC11E74-4E13-49A7-81CE-090FAF6442BC}" xr6:coauthVersionLast="44" xr6:coauthVersionMax="44" xr10:uidLastSave="{00000000-0000-0000-0000-000000000000}"/>
  <bookViews>
    <workbookView xWindow="28680" yWindow="45" windowWidth="29040" windowHeight="16440" activeTab="5" xr2:uid="{9DECB17E-D9C9-49D2-8AD7-DCA09A433D93}"/>
  </bookViews>
  <sheets>
    <sheet name="Melee and HTHLethal Weapons" sheetId="1" r:id="rId1"/>
    <sheet name="Missile Weapons" sheetId="3" r:id="rId2"/>
    <sheet name="Armor" sheetId="4" r:id="rId3"/>
    <sheet name="Castings" sheetId="5" r:id="rId4"/>
    <sheet name="Character" sheetId="6" r:id="rId5"/>
    <sheet name="Critter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23" i="8" l="1"/>
  <c r="V424" i="8"/>
  <c r="V425" i="8"/>
  <c r="V426" i="8"/>
  <c r="V427" i="8"/>
  <c r="V428" i="8"/>
  <c r="V429" i="8"/>
  <c r="U425" i="8"/>
  <c r="B567" i="8" l="1"/>
  <c r="B570" i="8" l="1"/>
  <c r="V562" i="8"/>
  <c r="U562" i="8"/>
  <c r="V561" i="8"/>
  <c r="U561" i="8"/>
  <c r="V560" i="8"/>
  <c r="U560" i="8"/>
  <c r="V559" i="8"/>
  <c r="U559" i="8"/>
  <c r="V558" i="8"/>
  <c r="U558" i="8"/>
  <c r="V557" i="8"/>
  <c r="U557" i="8"/>
  <c r="V556" i="8"/>
  <c r="U556" i="8"/>
  <c r="V555" i="8"/>
  <c r="U555" i="8"/>
  <c r="V554" i="8"/>
  <c r="U554" i="8"/>
  <c r="V553" i="8"/>
  <c r="U553" i="8"/>
  <c r="V552" i="8"/>
  <c r="U552" i="8"/>
  <c r="V551" i="8"/>
  <c r="U551" i="8"/>
  <c r="V550" i="8"/>
  <c r="U550" i="8"/>
  <c r="V549" i="8"/>
  <c r="U549" i="8"/>
  <c r="V548" i="8"/>
  <c r="U548" i="8"/>
  <c r="V547" i="8"/>
  <c r="U547" i="8"/>
  <c r="V546" i="8"/>
  <c r="U546" i="8"/>
  <c r="V545" i="8"/>
  <c r="U545" i="8"/>
  <c r="V544" i="8"/>
  <c r="U544" i="8"/>
  <c r="V543" i="8"/>
  <c r="U543" i="8"/>
  <c r="V542" i="8"/>
  <c r="U542" i="8"/>
  <c r="V541" i="8"/>
  <c r="U541" i="8"/>
  <c r="V540" i="8"/>
  <c r="U540" i="8"/>
  <c r="V539" i="8"/>
  <c r="U539" i="8"/>
  <c r="V538" i="8"/>
  <c r="U538" i="8"/>
  <c r="V537" i="8"/>
  <c r="U537" i="8"/>
  <c r="V536" i="8"/>
  <c r="U536" i="8"/>
  <c r="V535" i="8"/>
  <c r="U535" i="8"/>
  <c r="V534" i="8"/>
  <c r="U534" i="8"/>
  <c r="V533" i="8"/>
  <c r="U533" i="8"/>
  <c r="V532" i="8"/>
  <c r="U532" i="8"/>
  <c r="V531" i="8"/>
  <c r="U531" i="8"/>
  <c r="V530" i="8"/>
  <c r="U530" i="8"/>
  <c r="V529" i="8"/>
  <c r="U529" i="8"/>
  <c r="V528" i="8"/>
  <c r="U528" i="8"/>
  <c r="V527" i="8"/>
  <c r="U527" i="8"/>
  <c r="V526" i="8"/>
  <c r="U526" i="8"/>
  <c r="V525" i="8"/>
  <c r="U525" i="8"/>
  <c r="V524" i="8"/>
  <c r="U524" i="8"/>
  <c r="V523" i="8"/>
  <c r="U523" i="8"/>
  <c r="V522" i="8"/>
  <c r="U522" i="8"/>
  <c r="V521" i="8"/>
  <c r="U521" i="8"/>
  <c r="V520" i="8"/>
  <c r="U520" i="8"/>
  <c r="V519" i="8"/>
  <c r="U519" i="8"/>
  <c r="V518" i="8"/>
  <c r="U518" i="8"/>
  <c r="V517" i="8"/>
  <c r="U517" i="8"/>
  <c r="V516" i="8"/>
  <c r="U516" i="8"/>
  <c r="V515" i="8"/>
  <c r="U515" i="8"/>
  <c r="V514" i="8"/>
  <c r="U514" i="8"/>
  <c r="V513" i="8"/>
  <c r="U513" i="8"/>
  <c r="V512" i="8"/>
  <c r="U512" i="8"/>
  <c r="V511" i="8"/>
  <c r="U511" i="8"/>
  <c r="V510" i="8"/>
  <c r="U510" i="8"/>
  <c r="V509" i="8"/>
  <c r="U509" i="8"/>
  <c r="V508" i="8"/>
  <c r="U508" i="8"/>
  <c r="V507" i="8"/>
  <c r="U507" i="8"/>
  <c r="V506" i="8"/>
  <c r="U506" i="8"/>
  <c r="V505" i="8"/>
  <c r="U505" i="8"/>
  <c r="V504" i="8"/>
  <c r="U504" i="8"/>
  <c r="V503" i="8"/>
  <c r="U503" i="8"/>
  <c r="V502" i="8"/>
  <c r="U502" i="8"/>
  <c r="V501" i="8"/>
  <c r="U501" i="8"/>
  <c r="V500" i="8"/>
  <c r="U500" i="8"/>
  <c r="V499" i="8"/>
  <c r="U499" i="8"/>
  <c r="V498" i="8"/>
  <c r="U498" i="8"/>
  <c r="V497" i="8"/>
  <c r="U497" i="8"/>
  <c r="V496" i="8"/>
  <c r="U496" i="8"/>
  <c r="V495" i="8"/>
  <c r="U495" i="8"/>
  <c r="V494" i="8"/>
  <c r="U494" i="8"/>
  <c r="V493" i="8"/>
  <c r="U493" i="8"/>
  <c r="V492" i="8"/>
  <c r="U492" i="8"/>
  <c r="V491" i="8"/>
  <c r="U491" i="8"/>
  <c r="V490" i="8"/>
  <c r="U490" i="8"/>
  <c r="V489" i="8"/>
  <c r="U489" i="8"/>
  <c r="V488" i="8"/>
  <c r="U488" i="8"/>
  <c r="V487" i="8"/>
  <c r="U487" i="8"/>
  <c r="V486" i="8"/>
  <c r="U486" i="8"/>
  <c r="V485" i="8"/>
  <c r="U485" i="8"/>
  <c r="V484" i="8"/>
  <c r="U484" i="8"/>
  <c r="V483" i="8"/>
  <c r="U483" i="8"/>
  <c r="V482" i="8"/>
  <c r="U482" i="8"/>
  <c r="V481" i="8"/>
  <c r="U481" i="8"/>
  <c r="V480" i="8"/>
  <c r="U480" i="8"/>
  <c r="V479" i="8"/>
  <c r="U479" i="8"/>
  <c r="V478" i="8"/>
  <c r="U478" i="8"/>
  <c r="V477" i="8"/>
  <c r="U477" i="8"/>
  <c r="V476" i="8"/>
  <c r="U476" i="8"/>
  <c r="V475" i="8"/>
  <c r="U475" i="8"/>
  <c r="V474" i="8"/>
  <c r="U474" i="8"/>
  <c r="V473" i="8"/>
  <c r="U473" i="8"/>
  <c r="V472" i="8"/>
  <c r="U472" i="8"/>
  <c r="V471" i="8"/>
  <c r="U471" i="8"/>
  <c r="V470" i="8"/>
  <c r="U470" i="8"/>
  <c r="V469" i="8"/>
  <c r="U469" i="8"/>
  <c r="V468" i="8"/>
  <c r="U468" i="8"/>
  <c r="V467" i="8"/>
  <c r="U467" i="8"/>
  <c r="V466" i="8"/>
  <c r="U466" i="8"/>
  <c r="V465" i="8"/>
  <c r="U465" i="8"/>
  <c r="V464" i="8"/>
  <c r="U464" i="8"/>
  <c r="V463" i="8"/>
  <c r="U463" i="8"/>
  <c r="V462" i="8"/>
  <c r="U462" i="8"/>
  <c r="V461" i="8"/>
  <c r="U461" i="8"/>
  <c r="V460" i="8"/>
  <c r="U460" i="8"/>
  <c r="V459" i="8"/>
  <c r="U459" i="8"/>
  <c r="V458" i="8"/>
  <c r="U458" i="8"/>
  <c r="V457" i="8"/>
  <c r="U457" i="8"/>
  <c r="V456" i="8"/>
  <c r="U456" i="8"/>
  <c r="V455" i="8"/>
  <c r="U455" i="8"/>
  <c r="V454" i="8"/>
  <c r="U454" i="8"/>
  <c r="V453" i="8"/>
  <c r="U453" i="8"/>
  <c r="V452" i="8"/>
  <c r="U452" i="8"/>
  <c r="V451" i="8"/>
  <c r="U451" i="8"/>
  <c r="V450" i="8"/>
  <c r="U450" i="8"/>
  <c r="V449" i="8"/>
  <c r="U449" i="8"/>
  <c r="V448" i="8"/>
  <c r="U448" i="8"/>
  <c r="V447" i="8"/>
  <c r="U447" i="8"/>
  <c r="V446" i="8"/>
  <c r="U446" i="8"/>
  <c r="V445" i="8"/>
  <c r="U445" i="8"/>
  <c r="V444" i="8"/>
  <c r="U444" i="8"/>
  <c r="V443" i="8"/>
  <c r="U443" i="8"/>
  <c r="V442" i="8"/>
  <c r="U442" i="8"/>
  <c r="V441" i="8"/>
  <c r="U441" i="8"/>
  <c r="V440" i="8"/>
  <c r="U440" i="8"/>
  <c r="V439" i="8"/>
  <c r="U439" i="8"/>
  <c r="V438" i="8"/>
  <c r="U438" i="8"/>
  <c r="V437" i="8"/>
  <c r="U437" i="8"/>
  <c r="V436" i="8"/>
  <c r="U436" i="8"/>
  <c r="V435" i="8"/>
  <c r="U435" i="8"/>
  <c r="V434" i="8"/>
  <c r="U434" i="8"/>
  <c r="V433" i="8"/>
  <c r="U433" i="8"/>
  <c r="V432" i="8"/>
  <c r="U432" i="8"/>
  <c r="V431" i="8"/>
  <c r="U431" i="8"/>
  <c r="V430" i="8"/>
  <c r="U430" i="8"/>
  <c r="U429" i="8"/>
  <c r="U428" i="8"/>
  <c r="U427" i="8"/>
  <c r="U426" i="8"/>
  <c r="U424" i="8"/>
  <c r="U423" i="8"/>
  <c r="V422" i="8"/>
  <c r="U422" i="8"/>
  <c r="V421" i="8"/>
  <c r="U421" i="8"/>
  <c r="V420" i="8"/>
  <c r="U420" i="8"/>
  <c r="V419" i="8"/>
  <c r="U419" i="8"/>
  <c r="V418" i="8"/>
  <c r="U418" i="8"/>
  <c r="V417" i="8"/>
  <c r="U417" i="8"/>
  <c r="V416" i="8"/>
  <c r="U416" i="8"/>
  <c r="V415" i="8"/>
  <c r="U415" i="8"/>
  <c r="V414" i="8"/>
  <c r="U414" i="8"/>
  <c r="V413" i="8"/>
  <c r="U413" i="8"/>
  <c r="V412" i="8"/>
  <c r="U412" i="8"/>
  <c r="V411" i="8"/>
  <c r="U411" i="8"/>
  <c r="V410" i="8"/>
  <c r="U410" i="8"/>
  <c r="V409" i="8"/>
  <c r="U409" i="8"/>
  <c r="V408" i="8"/>
  <c r="U408" i="8"/>
  <c r="V407" i="8"/>
  <c r="U407" i="8"/>
  <c r="V406" i="8"/>
  <c r="U406" i="8"/>
  <c r="V405" i="8"/>
  <c r="U405" i="8"/>
  <c r="V404" i="8"/>
  <c r="U404" i="8"/>
  <c r="V403" i="8"/>
  <c r="U403" i="8"/>
  <c r="V402" i="8"/>
  <c r="U402" i="8"/>
  <c r="V401" i="8"/>
  <c r="U401" i="8"/>
  <c r="V400" i="8"/>
  <c r="U400" i="8"/>
  <c r="V399" i="8"/>
  <c r="U399" i="8"/>
  <c r="V398" i="8"/>
  <c r="U398" i="8"/>
  <c r="V397" i="8"/>
  <c r="U397" i="8"/>
  <c r="V396" i="8"/>
  <c r="U396" i="8"/>
  <c r="V395" i="8"/>
  <c r="U395" i="8"/>
  <c r="V394" i="8"/>
  <c r="U394" i="8"/>
  <c r="V393" i="8"/>
  <c r="U393" i="8"/>
  <c r="V392" i="8"/>
  <c r="U392" i="8"/>
  <c r="V391" i="8"/>
  <c r="U391" i="8"/>
  <c r="V390" i="8"/>
  <c r="U390" i="8"/>
  <c r="V389" i="8"/>
  <c r="U389" i="8"/>
  <c r="V388" i="8"/>
  <c r="U388" i="8"/>
  <c r="V387" i="8"/>
  <c r="U387" i="8"/>
  <c r="V386" i="8"/>
  <c r="U386" i="8"/>
  <c r="V385" i="8"/>
  <c r="U385" i="8"/>
  <c r="V384" i="8"/>
  <c r="U384" i="8"/>
  <c r="V383" i="8"/>
  <c r="U383" i="8"/>
  <c r="V382" i="8"/>
  <c r="U382" i="8"/>
  <c r="V381" i="8"/>
  <c r="U381" i="8"/>
  <c r="V380" i="8"/>
  <c r="U380" i="8"/>
  <c r="V379" i="8"/>
  <c r="U379" i="8"/>
  <c r="V378" i="8"/>
  <c r="U378" i="8"/>
  <c r="V377" i="8"/>
  <c r="U377" i="8"/>
  <c r="V376" i="8"/>
  <c r="U376" i="8"/>
  <c r="V375" i="8"/>
  <c r="U375" i="8"/>
  <c r="V374" i="8"/>
  <c r="U374" i="8"/>
  <c r="V373" i="8"/>
  <c r="U373" i="8"/>
  <c r="V372" i="8"/>
  <c r="U372" i="8"/>
  <c r="V371" i="8"/>
  <c r="U371" i="8"/>
  <c r="V370" i="8"/>
  <c r="U370" i="8"/>
  <c r="V369" i="8"/>
  <c r="U369" i="8"/>
  <c r="V368" i="8"/>
  <c r="U368" i="8"/>
  <c r="V367" i="8"/>
  <c r="U367" i="8"/>
  <c r="V366" i="8"/>
  <c r="U366" i="8"/>
  <c r="V365" i="8"/>
  <c r="U365" i="8"/>
  <c r="V364" i="8"/>
  <c r="U364" i="8"/>
  <c r="V363" i="8"/>
  <c r="U363" i="8"/>
  <c r="V362" i="8"/>
  <c r="U362" i="8"/>
  <c r="V361" i="8"/>
  <c r="U361" i="8"/>
  <c r="V360" i="8"/>
  <c r="U360" i="8"/>
  <c r="V359" i="8"/>
  <c r="U359" i="8"/>
  <c r="V358" i="8"/>
  <c r="U358" i="8"/>
  <c r="V357" i="8"/>
  <c r="U357" i="8"/>
  <c r="V356" i="8"/>
  <c r="U356" i="8"/>
  <c r="V355" i="8"/>
  <c r="U355" i="8"/>
  <c r="V354" i="8"/>
  <c r="U354" i="8"/>
  <c r="V353" i="8"/>
  <c r="U353" i="8"/>
  <c r="V352" i="8"/>
  <c r="U352" i="8"/>
  <c r="V351" i="8"/>
  <c r="U351" i="8"/>
  <c r="V350" i="8"/>
  <c r="U350" i="8"/>
  <c r="V349" i="8"/>
  <c r="U349" i="8"/>
  <c r="V348" i="8"/>
  <c r="U348" i="8"/>
  <c r="V347" i="8"/>
  <c r="U347" i="8"/>
  <c r="V346" i="8"/>
  <c r="U346" i="8"/>
  <c r="V345" i="8"/>
  <c r="U345" i="8"/>
  <c r="V344" i="8"/>
  <c r="U344" i="8"/>
  <c r="V343" i="8"/>
  <c r="U343" i="8"/>
  <c r="V342" i="8"/>
  <c r="U342" i="8"/>
  <c r="V341" i="8"/>
  <c r="U341" i="8"/>
  <c r="V340" i="8"/>
  <c r="U340" i="8"/>
  <c r="V339" i="8"/>
  <c r="U339" i="8"/>
  <c r="V338" i="8"/>
  <c r="U338" i="8"/>
  <c r="V337" i="8"/>
  <c r="U337" i="8"/>
  <c r="V336" i="8"/>
  <c r="U336" i="8"/>
  <c r="V335" i="8"/>
  <c r="U335" i="8"/>
  <c r="V334" i="8"/>
  <c r="U334" i="8"/>
  <c r="V333" i="8"/>
  <c r="U333" i="8"/>
  <c r="V332" i="8"/>
  <c r="U332" i="8"/>
  <c r="V331" i="8"/>
  <c r="U331" i="8"/>
  <c r="V330" i="8"/>
  <c r="U330" i="8"/>
  <c r="V329" i="8"/>
  <c r="U329" i="8"/>
  <c r="V328" i="8"/>
  <c r="U328" i="8"/>
  <c r="V327" i="8"/>
  <c r="U327" i="8"/>
  <c r="V326" i="8"/>
  <c r="U326" i="8"/>
  <c r="V325" i="8"/>
  <c r="U325" i="8"/>
  <c r="V324" i="8"/>
  <c r="U324" i="8"/>
  <c r="V323" i="8"/>
  <c r="U323" i="8"/>
  <c r="V322" i="8"/>
  <c r="U322" i="8"/>
  <c r="V321" i="8"/>
  <c r="U321" i="8"/>
  <c r="V320" i="8"/>
  <c r="U320" i="8"/>
  <c r="V319" i="8"/>
  <c r="U319" i="8"/>
  <c r="V318" i="8"/>
  <c r="U318" i="8"/>
  <c r="V317" i="8"/>
  <c r="U317" i="8"/>
  <c r="V316" i="8"/>
  <c r="U316" i="8"/>
  <c r="V315" i="8"/>
  <c r="U315" i="8"/>
  <c r="V314" i="8"/>
  <c r="U314" i="8"/>
  <c r="V313" i="8"/>
  <c r="U313" i="8"/>
  <c r="V312" i="8"/>
  <c r="U312" i="8"/>
  <c r="V311" i="8"/>
  <c r="U311" i="8"/>
  <c r="V310" i="8"/>
  <c r="U310" i="8"/>
  <c r="V309" i="8"/>
  <c r="U309" i="8"/>
  <c r="V308" i="8"/>
  <c r="U308" i="8"/>
  <c r="V307" i="8"/>
  <c r="U307" i="8"/>
  <c r="V306" i="8"/>
  <c r="U306" i="8"/>
  <c r="V305" i="8"/>
  <c r="U305" i="8"/>
  <c r="V304" i="8"/>
  <c r="U304" i="8"/>
  <c r="V303" i="8"/>
  <c r="U303" i="8"/>
  <c r="V302" i="8"/>
  <c r="U302" i="8"/>
  <c r="V301" i="8"/>
  <c r="U301" i="8"/>
  <c r="V300" i="8"/>
  <c r="U300" i="8"/>
  <c r="V299" i="8"/>
  <c r="U299" i="8"/>
  <c r="V298" i="8"/>
  <c r="U298" i="8"/>
  <c r="V297" i="8"/>
  <c r="U297" i="8"/>
  <c r="V296" i="8"/>
  <c r="U296" i="8"/>
  <c r="V295" i="8"/>
  <c r="U295" i="8"/>
  <c r="V294" i="8"/>
  <c r="U294" i="8"/>
  <c r="V293" i="8"/>
  <c r="U293" i="8"/>
  <c r="V292" i="8"/>
  <c r="U292" i="8"/>
  <c r="V291" i="8"/>
  <c r="U291" i="8"/>
  <c r="V290" i="8"/>
  <c r="U290" i="8"/>
  <c r="V289" i="8"/>
  <c r="U289" i="8"/>
  <c r="V288" i="8"/>
  <c r="U288" i="8"/>
  <c r="V287" i="8"/>
  <c r="U287" i="8"/>
  <c r="V286" i="8"/>
  <c r="U286" i="8"/>
  <c r="V285" i="8"/>
  <c r="U285" i="8"/>
  <c r="V284" i="8"/>
  <c r="U284" i="8"/>
  <c r="V283" i="8"/>
  <c r="U283" i="8"/>
  <c r="V282" i="8"/>
  <c r="U282" i="8"/>
  <c r="V281" i="8"/>
  <c r="U281" i="8"/>
  <c r="V280" i="8"/>
  <c r="U280" i="8"/>
  <c r="V279" i="8"/>
  <c r="U279" i="8"/>
  <c r="V278" i="8"/>
  <c r="U278" i="8"/>
  <c r="V277" i="8"/>
  <c r="U277" i="8"/>
  <c r="V276" i="8"/>
  <c r="U276" i="8"/>
  <c r="V275" i="8"/>
  <c r="U275" i="8"/>
  <c r="V274" i="8"/>
  <c r="U274" i="8"/>
  <c r="V273" i="8"/>
  <c r="U273" i="8"/>
  <c r="V272" i="8"/>
  <c r="U272" i="8"/>
  <c r="V271" i="8"/>
  <c r="U271" i="8"/>
  <c r="V270" i="8"/>
  <c r="U270" i="8"/>
  <c r="V269" i="8"/>
  <c r="U269" i="8"/>
  <c r="V268" i="8"/>
  <c r="U268" i="8"/>
  <c r="V267" i="8"/>
  <c r="U267" i="8"/>
  <c r="V266" i="8"/>
  <c r="U266" i="8"/>
  <c r="V265" i="8"/>
  <c r="U265" i="8"/>
  <c r="V264" i="8"/>
  <c r="U264" i="8"/>
  <c r="V263" i="8"/>
  <c r="U263" i="8"/>
  <c r="V262" i="8"/>
  <c r="U262" i="8"/>
  <c r="V261" i="8"/>
  <c r="U261" i="8"/>
  <c r="V260" i="8"/>
  <c r="U260" i="8"/>
  <c r="V259" i="8"/>
  <c r="U259" i="8"/>
  <c r="V258" i="8"/>
  <c r="U258" i="8"/>
  <c r="V257" i="8"/>
  <c r="U257" i="8"/>
  <c r="V256" i="8"/>
  <c r="U256" i="8"/>
  <c r="V255" i="8"/>
  <c r="U255" i="8"/>
  <c r="V254" i="8"/>
  <c r="U254" i="8"/>
  <c r="V253" i="8"/>
  <c r="U253" i="8"/>
  <c r="V252" i="8"/>
  <c r="U252" i="8"/>
  <c r="V251" i="8"/>
  <c r="U251" i="8"/>
  <c r="V250" i="8"/>
  <c r="U250" i="8"/>
  <c r="V249" i="8"/>
  <c r="U249" i="8"/>
  <c r="V248" i="8"/>
  <c r="U248" i="8"/>
  <c r="V247" i="8"/>
  <c r="U247" i="8"/>
  <c r="V246" i="8"/>
  <c r="U246" i="8"/>
  <c r="V245" i="8"/>
  <c r="U245" i="8"/>
  <c r="V244" i="8"/>
  <c r="U244" i="8"/>
  <c r="V243" i="8"/>
  <c r="U243" i="8"/>
  <c r="V242" i="8"/>
  <c r="U242" i="8"/>
  <c r="V241" i="8"/>
  <c r="U241" i="8"/>
  <c r="V240" i="8"/>
  <c r="U240" i="8"/>
  <c r="V239" i="8"/>
  <c r="U239" i="8"/>
  <c r="V238" i="8"/>
  <c r="U238" i="8"/>
  <c r="V237" i="8"/>
  <c r="U237" i="8"/>
  <c r="V236" i="8"/>
  <c r="U236" i="8"/>
  <c r="V235" i="8"/>
  <c r="U235" i="8"/>
  <c r="V234" i="8"/>
  <c r="U234" i="8"/>
  <c r="V233" i="8"/>
  <c r="U233" i="8"/>
  <c r="V232" i="8"/>
  <c r="U232" i="8"/>
  <c r="V231" i="8"/>
  <c r="U231" i="8"/>
  <c r="V230" i="8"/>
  <c r="U230" i="8"/>
  <c r="V229" i="8"/>
  <c r="U229" i="8"/>
  <c r="V228" i="8"/>
  <c r="U228" i="8"/>
  <c r="V227" i="8"/>
  <c r="U227" i="8"/>
  <c r="V226" i="8"/>
  <c r="U226" i="8"/>
  <c r="V225" i="8"/>
  <c r="U225" i="8"/>
  <c r="V224" i="8"/>
  <c r="U224" i="8"/>
  <c r="V223" i="8"/>
  <c r="U223" i="8"/>
  <c r="V222" i="8"/>
  <c r="U222" i="8"/>
  <c r="V221" i="8"/>
  <c r="U221" i="8"/>
  <c r="V220" i="8"/>
  <c r="U220" i="8"/>
  <c r="V219" i="8"/>
  <c r="U219" i="8"/>
  <c r="V218" i="8"/>
  <c r="U218" i="8"/>
  <c r="V217" i="8"/>
  <c r="U217" i="8"/>
  <c r="V216" i="8"/>
  <c r="U216" i="8"/>
  <c r="V215" i="8"/>
  <c r="U215" i="8"/>
  <c r="V214" i="8"/>
  <c r="U214" i="8"/>
  <c r="V213" i="8"/>
  <c r="U213" i="8"/>
  <c r="V212" i="8"/>
  <c r="U212" i="8"/>
  <c r="V211" i="8"/>
  <c r="U211" i="8"/>
  <c r="V210" i="8"/>
  <c r="U210" i="8"/>
  <c r="V209" i="8"/>
  <c r="U209" i="8"/>
  <c r="V208" i="8"/>
  <c r="U208" i="8"/>
  <c r="V207" i="8"/>
  <c r="U207" i="8"/>
  <c r="V206" i="8"/>
  <c r="U206" i="8"/>
  <c r="V205" i="8"/>
  <c r="U205" i="8"/>
  <c r="V204" i="8"/>
  <c r="U204" i="8"/>
  <c r="V203" i="8"/>
  <c r="U203" i="8"/>
  <c r="V202" i="8"/>
  <c r="U202" i="8"/>
  <c r="V201" i="8"/>
  <c r="U201" i="8"/>
  <c r="V200" i="8"/>
  <c r="U200" i="8"/>
  <c r="V199" i="8"/>
  <c r="U199" i="8"/>
  <c r="V198" i="8"/>
  <c r="U198" i="8"/>
  <c r="V197" i="8"/>
  <c r="U197" i="8"/>
  <c r="V196" i="8"/>
  <c r="U196" i="8"/>
  <c r="V195" i="8"/>
  <c r="U195" i="8"/>
  <c r="V194" i="8"/>
  <c r="U194" i="8"/>
  <c r="V193" i="8"/>
  <c r="U193" i="8"/>
  <c r="V192" i="8"/>
  <c r="U192" i="8"/>
  <c r="V191" i="8"/>
  <c r="U191" i="8"/>
  <c r="V190" i="8"/>
  <c r="U190" i="8"/>
  <c r="V189" i="8"/>
  <c r="U189" i="8"/>
  <c r="V188" i="8"/>
  <c r="U188" i="8"/>
  <c r="V187" i="8"/>
  <c r="U187" i="8"/>
  <c r="V186" i="8"/>
  <c r="U186" i="8"/>
  <c r="V185" i="8"/>
  <c r="U185" i="8"/>
  <c r="V184" i="8"/>
  <c r="U184" i="8"/>
  <c r="V183" i="8"/>
  <c r="U183" i="8"/>
  <c r="V182" i="8"/>
  <c r="U182" i="8"/>
  <c r="V181" i="8"/>
  <c r="U181" i="8"/>
  <c r="V180" i="8"/>
  <c r="U180" i="8"/>
  <c r="V179" i="8"/>
  <c r="U179" i="8"/>
  <c r="V178" i="8"/>
  <c r="U178" i="8"/>
  <c r="V177" i="8"/>
  <c r="U177" i="8"/>
  <c r="V176" i="8"/>
  <c r="U176" i="8"/>
  <c r="V175" i="8"/>
  <c r="U175" i="8"/>
  <c r="V174" i="8"/>
  <c r="U174" i="8"/>
  <c r="V173" i="8"/>
  <c r="U173" i="8"/>
  <c r="V172" i="8"/>
  <c r="U172" i="8"/>
  <c r="V171" i="8"/>
  <c r="U171" i="8"/>
  <c r="V170" i="8"/>
  <c r="U170" i="8"/>
  <c r="V169" i="8"/>
  <c r="U169" i="8"/>
  <c r="V168" i="8"/>
  <c r="U168" i="8"/>
  <c r="V167" i="8"/>
  <c r="U167" i="8"/>
  <c r="V166" i="8"/>
  <c r="U166" i="8"/>
  <c r="V165" i="8"/>
  <c r="U165" i="8"/>
  <c r="V164" i="8"/>
  <c r="U164" i="8"/>
  <c r="V163" i="8"/>
  <c r="U163" i="8"/>
  <c r="V162" i="8"/>
  <c r="U162" i="8"/>
  <c r="V161" i="8"/>
  <c r="U161" i="8"/>
  <c r="V160" i="8"/>
  <c r="U160" i="8"/>
  <c r="V159" i="8"/>
  <c r="U159" i="8"/>
  <c r="V158" i="8"/>
  <c r="U158" i="8"/>
  <c r="V157" i="8"/>
  <c r="U157" i="8"/>
  <c r="V156" i="8"/>
  <c r="U156" i="8"/>
  <c r="V155" i="8"/>
  <c r="U155" i="8"/>
  <c r="V154" i="8"/>
  <c r="U154" i="8"/>
  <c r="V153" i="8"/>
  <c r="U153" i="8"/>
  <c r="V152" i="8"/>
  <c r="U152" i="8"/>
  <c r="V151" i="8"/>
  <c r="U151" i="8"/>
  <c r="V150" i="8"/>
  <c r="U150" i="8"/>
  <c r="V149" i="8"/>
  <c r="U149" i="8"/>
  <c r="V148" i="8"/>
  <c r="U148" i="8"/>
  <c r="V147" i="8"/>
  <c r="U147" i="8"/>
  <c r="V146" i="8"/>
  <c r="U146" i="8"/>
  <c r="V145" i="8"/>
  <c r="U145" i="8"/>
  <c r="V144" i="8"/>
  <c r="U144" i="8"/>
  <c r="V143" i="8"/>
  <c r="U143" i="8"/>
  <c r="V142" i="8"/>
  <c r="U142" i="8"/>
  <c r="V141" i="8"/>
  <c r="U141" i="8"/>
  <c r="V140" i="8"/>
  <c r="U140" i="8"/>
  <c r="V139" i="8"/>
  <c r="U139" i="8"/>
  <c r="V138" i="8"/>
  <c r="U138" i="8"/>
  <c r="V137" i="8"/>
  <c r="U137" i="8"/>
  <c r="V136" i="8"/>
  <c r="U136" i="8"/>
  <c r="V135" i="8"/>
  <c r="U135" i="8"/>
  <c r="V134" i="8"/>
  <c r="U134" i="8"/>
  <c r="V133" i="8"/>
  <c r="U133" i="8"/>
  <c r="V132" i="8"/>
  <c r="U132" i="8"/>
  <c r="V131" i="8"/>
  <c r="U131" i="8"/>
  <c r="V130" i="8"/>
  <c r="U130" i="8"/>
  <c r="V129" i="8"/>
  <c r="U129" i="8"/>
  <c r="V128" i="8"/>
  <c r="U128" i="8"/>
  <c r="V127" i="8"/>
  <c r="U127" i="8"/>
  <c r="V126" i="8"/>
  <c r="U126" i="8"/>
  <c r="V125" i="8"/>
  <c r="U125" i="8"/>
  <c r="V124" i="8"/>
  <c r="U124" i="8"/>
  <c r="V123" i="8"/>
  <c r="U123" i="8"/>
  <c r="V122" i="8"/>
  <c r="U122" i="8"/>
  <c r="V121" i="8"/>
  <c r="U121" i="8"/>
  <c r="V120" i="8"/>
  <c r="U120" i="8"/>
  <c r="V119" i="8"/>
  <c r="U119" i="8"/>
  <c r="V118" i="8"/>
  <c r="U118" i="8"/>
  <c r="V117" i="8"/>
  <c r="U117" i="8"/>
  <c r="V116" i="8"/>
  <c r="U116" i="8"/>
  <c r="V115" i="8"/>
  <c r="U115" i="8"/>
  <c r="V114" i="8"/>
  <c r="U114" i="8"/>
  <c r="V113" i="8"/>
  <c r="U113" i="8"/>
  <c r="V112" i="8"/>
  <c r="U112" i="8"/>
  <c r="V111" i="8"/>
  <c r="U111" i="8"/>
  <c r="V110" i="8"/>
  <c r="U110" i="8"/>
  <c r="V109" i="8"/>
  <c r="U109" i="8"/>
  <c r="V108" i="8"/>
  <c r="U108" i="8"/>
  <c r="V107" i="8"/>
  <c r="U107" i="8"/>
  <c r="V106" i="8"/>
  <c r="U106" i="8"/>
  <c r="V105" i="8"/>
  <c r="U105" i="8"/>
  <c r="V104" i="8"/>
  <c r="U104" i="8"/>
  <c r="V103" i="8"/>
  <c r="U103" i="8"/>
  <c r="V102" i="8"/>
  <c r="U102" i="8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U55" i="8"/>
  <c r="B568" i="8" l="1"/>
  <c r="B569" i="8"/>
  <c r="B584" i="6"/>
  <c r="B587" i="6"/>
  <c r="V579" i="6"/>
  <c r="V578" i="6"/>
  <c r="V577" i="6"/>
  <c r="V576" i="6"/>
  <c r="V575" i="6"/>
  <c r="V574" i="6"/>
  <c r="V573" i="6"/>
  <c r="V572" i="6"/>
  <c r="V571" i="6"/>
  <c r="V570" i="6"/>
  <c r="V569" i="6"/>
  <c r="V568" i="6"/>
  <c r="V567" i="6"/>
  <c r="V566" i="6"/>
  <c r="V565" i="6"/>
  <c r="V564" i="6"/>
  <c r="V563" i="6"/>
  <c r="V562" i="6"/>
  <c r="V561" i="6"/>
  <c r="V560" i="6"/>
  <c r="V559" i="6"/>
  <c r="V558" i="6"/>
  <c r="V557" i="6"/>
  <c r="V556" i="6"/>
  <c r="V555" i="6"/>
  <c r="V554" i="6"/>
  <c r="V553" i="6"/>
  <c r="V552" i="6"/>
  <c r="V551" i="6"/>
  <c r="V550" i="6"/>
  <c r="V549" i="6"/>
  <c r="V548" i="6"/>
  <c r="V547" i="6"/>
  <c r="V546" i="6"/>
  <c r="V545" i="6"/>
  <c r="V544" i="6"/>
  <c r="V543" i="6"/>
  <c r="V542" i="6"/>
  <c r="V541" i="6"/>
  <c r="V540" i="6"/>
  <c r="V539" i="6"/>
  <c r="V538" i="6"/>
  <c r="V537" i="6"/>
  <c r="V536" i="6"/>
  <c r="V535" i="6"/>
  <c r="V534" i="6"/>
  <c r="V533" i="6"/>
  <c r="V532" i="6"/>
  <c r="V531" i="6"/>
  <c r="V530" i="6"/>
  <c r="V529" i="6"/>
  <c r="V528" i="6"/>
  <c r="V527" i="6"/>
  <c r="V526" i="6"/>
  <c r="V525" i="6"/>
  <c r="V524" i="6"/>
  <c r="V523" i="6"/>
  <c r="V522" i="6"/>
  <c r="V521" i="6"/>
  <c r="V520" i="6"/>
  <c r="V519" i="6"/>
  <c r="V518" i="6"/>
  <c r="V517" i="6"/>
  <c r="V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9" i="6"/>
  <c r="V478" i="6"/>
  <c r="V477" i="6"/>
  <c r="V476" i="6"/>
  <c r="V475" i="6"/>
  <c r="V474" i="6"/>
  <c r="V473" i="6"/>
  <c r="V472" i="6"/>
  <c r="V471" i="6"/>
  <c r="V470" i="6"/>
  <c r="V469" i="6"/>
  <c r="V468" i="6"/>
  <c r="V467" i="6"/>
  <c r="V466" i="6"/>
  <c r="V465" i="6"/>
  <c r="V464" i="6"/>
  <c r="V463" i="6"/>
  <c r="V462" i="6"/>
  <c r="V461" i="6"/>
  <c r="V460" i="6"/>
  <c r="V459" i="6"/>
  <c r="V458" i="6"/>
  <c r="V457" i="6"/>
  <c r="V456" i="6"/>
  <c r="V455" i="6"/>
  <c r="V454" i="6"/>
  <c r="V453" i="6"/>
  <c r="V452" i="6"/>
  <c r="V451" i="6"/>
  <c r="V450" i="6"/>
  <c r="V449" i="6"/>
  <c r="V448" i="6"/>
  <c r="V447" i="6"/>
  <c r="V446" i="6"/>
  <c r="V445" i="6"/>
  <c r="V444" i="6"/>
  <c r="V443" i="6"/>
  <c r="V442" i="6"/>
  <c r="V441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7" i="6"/>
  <c r="V416" i="6"/>
  <c r="V415" i="6"/>
  <c r="V414" i="6"/>
  <c r="V413" i="6"/>
  <c r="V412" i="6"/>
  <c r="V411" i="6"/>
  <c r="V410" i="6"/>
  <c r="V409" i="6"/>
  <c r="V408" i="6"/>
  <c r="V407" i="6"/>
  <c r="V406" i="6"/>
  <c r="V405" i="6"/>
  <c r="V404" i="6"/>
  <c r="V403" i="6"/>
  <c r="V402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V372" i="6"/>
  <c r="V371" i="6"/>
  <c r="V370" i="6"/>
  <c r="V369" i="6"/>
  <c r="V368" i="6"/>
  <c r="V367" i="6"/>
  <c r="V366" i="6"/>
  <c r="V365" i="6"/>
  <c r="V364" i="6"/>
  <c r="V363" i="6"/>
  <c r="V362" i="6"/>
  <c r="V361" i="6"/>
  <c r="V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V320" i="6"/>
  <c r="V319" i="6"/>
  <c r="V318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4" i="6"/>
  <c r="V75" i="6"/>
  <c r="V76" i="6"/>
  <c r="P3" i="5"/>
  <c r="O6" i="4"/>
  <c r="O3" i="4"/>
  <c r="B572" i="8" l="1"/>
  <c r="B586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B585" i="6" l="1"/>
  <c r="B589" i="6" s="1"/>
  <c r="Q3" i="3"/>
  <c r="Q2" i="3"/>
  <c r="N2" i="1"/>
  <c r="O2" i="4"/>
  <c r="P2" i="5"/>
  <c r="P8" i="5" s="1"/>
  <c r="Q7" i="3" l="1"/>
</calcChain>
</file>

<file path=xl/sharedStrings.xml><?xml version="1.0" encoding="utf-8"?>
<sst xmlns="http://schemas.openxmlformats.org/spreadsheetml/2006/main" count="1527" uniqueCount="754">
  <si>
    <t>Weapon Name</t>
  </si>
  <si>
    <t>SubArea</t>
  </si>
  <si>
    <t>Weapon Points</t>
  </si>
  <si>
    <t>Speed Factor</t>
  </si>
  <si>
    <t>Damage Type</t>
  </si>
  <si>
    <t>Damage</t>
  </si>
  <si>
    <t>Misc BAC Adders</t>
  </si>
  <si>
    <t>Misc Damage Adders</t>
  </si>
  <si>
    <t>Special Comments</t>
  </si>
  <si>
    <t>Composition</t>
  </si>
  <si>
    <t>Durability (Hardness)</t>
  </si>
  <si>
    <t>Durability (Endurance)</t>
  </si>
  <si>
    <t>Reach</t>
  </si>
  <si>
    <t>C/P</t>
  </si>
  <si>
    <t>4d6</t>
  </si>
  <si>
    <t>M</t>
  </si>
  <si>
    <t>must choose cutting or piercing before rolling damage</t>
  </si>
  <si>
    <t>onehandedswords</t>
  </si>
  <si>
    <t>importable string</t>
  </si>
  <si>
    <t>longsword of doom</t>
  </si>
  <si>
    <t xml:space="preserve">    </t>
  </si>
  <si>
    <t>axe</t>
  </si>
  <si>
    <t>clubmace</t>
  </si>
  <si>
    <t>daggerknife</t>
  </si>
  <si>
    <t>spearpolearmsthrusting</t>
  </si>
  <si>
    <t>twohandedswords</t>
  </si>
  <si>
    <t>whipflail</t>
  </si>
  <si>
    <t>polearmscutting</t>
  </si>
  <si>
    <t>shields</t>
  </si>
  <si>
    <t>poleaxe</t>
  </si>
  <si>
    <t>hands</t>
  </si>
  <si>
    <t>feet</t>
  </si>
  <si>
    <t>nunchaku</t>
  </si>
  <si>
    <t>sais</t>
  </si>
  <si>
    <t>tuifa</t>
  </si>
  <si>
    <t>baghnakh</t>
  </si>
  <si>
    <t>billy</t>
  </si>
  <si>
    <t>brassknuckles</t>
  </si>
  <si>
    <t>cane</t>
  </si>
  <si>
    <t>hook</t>
  </si>
  <si>
    <t>kama</t>
  </si>
  <si>
    <t>knifesmall</t>
  </si>
  <si>
    <t>bows</t>
  </si>
  <si>
    <t>crossbows</t>
  </si>
  <si>
    <t>blowguns</t>
  </si>
  <si>
    <t>slings</t>
  </si>
  <si>
    <t>darts</t>
  </si>
  <si>
    <t>knivesdaggers</t>
  </si>
  <si>
    <t>boomerangs</t>
  </si>
  <si>
    <t>axesclubshammers</t>
  </si>
  <si>
    <t>spearsjavelins</t>
  </si>
  <si>
    <t>throwingstars</t>
  </si>
  <si>
    <t>nets</t>
  </si>
  <si>
    <t>P</t>
  </si>
  <si>
    <t>C</t>
  </si>
  <si>
    <t>B</t>
  </si>
  <si>
    <t>B/P</t>
  </si>
  <si>
    <t>C/B</t>
  </si>
  <si>
    <t>S</t>
  </si>
  <si>
    <t>W</t>
  </si>
  <si>
    <t>valid options:</t>
  </si>
  <si>
    <t>Rate of Fire</t>
  </si>
  <si>
    <t>Point Blank Range</t>
  </si>
  <si>
    <t>Short Range</t>
  </si>
  <si>
    <t>Medium Range</t>
  </si>
  <si>
    <t>Long Range</t>
  </si>
  <si>
    <t>Extreme Range</t>
  </si>
  <si>
    <t>Thrown?</t>
  </si>
  <si>
    <t>1 for Thrown</t>
  </si>
  <si>
    <t>0 for not thrown</t>
  </si>
  <si>
    <t>bow of shootiness</t>
  </si>
  <si>
    <t>firing at lower ROF negates BAC penalty; create another weapon entry for that!</t>
  </si>
  <si>
    <t>bow of shootiness (normal ROF)</t>
  </si>
  <si>
    <t>Armor Item</t>
  </si>
  <si>
    <t>Speed Factor Penalty</t>
  </si>
  <si>
    <t>Non-Vital?</t>
  </si>
  <si>
    <t>Vital?</t>
  </si>
  <si>
    <t>Super-Vital?</t>
  </si>
  <si>
    <t>Ultra-Vital?</t>
  </si>
  <si>
    <t>Avg.</t>
  </si>
  <si>
    <t>Cutting</t>
  </si>
  <si>
    <t>Piercing</t>
  </si>
  <si>
    <t>Blunt</t>
  </si>
  <si>
    <t>Fire</t>
  </si>
  <si>
    <t>Chemical</t>
  </si>
  <si>
    <t>Stunning</t>
  </si>
  <si>
    <t>Electricity</t>
  </si>
  <si>
    <t>Base Damage</t>
  </si>
  <si>
    <t>Covers Non-Vital, Vital, Super-Vital, Ultra-Vital?</t>
  </si>
  <si>
    <t>1 for Yes</t>
  </si>
  <si>
    <t>0 for No</t>
  </si>
  <si>
    <t>Boots</t>
  </si>
  <si>
    <t>area</t>
  </si>
  <si>
    <t>grade</t>
  </si>
  <si>
    <t>type</t>
  </si>
  <si>
    <t>time</t>
  </si>
  <si>
    <t>distance</t>
  </si>
  <si>
    <t>known?</t>
  </si>
  <si>
    <t>recallable?</t>
  </si>
  <si>
    <t>studyable?</t>
  </si>
  <si>
    <t>R&amp;D Cost</t>
  </si>
  <si>
    <t>Materia Cost</t>
  </si>
  <si>
    <t>Other Cost</t>
  </si>
  <si>
    <t>E/F/M</t>
  </si>
  <si>
    <t>fortunetelling</t>
  </si>
  <si>
    <t>Tarot</t>
  </si>
  <si>
    <t>1 CT/STEEP</t>
  </si>
  <si>
    <t>Individual</t>
  </si>
  <si>
    <t>1 rod</t>
  </si>
  <si>
    <t>cantrip</t>
  </si>
  <si>
    <t>Valid values:</t>
  </si>
  <si>
    <t>eyebite</t>
  </si>
  <si>
    <t>charm</t>
  </si>
  <si>
    <t>spell</t>
  </si>
  <si>
    <t>formula</t>
  </si>
  <si>
    <t>ritual</t>
  </si>
  <si>
    <t>Valid Values:</t>
  </si>
  <si>
    <t>1-9</t>
  </si>
  <si>
    <t>10 for Special Grade</t>
  </si>
  <si>
    <t>0 for not Known</t>
  </si>
  <si>
    <t>1 for Known</t>
  </si>
  <si>
    <t>1 for Recallable</t>
  </si>
  <si>
    <t>0 for not Recallable</t>
  </si>
  <si>
    <t>1 for Studyable</t>
  </si>
  <si>
    <t>0 for not Studyable</t>
  </si>
  <si>
    <t>Don't use ^ or | characters.  Everything else should be fair game.  I hope.</t>
  </si>
  <si>
    <t>This casting gives a reading about as accurate as a horoscope, but, hey, a lot of people are into that crap, so more power to `em!</t>
  </si>
  <si>
    <t>alchemy</t>
  </si>
  <si>
    <t>apotropaism</t>
  </si>
  <si>
    <t>astrology</t>
  </si>
  <si>
    <t>conjuration</t>
  </si>
  <si>
    <t>divination</t>
  </si>
  <si>
    <t>dweomercraeftgeneral</t>
  </si>
  <si>
    <t>dweomercraeftblack</t>
  </si>
  <si>
    <t>dweomercraeftelemental</t>
  </si>
  <si>
    <t>dweomercraeftgray</t>
  </si>
  <si>
    <t>dweomercraeftgreen</t>
  </si>
  <si>
    <t>dweomercraeftwhite</t>
  </si>
  <si>
    <t>exorcism</t>
  </si>
  <si>
    <t>hekaforging</t>
  </si>
  <si>
    <t>herbalism</t>
  </si>
  <si>
    <t>mediumship</t>
  </si>
  <si>
    <t>mysticism</t>
  </si>
  <si>
    <t>necromancy</t>
  </si>
  <si>
    <t>priestcraeftgeneral</t>
  </si>
  <si>
    <t>priestcraeftbalance</t>
  </si>
  <si>
    <t>priestcraeftgloomydarkness</t>
  </si>
  <si>
    <t>priestcraeftmoonlight</t>
  </si>
  <si>
    <t>priestcraeftshadowydarkness</t>
  </si>
  <si>
    <t>priestcraeftsunlight</t>
  </si>
  <si>
    <t>sorcery</t>
  </si>
  <si>
    <t>spellsongs</t>
  </si>
  <si>
    <t>witchcraeft</t>
  </si>
  <si>
    <t>priestcraeftbasic</t>
  </si>
  <si>
    <t xml:space="preserve"> (necromancy,spellsongs)</t>
  </si>
  <si>
    <t>casting name</t>
  </si>
  <si>
    <t xml:space="preserve">firing at lower ROF </t>
  </si>
  <si>
    <t>PMPow</t>
  </si>
  <si>
    <t>PMSpd</t>
  </si>
  <si>
    <t>PMCap</t>
  </si>
  <si>
    <t>PNPow</t>
  </si>
  <si>
    <t>PNSpd</t>
  </si>
  <si>
    <t>PNCap</t>
  </si>
  <si>
    <t>MMPow</t>
  </si>
  <si>
    <t>MMSpd</t>
  </si>
  <si>
    <t>MMCap</t>
  </si>
  <si>
    <t>MRPow</t>
  </si>
  <si>
    <t>MRSpd</t>
  </si>
  <si>
    <t>MRCap</t>
  </si>
  <si>
    <t>SMPow</t>
  </si>
  <si>
    <t>SMSpd</t>
  </si>
  <si>
    <t>SMCap</t>
  </si>
  <si>
    <t>SPPow</t>
  </si>
  <si>
    <t>SPSpd</t>
  </si>
  <si>
    <t>SPCap</t>
  </si>
  <si>
    <t>Name</t>
  </si>
  <si>
    <t>Vocation</t>
  </si>
  <si>
    <t>Vocation TRAIT</t>
  </si>
  <si>
    <t>SEC</t>
  </si>
  <si>
    <t>Attractiveness</t>
  </si>
  <si>
    <t>Inner Beauty/Ugliness</t>
  </si>
  <si>
    <t>Unallocated APs</t>
  </si>
  <si>
    <t>Joss</t>
  </si>
  <si>
    <t>PHYSICAL TRAIT Heka?</t>
  </si>
  <si>
    <t>MENTAL TRAIT Heka?</t>
  </si>
  <si>
    <t>SPIRITUAL TRAIT Heka?</t>
  </si>
  <si>
    <t>Full Practice Priestcræft?</t>
  </si>
  <si>
    <t>Full Practice Dweomercræft?</t>
  </si>
  <si>
    <t>Dweomercræft School</t>
  </si>
  <si>
    <t>Priestcræft Ethos</t>
  </si>
  <si>
    <t>Vow/Pact Multiplier</t>
  </si>
  <si>
    <t>Age</t>
  </si>
  <si>
    <t>Sex</t>
  </si>
  <si>
    <t>Race</t>
  </si>
  <si>
    <t>Complexion</t>
  </si>
  <si>
    <t>Handedness</t>
  </si>
  <si>
    <t>Height</t>
  </si>
  <si>
    <t>Weight</t>
  </si>
  <si>
    <t>Build</t>
  </si>
  <si>
    <t>Eyes</t>
  </si>
  <si>
    <t>Hair</t>
  </si>
  <si>
    <t>Other Physical Description</t>
  </si>
  <si>
    <t>Personality</t>
  </si>
  <si>
    <t>Quirks/Counterquirks</t>
  </si>
  <si>
    <t>Quote</t>
  </si>
  <si>
    <t>Birth Date</t>
  </si>
  <si>
    <t>Birth Place</t>
  </si>
  <si>
    <t>Birth Rank</t>
  </si>
  <si>
    <t>Citizenship</t>
  </si>
  <si>
    <t>Residence</t>
  </si>
  <si>
    <t>Brief Background</t>
  </si>
  <si>
    <t>Connections</t>
  </si>
  <si>
    <t>Net Worth</t>
  </si>
  <si>
    <t>Bank Accounts</t>
  </si>
  <si>
    <t>Cash On Hand</t>
  </si>
  <si>
    <t>Disposable Monthly Income</t>
  </si>
  <si>
    <t>Possessions</t>
  </si>
  <si>
    <t>STEEP</t>
  </si>
  <si>
    <t>has?</t>
  </si>
  <si>
    <t>Vow or Pact area?</t>
  </si>
  <si>
    <t>MENTAL</t>
  </si>
  <si>
    <t>PHYSICAL</t>
  </si>
  <si>
    <t>SPIRITUAL</t>
  </si>
  <si>
    <t>black</t>
  </si>
  <si>
    <t>elemental</t>
  </si>
  <si>
    <t>gray</t>
  </si>
  <si>
    <t>green</t>
  </si>
  <si>
    <t>white</t>
  </si>
  <si>
    <t>sunlight</t>
  </si>
  <si>
    <t>moonlight</t>
  </si>
  <si>
    <t>balance</t>
  </si>
  <si>
    <t>shadowydarkness</t>
  </si>
  <si>
    <t>gloomydarkness</t>
  </si>
  <si>
    <t>sorceryvow</t>
  </si>
  <si>
    <t>sorcerypact</t>
  </si>
  <si>
    <t>K/S Areas</t>
  </si>
  <si>
    <t>agriculture</t>
  </si>
  <si>
    <t>appraisal</t>
  </si>
  <si>
    <t>architecture</t>
  </si>
  <si>
    <t>astronomy</t>
  </si>
  <si>
    <t>biographygenealogy</t>
  </si>
  <si>
    <t>biology</t>
  </si>
  <si>
    <t>botany</t>
  </si>
  <si>
    <t>businessadministration</t>
  </si>
  <si>
    <t>chemistry</t>
  </si>
  <si>
    <t>criminalactivitiesmental</t>
  </si>
  <si>
    <t>criminology</t>
  </si>
  <si>
    <t>cryptography</t>
  </si>
  <si>
    <t>currentevents</t>
  </si>
  <si>
    <t>deception</t>
  </si>
  <si>
    <t>demonology</t>
  </si>
  <si>
    <t>domesticartssciences</t>
  </si>
  <si>
    <t>ecologynaturescience</t>
  </si>
  <si>
    <t>economicsfinanceinvesting</t>
  </si>
  <si>
    <t>education</t>
  </si>
  <si>
    <t>engineering</t>
  </si>
  <si>
    <t>engineeringmilitary</t>
  </si>
  <si>
    <t>espionage</t>
  </si>
  <si>
    <t>etiquette/socialgraces</t>
  </si>
  <si>
    <t>foreignlanguage</t>
  </si>
  <si>
    <t>fortificationsiegecraft</t>
  </si>
  <si>
    <t>gambling</t>
  </si>
  <si>
    <t>gamesmental</t>
  </si>
  <si>
    <t>gemology</t>
  </si>
  <si>
    <t>geographyforeignlands</t>
  </si>
  <si>
    <t>geologymineralogy</t>
  </si>
  <si>
    <t>history</t>
  </si>
  <si>
    <t>hypnotism</t>
  </si>
  <si>
    <t>influence</t>
  </si>
  <si>
    <t>journalism</t>
  </si>
  <si>
    <t>law</t>
  </si>
  <si>
    <t>linguistics</t>
  </si>
  <si>
    <t>lipreadingsignlanguage</t>
  </si>
  <si>
    <t>literature</t>
  </si>
  <si>
    <t>logic</t>
  </si>
  <si>
    <t>magick</t>
  </si>
  <si>
    <t>mathematics</t>
  </si>
  <si>
    <t>medicineveterinary</t>
  </si>
  <si>
    <t>militaryscience</t>
  </si>
  <si>
    <t>nativetongue</t>
  </si>
  <si>
    <t>navigation</t>
  </si>
  <si>
    <t>perceptionmental</t>
  </si>
  <si>
    <t>phaereeflorafauna</t>
  </si>
  <si>
    <t>politicalscience</t>
  </si>
  <si>
    <t>publicadministration</t>
  </si>
  <si>
    <t>rarities</t>
  </si>
  <si>
    <t>sociologyculture</t>
  </si>
  <si>
    <t>subterraneanaerth</t>
  </si>
  <si>
    <t>surveyingtopography</t>
  </si>
  <si>
    <t>tradelanguage</t>
  </si>
  <si>
    <t>toxicology</t>
  </si>
  <si>
    <t>weaponsmilitaryallother</t>
  </si>
  <si>
    <t>zoology</t>
  </si>
  <si>
    <t>acupuncture</t>
  </si>
  <si>
    <t>acrobaticsgymnastics</t>
  </si>
  <si>
    <t>armsarmor</t>
  </si>
  <si>
    <t>boating</t>
  </si>
  <si>
    <t>clothwork</t>
  </si>
  <si>
    <t>combaththlethal</t>
  </si>
  <si>
    <t>combaththnonlethal</t>
  </si>
  <si>
    <t>combathandweapons</t>
  </si>
  <si>
    <t>combathandweaponsmissile</t>
  </si>
  <si>
    <t>construction</t>
  </si>
  <si>
    <t>constructionnaval</t>
  </si>
  <si>
    <t>constructiontransport</t>
  </si>
  <si>
    <t>criminalactivitiesphysical</t>
  </si>
  <si>
    <t>culturedpalate</t>
  </si>
  <si>
    <t>disguise</t>
  </si>
  <si>
    <t>drawing</t>
  </si>
  <si>
    <t>endurance</t>
  </si>
  <si>
    <t>escape</t>
  </si>
  <si>
    <t>gamesphysical</t>
  </si>
  <si>
    <t>gemsmithlapidary</t>
  </si>
  <si>
    <t>handicraftshandiwork</t>
  </si>
  <si>
    <t>huntingtracking</t>
  </si>
  <si>
    <t>jackofalltrades</t>
  </si>
  <si>
    <t>juggling</t>
  </si>
  <si>
    <t>leatherwork</t>
  </si>
  <si>
    <t>legerdemain</t>
  </si>
  <si>
    <t>masonry</t>
  </si>
  <si>
    <t>mechanics</t>
  </si>
  <si>
    <t>minesmining</t>
  </si>
  <si>
    <t>mountaineering</t>
  </si>
  <si>
    <t>music</t>
  </si>
  <si>
    <t>perceptionphysical</t>
  </si>
  <si>
    <t>plumbing</t>
  </si>
  <si>
    <t>policework</t>
  </si>
  <si>
    <t>printing</t>
  </si>
  <si>
    <t>riding</t>
  </si>
  <si>
    <t>seamanship</t>
  </si>
  <si>
    <t>smithingwelding</t>
  </si>
  <si>
    <t>speleology</t>
  </si>
  <si>
    <t>sports</t>
  </si>
  <si>
    <t>surveillancesecurity</t>
  </si>
  <si>
    <t>survival</t>
  </si>
  <si>
    <t>swimmingdiving</t>
  </si>
  <si>
    <t>tolerance</t>
  </si>
  <si>
    <t>travel</t>
  </si>
  <si>
    <t>weaponsspecialskill</t>
  </si>
  <si>
    <t>animalhandling</t>
  </si>
  <si>
    <t>buffoonery</t>
  </si>
  <si>
    <t>charismaticism</t>
  </si>
  <si>
    <t>dance</t>
  </si>
  <si>
    <t>impersonation</t>
  </si>
  <si>
    <t>judgement</t>
  </si>
  <si>
    <t>juryrigging</t>
  </si>
  <si>
    <t>leadership</t>
  </si>
  <si>
    <t>magnetism</t>
  </si>
  <si>
    <t>medicineoriental</t>
  </si>
  <si>
    <t>metaphysics</t>
  </si>
  <si>
    <t>multiversalplanesspheres</t>
  </si>
  <si>
    <t>musicalcomposition</t>
  </si>
  <si>
    <t>natureattunement</t>
  </si>
  <si>
    <t>occultism</t>
  </si>
  <si>
    <t>paintingartistic</t>
  </si>
  <si>
    <t>pantheology</t>
  </si>
  <si>
    <t>phaereefolkculture</t>
  </si>
  <si>
    <t>philosophy</t>
  </si>
  <si>
    <t>poetrylyrics</t>
  </si>
  <si>
    <t>religion</t>
  </si>
  <si>
    <t>sculpture</t>
  </si>
  <si>
    <t>streetwise</t>
  </si>
  <si>
    <t>thespianism</t>
  </si>
  <si>
    <t>writingcreative</t>
  </si>
  <si>
    <t>yoga</t>
  </si>
  <si>
    <t>Special</t>
  </si>
  <si>
    <t>Insert Language Name in Special field</t>
  </si>
  <si>
    <t>Insert Comma-delimited list of Language Names in Special field</t>
  </si>
  <si>
    <t>animalhusbandry</t>
  </si>
  <si>
    <t>cropfarming</t>
  </si>
  <si>
    <t>horticulture</t>
  </si>
  <si>
    <t>micoculture</t>
  </si>
  <si>
    <t>viticulture</t>
  </si>
  <si>
    <t>animalsapp</t>
  </si>
  <si>
    <t>artworks</t>
  </si>
  <si>
    <t>buildings</t>
  </si>
  <si>
    <t>furs</t>
  </si>
  <si>
    <t>crystalglasswork</t>
  </si>
  <si>
    <t>chinapottery</t>
  </si>
  <si>
    <t>rugstapestries</t>
  </si>
  <si>
    <t>goldpreciousmetals</t>
  </si>
  <si>
    <t>jewelrygemstones</t>
  </si>
  <si>
    <t>handicrafts</t>
  </si>
  <si>
    <t>woodworksfurniture</t>
  </si>
  <si>
    <t>garmentsclothfabrics</t>
  </si>
  <si>
    <t>generalgoodsworkmanship</t>
  </si>
  <si>
    <t>land</t>
  </si>
  <si>
    <t>blackmail</t>
  </si>
  <si>
    <t>bribery</t>
  </si>
  <si>
    <t>confidencegames</t>
  </si>
  <si>
    <t>counterfeiting</t>
  </si>
  <si>
    <t>embezzling</t>
  </si>
  <si>
    <t>extortion</t>
  </si>
  <si>
    <t>fencingofgoods</t>
  </si>
  <si>
    <t>forgery</t>
  </si>
  <si>
    <t>fraud</t>
  </si>
  <si>
    <t>gamblingoperations</t>
  </si>
  <si>
    <t>racketeering</t>
  </si>
  <si>
    <t>vice</t>
  </si>
  <si>
    <t>moneylaundering</t>
  </si>
  <si>
    <t>misappropriation</t>
  </si>
  <si>
    <t>cookingnutritionp</t>
  </si>
  <si>
    <t>householdmanagementp</t>
  </si>
  <si>
    <t>interiordesigndecorationp</t>
  </si>
  <si>
    <t>sewingtailoringp</t>
  </si>
  <si>
    <t>cookingnutritionc</t>
  </si>
  <si>
    <t>householdmanagementc</t>
  </si>
  <si>
    <t>interiordesigndecorationc</t>
  </si>
  <si>
    <t>sewingtailoringc</t>
  </si>
  <si>
    <t>economics</t>
  </si>
  <si>
    <t>finance</t>
  </si>
  <si>
    <t>investing</t>
  </si>
  <si>
    <t>mercantilism</t>
  </si>
  <si>
    <t>civilbridges</t>
  </si>
  <si>
    <t>civilmunicipal</t>
  </si>
  <si>
    <t>civilroadshighways</t>
  </si>
  <si>
    <t>hydraulicdams</t>
  </si>
  <si>
    <t>hydraulicother</t>
  </si>
  <si>
    <t>mechanical</t>
  </si>
  <si>
    <t>mining</t>
  </si>
  <si>
    <t>gatheringinformation</t>
  </si>
  <si>
    <t>clandestinemeetings</t>
  </si>
  <si>
    <t>bordercrossing</t>
  </si>
  <si>
    <t>recruitingagentsinformants</t>
  </si>
  <si>
    <t>objectconcealment</t>
  </si>
  <si>
    <t>besieging</t>
  </si>
  <si>
    <t>escaladeattack</t>
  </si>
  <si>
    <t>sapping</t>
  </si>
  <si>
    <t>siegeengines</t>
  </si>
  <si>
    <t>siegeenginesmissile</t>
  </si>
  <si>
    <t>sitingconstruction</t>
  </si>
  <si>
    <t>cards</t>
  </si>
  <si>
    <t>dice</t>
  </si>
  <si>
    <t>tablegames</t>
  </si>
  <si>
    <t>sportingevents</t>
  </si>
  <si>
    <t>doghorseracing</t>
  </si>
  <si>
    <t>animalfighting</t>
  </si>
  <si>
    <t>strategictablegames</t>
  </si>
  <si>
    <t>wargames</t>
  </si>
  <si>
    <t>croquetteyardgames</t>
  </si>
  <si>
    <t>poolbilliardssnooker</t>
  </si>
  <si>
    <t>parlorgames</t>
  </si>
  <si>
    <t>guessingriddlegames</t>
  </si>
  <si>
    <t>wordrhyminggames</t>
  </si>
  <si>
    <t>debating</t>
  </si>
  <si>
    <t>persuasion</t>
  </si>
  <si>
    <t>salesmanship</t>
  </si>
  <si>
    <t>demagoguery</t>
  </si>
  <si>
    <t>misinformationdisinformation</t>
  </si>
  <si>
    <t>oration</t>
  </si>
  <si>
    <t>propaganda</t>
  </si>
  <si>
    <t>civil</t>
  </si>
  <si>
    <t>criminal</t>
  </si>
  <si>
    <t>government</t>
  </si>
  <si>
    <t>matrimonial</t>
  </si>
  <si>
    <t>tax</t>
  </si>
  <si>
    <t>probate</t>
  </si>
  <si>
    <t>anticipation</t>
  </si>
  <si>
    <t>understanding</t>
  </si>
  <si>
    <t>detecting</t>
  </si>
  <si>
    <t>noticingm</t>
  </si>
  <si>
    <t>upperlevels</t>
  </si>
  <si>
    <t>middlelevels</t>
  </si>
  <si>
    <t>lowerlevels</t>
  </si>
  <si>
    <t>florafaunaupper</t>
  </si>
  <si>
    <t>florafaunamiddle</t>
  </si>
  <si>
    <t>florafaunalower</t>
  </si>
  <si>
    <t>sapientdwellers</t>
  </si>
  <si>
    <t>commonassaultweapons</t>
  </si>
  <si>
    <t>commondefenseweapons</t>
  </si>
  <si>
    <t>exoticweapons</t>
  </si>
  <si>
    <t>missileenginesCounterpoise</t>
  </si>
  <si>
    <t>missileenginestension</t>
  </si>
  <si>
    <t>missileenginestorsion</t>
  </si>
  <si>
    <t>siegeenginesproximate</t>
  </si>
  <si>
    <t>tumbling</t>
  </si>
  <si>
    <t>jumpinga</t>
  </si>
  <si>
    <t>vaulting</t>
  </si>
  <si>
    <t>landing</t>
  </si>
  <si>
    <t>tightropewalking</t>
  </si>
  <si>
    <t>swinging</t>
  </si>
  <si>
    <t>climbinga</t>
  </si>
  <si>
    <t>forgingswordsknivesdaggers</t>
  </si>
  <si>
    <t>forgingotheredgedweapons</t>
  </si>
  <si>
    <t>forgingnonedgedweapons</t>
  </si>
  <si>
    <t>makingbowsarrowsfletching</t>
  </si>
  <si>
    <t>makingcrossbowsquarrels</t>
  </si>
  <si>
    <t>makingplatearmormetalshields</t>
  </si>
  <si>
    <t>makingchainmail</t>
  </si>
  <si>
    <t>makinglamellararmor</t>
  </si>
  <si>
    <t>makingleatherstuddedarmor</t>
  </si>
  <si>
    <t>makingpaddedquiltedarmor</t>
  </si>
  <si>
    <t>makingringscalearmor</t>
  </si>
  <si>
    <t>makingwoodenleathershields</t>
  </si>
  <si>
    <t>neckbreakinghold</t>
  </si>
  <si>
    <t>stranglehold</t>
  </si>
  <si>
    <t>sneaking</t>
  </si>
  <si>
    <t>hiding</t>
  </si>
  <si>
    <t>lockpicking</t>
  </si>
  <si>
    <t>ambushing</t>
  </si>
  <si>
    <t>pickpocketing</t>
  </si>
  <si>
    <t>forcedentry</t>
  </si>
  <si>
    <t>strongboxbreaking</t>
  </si>
  <si>
    <t>shopliftingpilfering</t>
  </si>
  <si>
    <t>mugging</t>
  </si>
  <si>
    <t>cheating</t>
  </si>
  <si>
    <t>grabrun</t>
  </si>
  <si>
    <t>hijacking</t>
  </si>
  <si>
    <t>pursecutting</t>
  </si>
  <si>
    <t>robbery</t>
  </si>
  <si>
    <t>rustling</t>
  </si>
  <si>
    <t>smuggling</t>
  </si>
  <si>
    <t>foods</t>
  </si>
  <si>
    <t>beverages</t>
  </si>
  <si>
    <t>herbsspices</t>
  </si>
  <si>
    <t>wineswinemaking</t>
  </si>
  <si>
    <t>beersbrewing</t>
  </si>
  <si>
    <t>spirits</t>
  </si>
  <si>
    <t>perfumes</t>
  </si>
  <si>
    <t>gourmetmealpreparation</t>
  </si>
  <si>
    <t>boxing</t>
  </si>
  <si>
    <t>wrestling</t>
  </si>
  <si>
    <t>armwrestling</t>
  </si>
  <si>
    <t>legwrestling</t>
  </si>
  <si>
    <t>climbingg</t>
  </si>
  <si>
    <t>cumpingg</t>
  </si>
  <si>
    <t>running</t>
  </si>
  <si>
    <t>swimming</t>
  </si>
  <si>
    <t>engravingenameling</t>
  </si>
  <si>
    <t>gemcutting</t>
  </si>
  <si>
    <t>metalsmithing</t>
  </si>
  <si>
    <t>jewelry</t>
  </si>
  <si>
    <t>enhancedobjectquality</t>
  </si>
  <si>
    <t>enchantedmechanisms</t>
  </si>
  <si>
    <t>hekareservoirs</t>
  </si>
  <si>
    <t>detectioninformationitems</t>
  </si>
  <si>
    <t>defensivearmor</t>
  </si>
  <si>
    <t>offensiveweapons</t>
  </si>
  <si>
    <t>castingstorage</t>
  </si>
  <si>
    <t>skillbearingitems</t>
  </si>
  <si>
    <t>spiritholdingdevices</t>
  </si>
  <si>
    <t>carpentryjoat</t>
  </si>
  <si>
    <t>clothworkjoat</t>
  </si>
  <si>
    <t>constructionjoat</t>
  </si>
  <si>
    <t>improvementjoat</t>
  </si>
  <si>
    <t>leatherworkjoat</t>
  </si>
  <si>
    <t>masonryjoat</t>
  </si>
  <si>
    <t>mechanicsjoat</t>
  </si>
  <si>
    <t>plumbingjoat</t>
  </si>
  <si>
    <t>printingjoat</t>
  </si>
  <si>
    <t>repairsjoat</t>
  </si>
  <si>
    <t>roofingthatchingjoat</t>
  </si>
  <si>
    <t>smithingweldingjoat</t>
  </si>
  <si>
    <t>balancingselfitems</t>
  </si>
  <si>
    <t>firebreathing</t>
  </si>
  <si>
    <t>knifethrowing</t>
  </si>
  <si>
    <t>swordswallowing</t>
  </si>
  <si>
    <t>tossingcatchingobjects</t>
  </si>
  <si>
    <t>acappella</t>
  </si>
  <si>
    <t>horns</t>
  </si>
  <si>
    <t>keyboards</t>
  </si>
  <si>
    <t>percussion</t>
  </si>
  <si>
    <t>stringedbowed</t>
  </si>
  <si>
    <t>stringedplucked</t>
  </si>
  <si>
    <t>woodwindsreeds</t>
  </si>
  <si>
    <t>noticingp</t>
  </si>
  <si>
    <t>hearing</t>
  </si>
  <si>
    <t>searching</t>
  </si>
  <si>
    <t>tracking</t>
  </si>
  <si>
    <t>stakeout</t>
  </si>
  <si>
    <t>shadowing</t>
  </si>
  <si>
    <t>interrogation</t>
  </si>
  <si>
    <t>evidenceanalyzing</t>
  </si>
  <si>
    <t>evidencegathering</t>
  </si>
  <si>
    <t>horsesmulesasses</t>
  </si>
  <si>
    <t>camels</t>
  </si>
  <si>
    <t>elephants</t>
  </si>
  <si>
    <t>racing</t>
  </si>
  <si>
    <t>difficultunbrokenanimals</t>
  </si>
  <si>
    <t>mountedcombat</t>
  </si>
  <si>
    <t>teamstering</t>
  </si>
  <si>
    <t>combatboarding</t>
  </si>
  <si>
    <t>command</t>
  </si>
  <si>
    <t>hull</t>
  </si>
  <si>
    <t>mastssparsrigging</t>
  </si>
  <si>
    <t>oaredvessels</t>
  </si>
  <si>
    <t>sailing</t>
  </si>
  <si>
    <t>signallingmultivesseloperations</t>
  </si>
  <si>
    <t>supplycargo</t>
  </si>
  <si>
    <t>vesselidentification</t>
  </si>
  <si>
    <t>weather</t>
  </si>
  <si>
    <t>mountedindividualsports</t>
  </si>
  <si>
    <t>mountedteamsports</t>
  </si>
  <si>
    <t>individualnonviolentsports</t>
  </si>
  <si>
    <t>individualviolentsports</t>
  </si>
  <si>
    <t>teamsports</t>
  </si>
  <si>
    <t>florentine</t>
  </si>
  <si>
    <t>fastdraw</t>
  </si>
  <si>
    <t>specifictarget</t>
  </si>
  <si>
    <t>blindfighting</t>
  </si>
  <si>
    <t>arachnids</t>
  </si>
  <si>
    <t>avians</t>
  </si>
  <si>
    <t>bovinesungulates</t>
  </si>
  <si>
    <t>canines</t>
  </si>
  <si>
    <t>chiroptera</t>
  </si>
  <si>
    <t>crocodilians</t>
  </si>
  <si>
    <t>equines</t>
  </si>
  <si>
    <t>felines</t>
  </si>
  <si>
    <t>insects</t>
  </si>
  <si>
    <t>loxodonts</t>
  </si>
  <si>
    <t>oophidians</t>
  </si>
  <si>
    <t>porcines</t>
  </si>
  <si>
    <t>simians</t>
  </si>
  <si>
    <t>ursines</t>
  </si>
  <si>
    <t>amuse</t>
  </si>
  <si>
    <t>distract</t>
  </si>
  <si>
    <t>payheed</t>
  </si>
  <si>
    <t>suspect</t>
  </si>
  <si>
    <t>belittle</t>
  </si>
  <si>
    <t>enrage</t>
  </si>
  <si>
    <t>question</t>
  </si>
  <si>
    <t>trust</t>
  </si>
  <si>
    <t>confuse</t>
  </si>
  <si>
    <t>feelassured</t>
  </si>
  <si>
    <t>reevaluate</t>
  </si>
  <si>
    <t>value</t>
  </si>
  <si>
    <t>augury</t>
  </si>
  <si>
    <t>omens</t>
  </si>
  <si>
    <t>lots</t>
  </si>
  <si>
    <t>dreams</t>
  </si>
  <si>
    <t>waterpatterns</t>
  </si>
  <si>
    <t>cardreading</t>
  </si>
  <si>
    <t>palmistryphrenology</t>
  </si>
  <si>
    <t>runes</t>
  </si>
  <si>
    <t>tealeafreading</t>
  </si>
  <si>
    <t>crystalgazing</t>
  </si>
  <si>
    <t>numerology</t>
  </si>
  <si>
    <t>animalsjud</t>
  </si>
  <si>
    <t>background</t>
  </si>
  <si>
    <t>businessjud</t>
  </si>
  <si>
    <t>occupation</t>
  </si>
  <si>
    <t>situation</t>
  </si>
  <si>
    <t>alternatematerial</t>
  </si>
  <si>
    <t>shadow</t>
  </si>
  <si>
    <t>negativepositive</t>
  </si>
  <si>
    <t>aethereal</t>
  </si>
  <si>
    <t>netherpandemonic</t>
  </si>
  <si>
    <t>empyreal</t>
  </si>
  <si>
    <t>temporalpanprobable</t>
  </si>
  <si>
    <t>abyssal</t>
  </si>
  <si>
    <t>astral</t>
  </si>
  <si>
    <t>dimensionalrelationships</t>
  </si>
  <si>
    <t>growingthings</t>
  </si>
  <si>
    <t>naturalcycles</t>
  </si>
  <si>
    <t>personalrelationship</t>
  </si>
  <si>
    <t>animalrelationship</t>
  </si>
  <si>
    <t>exoticplaces</t>
  </si>
  <si>
    <t>aegyptian</t>
  </si>
  <si>
    <t>atlantlan</t>
  </si>
  <si>
    <t>babylonian</t>
  </si>
  <si>
    <t>chinsungese</t>
  </si>
  <si>
    <t>grecoroman</t>
  </si>
  <si>
    <t>hindic</t>
  </si>
  <si>
    <t>inca</t>
  </si>
  <si>
    <t>kalevalan</t>
  </si>
  <si>
    <t>kelltic</t>
  </si>
  <si>
    <t>lemurian</t>
  </si>
  <si>
    <t>manitou</t>
  </si>
  <si>
    <t>mongolian</t>
  </si>
  <si>
    <t>nipponese</t>
  </si>
  <si>
    <t>norse</t>
  </si>
  <si>
    <t>persian</t>
  </si>
  <si>
    <t>phonecian</t>
  </si>
  <si>
    <t>slavic</t>
  </si>
  <si>
    <t>tecla</t>
  </si>
  <si>
    <t>vodoun</t>
  </si>
  <si>
    <t>racesseelie</t>
  </si>
  <si>
    <t>cultureseelie</t>
  </si>
  <si>
    <t>racesborderer</t>
  </si>
  <si>
    <t>cultureborderer</t>
  </si>
  <si>
    <t>racesunseelie</t>
  </si>
  <si>
    <t>cultureunseelie</t>
  </si>
  <si>
    <t>Insert Comma-delimited list of Subcultures in Special field</t>
  </si>
  <si>
    <t>subs</t>
  </si>
  <si>
    <t>floraculture</t>
  </si>
  <si>
    <t>Insert Comma-delimited list of Commodities in Special field</t>
  </si>
  <si>
    <t>Trade Phoenecian</t>
  </si>
  <si>
    <t>Insert Comma-delimited list of weapons subAreas (see above) in Special field</t>
  </si>
  <si>
    <t>Special Instructions</t>
  </si>
  <si>
    <t>specialized?</t>
  </si>
  <si>
    <t>proofed?</t>
  </si>
  <si>
    <t>Insert Comma-delimited list of Sign Language Names in Special field</t>
  </si>
  <si>
    <t>Basic Atts</t>
  </si>
  <si>
    <t>K/S</t>
  </si>
  <si>
    <t>Subs</t>
  </si>
  <si>
    <t>All</t>
  </si>
  <si>
    <t>1 for yes, 0 or blank for no</t>
  </si>
  <si>
    <t>choose from list</t>
  </si>
  <si>
    <t>blank or choose from list</t>
  </si>
  <si>
    <t>1 or choose from list</t>
  </si>
  <si>
    <t>1 for has K/S, blank or 0 for doesn't</t>
  </si>
  <si>
    <t>1 for has SubArea, blank or 0 for doesn't; 1/0/blank for specialized, 1/0/blank for "proofed"</t>
  </si>
  <si>
    <t>Socks</t>
  </si>
  <si>
    <t>Makeboots</t>
  </si>
  <si>
    <t>1 AT</t>
  </si>
  <si>
    <t>1 pair</t>
  </si>
  <si>
    <t>N/A</t>
  </si>
  <si>
    <t>50 BUCs</t>
  </si>
  <si>
    <t>This casting turns any pair of shoes, even a ratty old pair of sneakers, into a decent set of armored boots.</t>
  </si>
  <si>
    <t>Smartypants Hottieface</t>
  </si>
  <si>
    <t>Indeed</t>
  </si>
  <si>
    <t>Faerie</t>
  </si>
  <si>
    <t>Mocha</t>
  </si>
  <si>
    <t>Left</t>
  </si>
  <si>
    <t>5'6"</t>
  </si>
  <si>
    <t>145 lb.</t>
  </si>
  <si>
    <t>Brickhouse</t>
  </si>
  <si>
    <t>Blue</t>
  </si>
  <si>
    <t>Black</t>
  </si>
  <si>
    <t>Svelte</t>
  </si>
  <si>
    <t>Savage</t>
  </si>
  <si>
    <t>Detroit</t>
  </si>
  <si>
    <t>Arizona</t>
  </si>
  <si>
    <t>axe,onehandedswords</t>
  </si>
  <si>
    <t>whipflail,axe</t>
  </si>
  <si>
    <t>Seafarer</t>
  </si>
  <si>
    <t>Furs,Silver</t>
  </si>
  <si>
    <t>French:34,Deutsch:58</t>
  </si>
  <si>
    <t>Romani,Tramps,Thieves</t>
  </si>
  <si>
    <t>Atlantlan</t>
  </si>
  <si>
    <t>Merchants,Artists,Gangs</t>
  </si>
  <si>
    <t>Multiple at a time:</t>
  </si>
  <si>
    <t>Multiple at one time:</t>
  </si>
  <si>
    <t>Multiple at once:</t>
  </si>
  <si>
    <t>I</t>
  </si>
  <si>
    <t>B/I</t>
  </si>
  <si>
    <t>Identifier</t>
  </si>
  <si>
    <t>Habitat</t>
  </si>
  <si>
    <t>Commentary/Description</t>
  </si>
  <si>
    <t>Quirks</t>
  </si>
  <si>
    <t># Appearing</t>
  </si>
  <si>
    <t>Invulnerabilities</t>
  </si>
  <si>
    <t>Susceptibiliites</t>
  </si>
  <si>
    <t>Sensory Abilities</t>
  </si>
  <si>
    <t>Size Detail</t>
  </si>
  <si>
    <t>Avg Armor</t>
  </si>
  <si>
    <t>valid choices from pulldown</t>
  </si>
  <si>
    <t>Size (vs human size)</t>
  </si>
  <si>
    <t>6'T,2'W</t>
  </si>
  <si>
    <t>3d6</t>
  </si>
  <si>
    <t>Silver (Insinuation x2)</t>
  </si>
  <si>
    <t>cunning</t>
  </si>
  <si>
    <t>1 for cunning, 0 for not</t>
  </si>
  <si>
    <t>subterraneanorientation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</si>
</sst>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BF9E-9F50-4B96-8D34-0D485FA46D11}">
  <dimension ref="A1:N44"/>
  <sheetViews>
    <sheetView workbookViewId="0">
      <selection activeCell="E30" sqref="E30"/>
    </sheetView>
  </sheetViews>
  <sheetFormatPr defaultRowHeight="15" x14ac:dyDescent="0.25"/>
  <cols>
    <col min="1" max="1" width="19.7109375" customWidth="1"/>
    <col min="2" max="2" width="18.7109375" customWidth="1"/>
    <col min="8" max="8" width="14.42578125" customWidth="1"/>
    <col min="9" max="9" width="10.5703125" customWidth="1"/>
    <col min="10" max="10" width="12.28515625" customWidth="1"/>
    <col min="13" max="13" width="54.85546875" customWidth="1"/>
    <col min="14" max="14" width="13.42578125" customWidth="1"/>
  </cols>
  <sheetData>
    <row r="1" spans="1:14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  <c r="G1" s="1" t="s">
        <v>12</v>
      </c>
      <c r="H1" s="1" t="s">
        <v>9</v>
      </c>
      <c r="I1" s="1" t="s">
        <v>10</v>
      </c>
      <c r="J1" s="1" t="s">
        <v>11</v>
      </c>
      <c r="K1" s="1" t="s">
        <v>6</v>
      </c>
      <c r="L1" s="1" t="s">
        <v>7</v>
      </c>
      <c r="M1" s="1" t="s">
        <v>8</v>
      </c>
      <c r="N1" s="3" t="s">
        <v>18</v>
      </c>
    </row>
    <row r="2" spans="1:14" x14ac:dyDescent="0.25">
      <c r="A2" t="s">
        <v>19</v>
      </c>
      <c r="B2" t="s">
        <v>17</v>
      </c>
      <c r="C2">
        <v>5</v>
      </c>
      <c r="D2">
        <v>5</v>
      </c>
      <c r="E2" t="s">
        <v>13</v>
      </c>
      <c r="F2" t="s">
        <v>14</v>
      </c>
      <c r="G2">
        <v>2</v>
      </c>
      <c r="H2" t="s">
        <v>15</v>
      </c>
      <c r="I2">
        <v>5</v>
      </c>
      <c r="J2">
        <v>20</v>
      </c>
      <c r="K2">
        <v>7</v>
      </c>
      <c r="L2">
        <v>12</v>
      </c>
      <c r="M2" t="s">
        <v>16</v>
      </c>
      <c r="N2" s="4" t="str">
        <f>CONCATENATE("weaponname^",A2,"|","weaponsub^",B2,"|","numatks^1","|","wp^",C2,"|","sf^",D2,"|","weapontype^",E2,"|","weapondmg^",F2,"|","weaponreach^",G2,"|","weaponcomp^",H2,"|","weapondurhard^",I2,"|","weapondurhp^",J2,"|","weaponmiscbac^",K2,"|","weaponmiscdmg^",L2,"|","weaponspecial^",M2)</f>
        <v>weaponname^longsword of doom|weaponsub^onehandedswords|numatks^1|wp^5|sf^5|weapontype^C/P|weapondmg^4d6|weaponreach^2|weaponcomp^M|weapondurhard^5|weapondurhp^20|weaponmiscbac^7|weaponmiscdmg^12|weaponspecial^must choose cutting or piercing before rolling damage</v>
      </c>
    </row>
    <row r="10" spans="1:14" x14ac:dyDescent="0.25">
      <c r="B10" t="s">
        <v>60</v>
      </c>
      <c r="E10" t="s">
        <v>60</v>
      </c>
      <c r="H10" t="s">
        <v>60</v>
      </c>
    </row>
    <row r="12" spans="1:14" x14ac:dyDescent="0.25">
      <c r="B12" t="s">
        <v>21</v>
      </c>
      <c r="E12" t="s">
        <v>53</v>
      </c>
      <c r="H12" t="s">
        <v>15</v>
      </c>
    </row>
    <row r="13" spans="1:14" x14ac:dyDescent="0.25">
      <c r="A13" t="s">
        <v>20</v>
      </c>
      <c r="B13" t="s">
        <v>22</v>
      </c>
      <c r="E13" t="s">
        <v>54</v>
      </c>
      <c r="H13" t="s">
        <v>59</v>
      </c>
    </row>
    <row r="14" spans="1:14" x14ac:dyDescent="0.25">
      <c r="A14" t="s">
        <v>20</v>
      </c>
      <c r="B14" t="s">
        <v>23</v>
      </c>
      <c r="E14" t="s">
        <v>55</v>
      </c>
      <c r="H14" t="s">
        <v>54</v>
      </c>
    </row>
    <row r="15" spans="1:14" x14ac:dyDescent="0.25">
      <c r="A15" t="s">
        <v>20</v>
      </c>
      <c r="B15" t="s">
        <v>24</v>
      </c>
      <c r="E15" t="s">
        <v>13</v>
      </c>
    </row>
    <row r="16" spans="1:14" x14ac:dyDescent="0.25">
      <c r="A16" t="s">
        <v>20</v>
      </c>
      <c r="B16" t="s">
        <v>17</v>
      </c>
      <c r="E16" t="s">
        <v>56</v>
      </c>
    </row>
    <row r="17" spans="1:5" x14ac:dyDescent="0.25">
      <c r="A17" t="s">
        <v>20</v>
      </c>
      <c r="B17" t="s">
        <v>25</v>
      </c>
      <c r="E17" t="s">
        <v>57</v>
      </c>
    </row>
    <row r="18" spans="1:5" x14ac:dyDescent="0.25">
      <c r="A18" t="s">
        <v>20</v>
      </c>
      <c r="B18" t="s">
        <v>26</v>
      </c>
      <c r="E18" t="s">
        <v>58</v>
      </c>
    </row>
    <row r="19" spans="1:5" x14ac:dyDescent="0.25">
      <c r="A19" t="s">
        <v>20</v>
      </c>
      <c r="B19" t="s">
        <v>27</v>
      </c>
      <c r="E19" t="s">
        <v>734</v>
      </c>
    </row>
    <row r="20" spans="1:5" x14ac:dyDescent="0.25">
      <c r="A20" t="s">
        <v>20</v>
      </c>
      <c r="B20" t="s">
        <v>28</v>
      </c>
      <c r="E20" t="s">
        <v>735</v>
      </c>
    </row>
    <row r="21" spans="1:5" x14ac:dyDescent="0.25">
      <c r="A21" t="s">
        <v>20</v>
      </c>
      <c r="B21" t="s">
        <v>29</v>
      </c>
    </row>
    <row r="22" spans="1:5" x14ac:dyDescent="0.25">
      <c r="B22" t="s">
        <v>30</v>
      </c>
    </row>
    <row r="23" spans="1:5" x14ac:dyDescent="0.25">
      <c r="A23" t="s">
        <v>20</v>
      </c>
      <c r="B23" t="s">
        <v>31</v>
      </c>
    </row>
    <row r="24" spans="1:5" x14ac:dyDescent="0.25">
      <c r="A24" t="s">
        <v>20</v>
      </c>
      <c r="B24" t="s">
        <v>32</v>
      </c>
    </row>
    <row r="25" spans="1:5" x14ac:dyDescent="0.25">
      <c r="A25" t="s">
        <v>20</v>
      </c>
      <c r="B25" t="s">
        <v>33</v>
      </c>
    </row>
    <row r="26" spans="1:5" x14ac:dyDescent="0.25">
      <c r="A26" t="s">
        <v>20</v>
      </c>
      <c r="B26" t="s">
        <v>34</v>
      </c>
    </row>
    <row r="27" spans="1:5" x14ac:dyDescent="0.25">
      <c r="A27" t="s">
        <v>20</v>
      </c>
      <c r="B27" t="s">
        <v>35</v>
      </c>
    </row>
    <row r="28" spans="1:5" x14ac:dyDescent="0.25">
      <c r="A28" t="s">
        <v>20</v>
      </c>
      <c r="B28" t="s">
        <v>36</v>
      </c>
    </row>
    <row r="29" spans="1:5" x14ac:dyDescent="0.25">
      <c r="A29" t="s">
        <v>20</v>
      </c>
      <c r="B29" t="s">
        <v>37</v>
      </c>
    </row>
    <row r="30" spans="1:5" x14ac:dyDescent="0.25">
      <c r="A30" t="s">
        <v>20</v>
      </c>
      <c r="B30" t="s">
        <v>38</v>
      </c>
    </row>
    <row r="31" spans="1:5" x14ac:dyDescent="0.25">
      <c r="A31" t="s">
        <v>20</v>
      </c>
      <c r="B31" t="s">
        <v>39</v>
      </c>
    </row>
    <row r="32" spans="1:5" x14ac:dyDescent="0.25">
      <c r="A32" t="s">
        <v>20</v>
      </c>
      <c r="B32" t="s">
        <v>40</v>
      </c>
    </row>
    <row r="33" spans="1:2" x14ac:dyDescent="0.25">
      <c r="A33" t="s">
        <v>20</v>
      </c>
      <c r="B33" t="s">
        <v>41</v>
      </c>
    </row>
    <row r="35" spans="1:2" x14ac:dyDescent="0.25">
      <c r="A35" t="s">
        <v>20</v>
      </c>
    </row>
    <row r="36" spans="1:2" x14ac:dyDescent="0.25">
      <c r="A36" t="s">
        <v>20</v>
      </c>
    </row>
    <row r="37" spans="1:2" x14ac:dyDescent="0.25">
      <c r="A37" t="s">
        <v>20</v>
      </c>
    </row>
    <row r="38" spans="1:2" x14ac:dyDescent="0.25">
      <c r="A38" t="s">
        <v>20</v>
      </c>
    </row>
    <row r="39" spans="1:2" x14ac:dyDescent="0.25">
      <c r="A39" t="s">
        <v>20</v>
      </c>
    </row>
    <row r="40" spans="1:2" x14ac:dyDescent="0.25">
      <c r="A40" t="s">
        <v>20</v>
      </c>
    </row>
    <row r="41" spans="1:2" x14ac:dyDescent="0.25">
      <c r="A41" t="s">
        <v>20</v>
      </c>
    </row>
    <row r="42" spans="1:2" x14ac:dyDescent="0.25">
      <c r="A42" t="s">
        <v>20</v>
      </c>
    </row>
    <row r="43" spans="1:2" x14ac:dyDescent="0.25">
      <c r="A43" t="s">
        <v>20</v>
      </c>
    </row>
    <row r="44" spans="1:2" x14ac:dyDescent="0.25">
      <c r="A44" t="s">
        <v>20</v>
      </c>
    </row>
  </sheetData>
  <dataValidations count="3">
    <dataValidation type="list" allowBlank="1" showInputMessage="1" showErrorMessage="1" errorTitle="Not in list" promptTitle="Select from list" sqref="H2" xr:uid="{0BB3E21D-813A-47EB-81B6-FDA4AE8E0D37}">
      <formula1>$H$12:$H$14</formula1>
    </dataValidation>
    <dataValidation type="list" allowBlank="1" showInputMessage="1" showErrorMessage="1" errorTitle="Not in list" promptTitle="Select from list" sqref="E2" xr:uid="{E0D89518-74F3-4240-9E84-394E9EED9E45}">
      <formula1>$E$12:$E$20</formula1>
    </dataValidation>
    <dataValidation type="list" allowBlank="1" showInputMessage="1" showErrorMessage="1" errorTitle="Not in list" promptTitle="Select from list" sqref="B2" xr:uid="{6EA3E7A5-BF11-4DAE-8F57-373506930220}">
      <formula1>$B$12:$B$33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ED49-21E9-4352-80F0-FEC334FA8E70}">
  <dimension ref="A1:Q26"/>
  <sheetViews>
    <sheetView workbookViewId="0">
      <selection activeCell="B2" sqref="B2"/>
    </sheetView>
  </sheetViews>
  <sheetFormatPr defaultRowHeight="15" x14ac:dyDescent="0.25"/>
  <cols>
    <col min="1" max="1" width="18" customWidth="1"/>
    <col min="2" max="2" width="18.140625" customWidth="1"/>
    <col min="6" max="6" width="12.28515625" customWidth="1"/>
    <col min="8" max="8" width="15" customWidth="1"/>
    <col min="16" max="16" width="65" customWidth="1"/>
    <col min="17" max="17" width="12.85546875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4</v>
      </c>
      <c r="G1" s="1" t="s">
        <v>5</v>
      </c>
      <c r="H1" s="1" t="s">
        <v>67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</v>
      </c>
      <c r="O1" s="1" t="s">
        <v>7</v>
      </c>
      <c r="P1" s="1" t="s">
        <v>8</v>
      </c>
      <c r="Q1" s="3" t="s">
        <v>18</v>
      </c>
    </row>
    <row r="2" spans="1:17" x14ac:dyDescent="0.25">
      <c r="A2" t="s">
        <v>70</v>
      </c>
      <c r="B2" t="s">
        <v>42</v>
      </c>
      <c r="C2">
        <v>5</v>
      </c>
      <c r="D2">
        <v>5</v>
      </c>
      <c r="E2">
        <v>3</v>
      </c>
      <c r="F2" t="s">
        <v>53</v>
      </c>
      <c r="G2" t="s">
        <v>14</v>
      </c>
      <c r="H2">
        <v>0</v>
      </c>
      <c r="I2">
        <v>20</v>
      </c>
      <c r="J2">
        <v>40</v>
      </c>
      <c r="K2">
        <v>90</v>
      </c>
      <c r="L2">
        <v>160</v>
      </c>
      <c r="M2">
        <v>240</v>
      </c>
      <c r="N2">
        <v>-5</v>
      </c>
      <c r="P2" t="s">
        <v>71</v>
      </c>
      <c r="Q2" s="4" t="str">
        <f>CONCATENATE("weaponname^",A2,"|","weaponsub^",B2,"|","numatks^",E2,"|","wp^",C2,"|","sf^",D2,"|","weapontype^",F2,"|","weapondmg^",G2,"|","weaponthrown^",H2,"|","weaponrangepb^",I2,"|","weaponranges^",J2,"|","weaponrangem^",K2,"|","weaponrangel^",L2,"|","weaponrangex^",M2,"|","weaponmiscbac^",N2,"|","weaponmiscdmg^",O2,"|","weaponspecial^",P2)</f>
        <v>weaponname^bow of shootiness|weaponsub^bows|numatks^3|wp^5|sf^5|weapontype^P|weapondmg^4d6|weaponthrown^0|weaponrangepb^20|weaponranges^40|weaponrangem^90|weaponrangel^160|weaponrangex^240|weaponmiscbac^-5|weaponmiscdmg^|weaponspecial^firing at lower ROF negates BAC penalty; create another weapon entry for that!</v>
      </c>
    </row>
    <row r="3" spans="1:17" x14ac:dyDescent="0.25">
      <c r="A3" t="s">
        <v>72</v>
      </c>
      <c r="B3" t="s">
        <v>42</v>
      </c>
      <c r="C3">
        <v>5</v>
      </c>
      <c r="D3">
        <v>5</v>
      </c>
      <c r="E3">
        <v>1</v>
      </c>
      <c r="F3" t="s">
        <v>53</v>
      </c>
      <c r="G3" t="s">
        <v>14</v>
      </c>
      <c r="H3">
        <v>0</v>
      </c>
      <c r="I3">
        <v>20</v>
      </c>
      <c r="J3">
        <v>40</v>
      </c>
      <c r="K3">
        <v>90</v>
      </c>
      <c r="L3">
        <v>160</v>
      </c>
      <c r="M3">
        <v>240</v>
      </c>
      <c r="P3" t="s">
        <v>156</v>
      </c>
      <c r="Q3" s="4" t="str">
        <f>CONCATENATE("weaponname^",A3,"|","weaponsub^",B3,"|","numatks^",E3,"|","wp^",C3,"|","sf^",D3,"|","weapontype^",F3,"|","weapondmg^",G3,"|","weaponthrown^",H3,"|","weaponrangepb^",I3,"|","weaponranges^",J3,"|","weaponrangem^",K3,"|","weaponrangel^",L3,"|","weaponrangex^",M3,"|","weaponmiscbac^",N3,"|","weaponmiscdmg^",O3,"|","weaponspecial^",P3)</f>
        <v xml:space="preserve">weaponname^bow of shootiness (normal ROF)|weaponsub^bows|numatks^1|wp^5|sf^5|weapontype^P|weapondmg^4d6|weaponthrown^0|weaponrangepb^20|weaponranges^40|weaponrangem^90|weaponrangel^160|weaponrangex^240|weaponmiscbac^|weaponmiscdmg^|weaponspecial^firing at lower ROF </v>
      </c>
    </row>
    <row r="6" spans="1:17" x14ac:dyDescent="0.25">
      <c r="Q6" t="s">
        <v>733</v>
      </c>
    </row>
    <row r="7" spans="1:17" x14ac:dyDescent="0.25">
      <c r="Q7" s="9" t="str">
        <f>CONCATENATE(Q2,"}",Q3)</f>
        <v xml:space="preserve">weaponname^bow of shootiness|weaponsub^bows|numatks^3|wp^5|sf^5|weapontype^P|weapondmg^4d6|weaponthrown^0|weaponrangepb^20|weaponranges^40|weaponrangem^90|weaponrangel^160|weaponrangex^240|weaponmiscbac^-5|weaponmiscdmg^|weaponspecial^firing at lower ROF negates BAC penalty; create another weapon entry for that!}weaponname^bow of shootiness (normal ROF)|weaponsub^bows|numatks^1|wp^5|sf^5|weapontype^P|weapondmg^4d6|weaponthrown^0|weaponrangepb^20|weaponranges^40|weaponrangem^90|weaponrangel^160|weaponrangex^240|weaponmiscbac^|weaponmiscdmg^|weaponspecial^firing at lower ROF </v>
      </c>
    </row>
    <row r="14" spans="1:17" x14ac:dyDescent="0.25">
      <c r="B14" t="s">
        <v>60</v>
      </c>
      <c r="F14" t="s">
        <v>60</v>
      </c>
      <c r="H14" t="s">
        <v>60</v>
      </c>
    </row>
    <row r="16" spans="1:17" x14ac:dyDescent="0.25">
      <c r="B16" t="s">
        <v>42</v>
      </c>
      <c r="F16" t="s">
        <v>53</v>
      </c>
      <c r="H16" t="s">
        <v>68</v>
      </c>
    </row>
    <row r="17" spans="2:8" x14ac:dyDescent="0.25">
      <c r="B17" t="s">
        <v>43</v>
      </c>
      <c r="F17" t="s">
        <v>54</v>
      </c>
      <c r="H17" t="s">
        <v>69</v>
      </c>
    </row>
    <row r="18" spans="2:8" x14ac:dyDescent="0.25">
      <c r="B18" t="s">
        <v>44</v>
      </c>
      <c r="F18" t="s">
        <v>55</v>
      </c>
    </row>
    <row r="19" spans="2:8" x14ac:dyDescent="0.25">
      <c r="B19" t="s">
        <v>45</v>
      </c>
      <c r="H19">
        <v>1</v>
      </c>
    </row>
    <row r="20" spans="2:8" x14ac:dyDescent="0.25">
      <c r="B20" t="s">
        <v>46</v>
      </c>
      <c r="H20">
        <v>0</v>
      </c>
    </row>
    <row r="21" spans="2:8" x14ac:dyDescent="0.25">
      <c r="B21" t="s">
        <v>47</v>
      </c>
    </row>
    <row r="22" spans="2:8" x14ac:dyDescent="0.25">
      <c r="B22" t="s">
        <v>48</v>
      </c>
    </row>
    <row r="23" spans="2:8" x14ac:dyDescent="0.25">
      <c r="B23" t="s">
        <v>49</v>
      </c>
    </row>
    <row r="24" spans="2:8" x14ac:dyDescent="0.25">
      <c r="B24" t="s">
        <v>50</v>
      </c>
    </row>
    <row r="25" spans="2:8" x14ac:dyDescent="0.25">
      <c r="B25" t="s">
        <v>51</v>
      </c>
    </row>
    <row r="26" spans="2:8" x14ac:dyDescent="0.25">
      <c r="B26" t="s">
        <v>52</v>
      </c>
    </row>
  </sheetData>
  <dataValidations count="3">
    <dataValidation type="list" allowBlank="1" showInputMessage="1" showErrorMessage="1" errorTitle="Not in list" promptTitle="Select from list" sqref="B2:B3" xr:uid="{EC88C9DC-7D54-41EB-B4F9-6830C4DA018F}">
      <formula1>$B$16:$B$26</formula1>
    </dataValidation>
    <dataValidation type="list" allowBlank="1" showInputMessage="1" showErrorMessage="1" errorTitle="Not in list" promptTitle="Select from list" sqref="F2:F3" xr:uid="{B04ED378-8F97-427F-BB02-BE50D036ED17}">
      <formula1>$F$16:$F$18</formula1>
    </dataValidation>
    <dataValidation type="list" allowBlank="1" showInputMessage="1" showErrorMessage="1" errorTitle="Not in list" promptTitle="Select from list" sqref="H2:H3" xr:uid="{A16D9229-86F6-4B5D-9EBA-AF3689272C5A}">
      <formula1>$H$19:$H$20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6333-BC4E-4F1E-9B64-C70A31F916C7}">
  <dimension ref="A1:O9"/>
  <sheetViews>
    <sheetView workbookViewId="0">
      <selection activeCell="O6" sqref="O6"/>
    </sheetView>
  </sheetViews>
  <sheetFormatPr defaultRowHeight="15" x14ac:dyDescent="0.25"/>
  <cols>
    <col min="14" max="14" width="10.140625" customWidth="1"/>
    <col min="15" max="15" width="17.7109375" customWidth="1"/>
  </cols>
  <sheetData>
    <row r="1" spans="1:15" ht="45" x14ac:dyDescent="0.25">
      <c r="A1" s="1" t="s">
        <v>73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74</v>
      </c>
      <c r="G1" s="1" t="s">
        <v>79</v>
      </c>
      <c r="H1" s="1" t="s">
        <v>81</v>
      </c>
      <c r="I1" s="1" t="s">
        <v>80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3" t="s">
        <v>18</v>
      </c>
    </row>
    <row r="2" spans="1:15" x14ac:dyDescent="0.25">
      <c r="A2" t="s">
        <v>91</v>
      </c>
      <c r="B2">
        <v>1</v>
      </c>
      <c r="C2">
        <v>0</v>
      </c>
      <c r="D2">
        <v>0</v>
      </c>
      <c r="E2">
        <v>0</v>
      </c>
      <c r="F2">
        <v>0</v>
      </c>
      <c r="G2">
        <v>2</v>
      </c>
      <c r="H2">
        <v>1</v>
      </c>
      <c r="I2">
        <v>2</v>
      </c>
      <c r="J2">
        <v>1</v>
      </c>
      <c r="K2">
        <v>3</v>
      </c>
      <c r="L2">
        <v>3</v>
      </c>
      <c r="M2">
        <v>1</v>
      </c>
      <c r="N2">
        <v>5</v>
      </c>
      <c r="O2" s="4" t="str">
        <f>CONCATENATE("armornonvital^",B2,"|","armorvital^",C2,"|","armorsupervital^",D2,"|","armorultravital^",E2,"|","armorsfpenalty^",F2,"|","dmgavg^",G2,"|","dmgp^",H2,"|","dmgc^",I2,"|","dmgb^",J2,"|","dmgf^",K2,"|","dmgch^",L2,"|","dmgst^",M2,"|","dmge^",N2,"|","armorname^",A2)</f>
        <v>armornonvital^1|armorvital^0|armorsupervital^0|armorultravital^0|armorsfpenalty^0|dmgavg^2|dmgp^1|dmgc^2|dmgb^1|dmgf^3|dmgch^3|dmgst^1|dmge^5|armorname^Boots</v>
      </c>
    </row>
    <row r="3" spans="1:15" x14ac:dyDescent="0.25">
      <c r="A3" t="s">
        <v>702</v>
      </c>
      <c r="B3">
        <v>0</v>
      </c>
      <c r="C3">
        <v>1</v>
      </c>
      <c r="D3">
        <v>0</v>
      </c>
      <c r="E3">
        <v>0</v>
      </c>
      <c r="F3">
        <v>0</v>
      </c>
      <c r="G3">
        <v>2</v>
      </c>
      <c r="H3">
        <v>0</v>
      </c>
      <c r="I3">
        <v>3</v>
      </c>
      <c r="J3">
        <v>2</v>
      </c>
      <c r="K3">
        <v>3</v>
      </c>
      <c r="L3">
        <v>3</v>
      </c>
      <c r="M3">
        <v>0</v>
      </c>
      <c r="N3">
        <v>10</v>
      </c>
      <c r="O3" s="4" t="str">
        <f>CONCATENATE("armornonvital^",B3,"|","armorvital^",C3,"|","armorsupervital^",D3,"|","armorultravital^",E3,"|","armorsfpenalty^",F3,"|","dmgavg^",G3,"|","dmgp^",H3,"|","dmgc^",I3,"|","dmgb^",J3,"|","dmgf^",K3,"|","dmgch^",L3,"|","dmgst^",M3,"|","dmge^",N3,"|","armorname^",A3)</f>
        <v>armornonvital^0|armorvital^1|armorsupervital^0|armorultravital^0|armorsfpenalty^0|dmgavg^2|dmgp^0|dmgc^3|dmgb^2|dmgf^3|dmgch^3|dmgst^0|dmge^10|armorname^Socks</v>
      </c>
    </row>
    <row r="5" spans="1:15" x14ac:dyDescent="0.25">
      <c r="O5" t="s">
        <v>732</v>
      </c>
    </row>
    <row r="6" spans="1:15" x14ac:dyDescent="0.25">
      <c r="B6" t="s">
        <v>88</v>
      </c>
      <c r="O6" s="9" t="str">
        <f>CONCATENATE(O2,"}",O3)</f>
        <v>armornonvital^1|armorvital^0|armorsupervital^0|armorultravital^0|armorsfpenalty^0|dmgavg^2|dmgp^1|dmgc^2|dmgb^1|dmgf^3|dmgch^3|dmgst^1|dmge^5|armorname^Boots}armornonvital^0|armorvital^1|armorsupervital^0|armorultravital^0|armorsfpenalty^0|dmgavg^2|dmgp^0|dmgc^3|dmgb^2|dmgf^3|dmgch^3|dmgst^0|dmge^10|armorname^Socks</v>
      </c>
    </row>
    <row r="8" spans="1:15" x14ac:dyDescent="0.25">
      <c r="B8" t="s">
        <v>89</v>
      </c>
    </row>
    <row r="9" spans="1:15" x14ac:dyDescent="0.25">
      <c r="B9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1EF8-7C41-4F1F-84E3-46D0312CB40E}">
  <dimension ref="A1:P46"/>
  <sheetViews>
    <sheetView topLeftCell="B1" workbookViewId="0">
      <selection activeCell="E3" sqref="E3"/>
    </sheetView>
  </sheetViews>
  <sheetFormatPr defaultRowHeight="15" x14ac:dyDescent="0.25"/>
  <cols>
    <col min="1" max="1" width="13" customWidth="1"/>
    <col min="2" max="2" width="12.7109375" customWidth="1"/>
    <col min="3" max="3" width="26.5703125" customWidth="1"/>
    <col min="4" max="4" width="22.85546875" customWidth="1"/>
    <col min="5" max="5" width="15.140625" bestFit="1" customWidth="1"/>
    <col min="6" max="6" width="18.28515625" customWidth="1"/>
    <col min="7" max="7" width="17" customWidth="1"/>
    <col min="8" max="8" width="12.85546875" customWidth="1"/>
    <col min="9" max="9" width="11.140625" customWidth="1"/>
    <col min="11" max="11" width="14.42578125" customWidth="1"/>
    <col min="12" max="12" width="10.140625" customWidth="1"/>
    <col min="13" max="13" width="11.5703125" customWidth="1"/>
    <col min="14" max="14" width="66.140625" bestFit="1" customWidth="1"/>
    <col min="16" max="16" width="18.42578125" customWidth="1"/>
  </cols>
  <sheetData>
    <row r="1" spans="1:16" x14ac:dyDescent="0.25">
      <c r="A1" s="6" t="s">
        <v>155</v>
      </c>
      <c r="B1" s="6" t="s">
        <v>94</v>
      </c>
      <c r="C1" s="6" t="s">
        <v>92</v>
      </c>
      <c r="D1" s="6" t="s">
        <v>93</v>
      </c>
      <c r="E1" s="6" t="s">
        <v>97</v>
      </c>
      <c r="F1" s="6" t="s">
        <v>98</v>
      </c>
      <c r="G1" s="6" t="s">
        <v>99</v>
      </c>
      <c r="H1" s="6" t="s">
        <v>95</v>
      </c>
      <c r="I1" s="6" t="s">
        <v>92</v>
      </c>
      <c r="J1" s="6" t="s">
        <v>96</v>
      </c>
      <c r="K1" s="6" t="s">
        <v>101</v>
      </c>
      <c r="L1" s="6" t="s">
        <v>100</v>
      </c>
      <c r="M1" s="6" t="s">
        <v>102</v>
      </c>
      <c r="N1" s="6" t="s">
        <v>103</v>
      </c>
      <c r="O1" s="6"/>
      <c r="P1" s="3" t="s">
        <v>18</v>
      </c>
    </row>
    <row r="2" spans="1:16" ht="30" x14ac:dyDescent="0.25">
      <c r="A2" t="s">
        <v>105</v>
      </c>
      <c r="B2" t="s">
        <v>109</v>
      </c>
      <c r="C2" t="s">
        <v>104</v>
      </c>
      <c r="D2">
        <v>3</v>
      </c>
      <c r="E2">
        <v>0</v>
      </c>
      <c r="F2">
        <v>1</v>
      </c>
      <c r="G2">
        <v>1</v>
      </c>
      <c r="H2" t="s">
        <v>106</v>
      </c>
      <c r="I2" t="s">
        <v>107</v>
      </c>
      <c r="J2" t="s">
        <v>108</v>
      </c>
      <c r="K2">
        <v>0</v>
      </c>
      <c r="L2">
        <v>0</v>
      </c>
      <c r="M2">
        <v>0</v>
      </c>
      <c r="N2" s="2" t="s">
        <v>126</v>
      </c>
      <c r="P2" s="4" t="str">
        <f>CONCATENATE("castingname^",A2,"|","type^",B2,"|","castingarea^",C2,"|","castinggrade^",D2,"|","known^",E2,"|","recallable^",F2,"|","studyable^",G2,"|","time^",H2,"|","area^",I2,"|","distance^",J2,"|","materiacost^",K2,"|","rndcost^",L2,"|","othercost^",M2,"|","description^",N2)</f>
        <v>castingname^Tarot|type^cantrip|castingarea^fortunetelling|castinggrade^3|known^0|recallable^1|studyable^1|time^1 CT/STEEP|area^Individual|distance^1 rod|materiacost^0|rndcost^0|othercost^0|description^This casting gives a reading about as accurate as a horoscope, but, hey, a lot of people are into that crap, so more power to `em!</v>
      </c>
    </row>
    <row r="3" spans="1:16" ht="30" x14ac:dyDescent="0.25">
      <c r="A3" t="s">
        <v>703</v>
      </c>
      <c r="B3" t="s">
        <v>113</v>
      </c>
      <c r="C3" t="s">
        <v>104</v>
      </c>
      <c r="D3">
        <v>4</v>
      </c>
      <c r="E3">
        <v>0</v>
      </c>
      <c r="F3">
        <v>0</v>
      </c>
      <c r="G3">
        <v>1</v>
      </c>
      <c r="H3" t="s">
        <v>704</v>
      </c>
      <c r="I3" t="s">
        <v>705</v>
      </c>
      <c r="J3" t="s">
        <v>706</v>
      </c>
      <c r="K3" t="s">
        <v>707</v>
      </c>
      <c r="L3">
        <v>0</v>
      </c>
      <c r="M3">
        <v>0</v>
      </c>
      <c r="N3" s="2" t="s">
        <v>708</v>
      </c>
      <c r="P3" s="4" t="str">
        <f>CONCATENATE("castingname^",A3,"|","type^",B3,"|","castingarea^",C3,"|","castinggrade^",D3,"|","known^",E3,"|","recallable^",F3,"|","studyable^",G3,"|","time^",H3,"|","area^",I3,"|","distance^",J3,"|","materiacost^",K3,"|","rndcost^",L3,"|","othercost^",M3,"|","description^",N3)</f>
        <v>castingname^Makeboots|type^spell|castingarea^fortunetelling|castinggrade^4|known^0|recallable^0|studyable^1|time^1 AT|area^1 pair|distance^N/A|materiacost^50 BUCs|rndcost^0|othercost^0|description^This casting turns any pair of shoes, even a ratty old pair of sneakers, into a decent set of armored boots.</v>
      </c>
    </row>
    <row r="6" spans="1:16" x14ac:dyDescent="0.25">
      <c r="B6" t="s">
        <v>110</v>
      </c>
    </row>
    <row r="7" spans="1:16" x14ac:dyDescent="0.25">
      <c r="P7" t="s">
        <v>731</v>
      </c>
    </row>
    <row r="8" spans="1:16" x14ac:dyDescent="0.25">
      <c r="B8" t="s">
        <v>111</v>
      </c>
      <c r="P8" s="9" t="str">
        <f>CONCATENATE(P2,"}",P3)</f>
        <v>castingname^Tarot|type^cantrip|castingarea^fortunetelling|castinggrade^3|known^0|recallable^1|studyable^1|time^1 CT/STEEP|area^Individual|distance^1 rod|materiacost^0|rndcost^0|othercost^0|description^This casting gives a reading about as accurate as a horoscope, but, hey, a lot of people are into that crap, so more power to `em!}castingname^Makeboots|type^spell|castingarea^fortunetelling|castinggrade^4|known^0|recallable^0|studyable^1|time^1 AT|area^1 pair|distance^N/A|materiacost^50 BUCs|rndcost^0|othercost^0|description^This casting turns any pair of shoes, even a ratty old pair of sneakers, into a decent set of armored boots.</v>
      </c>
    </row>
    <row r="9" spans="1:16" x14ac:dyDescent="0.25">
      <c r="B9" t="s">
        <v>112</v>
      </c>
    </row>
    <row r="10" spans="1:16" x14ac:dyDescent="0.25">
      <c r="B10" t="s">
        <v>109</v>
      </c>
    </row>
    <row r="11" spans="1:16" x14ac:dyDescent="0.25">
      <c r="B11" t="s">
        <v>113</v>
      </c>
    </row>
    <row r="12" spans="1:16" x14ac:dyDescent="0.25">
      <c r="B12" t="s">
        <v>114</v>
      </c>
    </row>
    <row r="13" spans="1:16" x14ac:dyDescent="0.25">
      <c r="B13" t="s">
        <v>115</v>
      </c>
    </row>
    <row r="16" spans="1:16" x14ac:dyDescent="0.25">
      <c r="C16" t="s">
        <v>110</v>
      </c>
      <c r="D16" t="s">
        <v>116</v>
      </c>
      <c r="E16" t="s">
        <v>120</v>
      </c>
      <c r="F16" t="s">
        <v>121</v>
      </c>
      <c r="G16" t="s">
        <v>123</v>
      </c>
      <c r="N16" t="s">
        <v>125</v>
      </c>
    </row>
    <row r="17" spans="3:7" x14ac:dyDescent="0.25">
      <c r="E17" t="s">
        <v>119</v>
      </c>
      <c r="F17" t="s">
        <v>122</v>
      </c>
      <c r="G17" t="s">
        <v>124</v>
      </c>
    </row>
    <row r="18" spans="3:7" x14ac:dyDescent="0.25">
      <c r="C18" t="s">
        <v>127</v>
      </c>
      <c r="D18" s="5" t="s">
        <v>117</v>
      </c>
    </row>
    <row r="19" spans="3:7" x14ac:dyDescent="0.25">
      <c r="C19" t="s">
        <v>128</v>
      </c>
      <c r="D19" t="s">
        <v>118</v>
      </c>
    </row>
    <row r="20" spans="3:7" x14ac:dyDescent="0.25">
      <c r="C20" t="s">
        <v>129</v>
      </c>
      <c r="D20" t="s">
        <v>154</v>
      </c>
    </row>
    <row r="21" spans="3:7" x14ac:dyDescent="0.25">
      <c r="C21" t="s">
        <v>130</v>
      </c>
    </row>
    <row r="22" spans="3:7" x14ac:dyDescent="0.25">
      <c r="C22" t="s">
        <v>131</v>
      </c>
    </row>
    <row r="23" spans="3:7" x14ac:dyDescent="0.25">
      <c r="C23" t="s">
        <v>132</v>
      </c>
    </row>
    <row r="24" spans="3:7" x14ac:dyDescent="0.25">
      <c r="C24" t="s">
        <v>133</v>
      </c>
    </row>
    <row r="25" spans="3:7" x14ac:dyDescent="0.25">
      <c r="C25" t="s">
        <v>134</v>
      </c>
    </row>
    <row r="26" spans="3:7" x14ac:dyDescent="0.25">
      <c r="C26" t="s">
        <v>135</v>
      </c>
    </row>
    <row r="27" spans="3:7" x14ac:dyDescent="0.25">
      <c r="C27" t="s">
        <v>136</v>
      </c>
    </row>
    <row r="28" spans="3:7" x14ac:dyDescent="0.25">
      <c r="C28" t="s">
        <v>137</v>
      </c>
    </row>
    <row r="29" spans="3:7" x14ac:dyDescent="0.25">
      <c r="C29" t="s">
        <v>138</v>
      </c>
      <c r="F29" t="s">
        <v>20</v>
      </c>
    </row>
    <row r="30" spans="3:7" x14ac:dyDescent="0.25">
      <c r="C30" t="s">
        <v>104</v>
      </c>
      <c r="F30" t="s">
        <v>20</v>
      </c>
    </row>
    <row r="31" spans="3:7" x14ac:dyDescent="0.25">
      <c r="C31" t="s">
        <v>139</v>
      </c>
      <c r="F31" t="s">
        <v>20</v>
      </c>
    </row>
    <row r="32" spans="3:7" x14ac:dyDescent="0.25">
      <c r="C32" t="s">
        <v>140</v>
      </c>
      <c r="F32" t="s">
        <v>20</v>
      </c>
    </row>
    <row r="33" spans="3:6" x14ac:dyDescent="0.25">
      <c r="C33" t="s">
        <v>141</v>
      </c>
      <c r="F33" t="s">
        <v>20</v>
      </c>
    </row>
    <row r="34" spans="3:6" x14ac:dyDescent="0.25">
      <c r="C34" t="s">
        <v>142</v>
      </c>
      <c r="F34" t="s">
        <v>20</v>
      </c>
    </row>
    <row r="35" spans="3:6" x14ac:dyDescent="0.25">
      <c r="C35" t="s">
        <v>143</v>
      </c>
      <c r="F35" t="s">
        <v>20</v>
      </c>
    </row>
    <row r="36" spans="3:6" x14ac:dyDescent="0.25">
      <c r="C36" t="s">
        <v>144</v>
      </c>
      <c r="F36" t="s">
        <v>20</v>
      </c>
    </row>
    <row r="37" spans="3:6" x14ac:dyDescent="0.25">
      <c r="C37" t="s">
        <v>153</v>
      </c>
    </row>
    <row r="38" spans="3:6" x14ac:dyDescent="0.25">
      <c r="C38" t="s">
        <v>145</v>
      </c>
      <c r="F38" t="s">
        <v>20</v>
      </c>
    </row>
    <row r="39" spans="3:6" x14ac:dyDescent="0.25">
      <c r="C39" t="s">
        <v>146</v>
      </c>
      <c r="F39" t="s">
        <v>20</v>
      </c>
    </row>
    <row r="40" spans="3:6" x14ac:dyDescent="0.25">
      <c r="C40" t="s">
        <v>147</v>
      </c>
      <c r="F40" t="s">
        <v>20</v>
      </c>
    </row>
    <row r="41" spans="3:6" x14ac:dyDescent="0.25">
      <c r="C41" t="s">
        <v>148</v>
      </c>
      <c r="F41" t="s">
        <v>20</v>
      </c>
    </row>
    <row r="42" spans="3:6" x14ac:dyDescent="0.25">
      <c r="C42" t="s">
        <v>149</v>
      </c>
      <c r="F42" t="s">
        <v>20</v>
      </c>
    </row>
    <row r="43" spans="3:6" x14ac:dyDescent="0.25">
      <c r="C43" t="s">
        <v>150</v>
      </c>
      <c r="F43" t="s">
        <v>20</v>
      </c>
    </row>
    <row r="44" spans="3:6" x14ac:dyDescent="0.25">
      <c r="C44" t="s">
        <v>151</v>
      </c>
      <c r="F44" t="s">
        <v>20</v>
      </c>
    </row>
    <row r="45" spans="3:6" x14ac:dyDescent="0.25">
      <c r="C45" t="s">
        <v>152</v>
      </c>
      <c r="F45" t="s">
        <v>20</v>
      </c>
    </row>
    <row r="46" spans="3:6" x14ac:dyDescent="0.25">
      <c r="F46" t="s">
        <v>20</v>
      </c>
    </row>
  </sheetData>
  <dataValidations count="1">
    <dataValidation type="list" allowBlank="1" showInputMessage="1" showErrorMessage="1" errorTitle="Not in list" promptTitle="Select from list" sqref="C2:C3" xr:uid="{E693B340-2F62-474D-9BED-CFB128F00D22}">
      <formula1>$C$18:$C$45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ADF2-5DDB-4A56-A3F4-DC4F3A8635C8}">
  <dimension ref="A1:V589"/>
  <sheetViews>
    <sheetView topLeftCell="A28" workbookViewId="0">
      <selection activeCell="A56" sqref="A56"/>
    </sheetView>
  </sheetViews>
  <sheetFormatPr defaultRowHeight="15" x14ac:dyDescent="0.25"/>
  <cols>
    <col min="1" max="1" width="26.28515625" customWidth="1"/>
    <col min="2" max="2" width="71.5703125" bestFit="1" customWidth="1"/>
    <col min="4" max="4" width="21" customWidth="1"/>
    <col min="5" max="5" width="16.140625" customWidth="1"/>
    <col min="6" max="6" width="30" bestFit="1" customWidth="1"/>
    <col min="7" max="7" width="10.42578125" customWidth="1"/>
    <col min="8" max="8" width="12" customWidth="1"/>
    <col min="9" max="9" width="9.140625" customWidth="1"/>
    <col min="10" max="17" width="9.140625" hidden="1" customWidth="1"/>
    <col min="18" max="19" width="0" hidden="1" customWidth="1"/>
  </cols>
  <sheetData>
    <row r="1" spans="1:18" x14ac:dyDescent="0.25">
      <c r="A1" t="s">
        <v>175</v>
      </c>
      <c r="B1" t="s">
        <v>709</v>
      </c>
    </row>
    <row r="2" spans="1:18" x14ac:dyDescent="0.25">
      <c r="A2" t="s">
        <v>176</v>
      </c>
      <c r="B2" t="s">
        <v>725</v>
      </c>
    </row>
    <row r="3" spans="1:18" x14ac:dyDescent="0.25">
      <c r="A3" s="7" t="s">
        <v>177</v>
      </c>
      <c r="B3" t="s">
        <v>221</v>
      </c>
      <c r="D3" t="s">
        <v>697</v>
      </c>
      <c r="J3" t="s">
        <v>220</v>
      </c>
      <c r="K3" t="s">
        <v>221</v>
      </c>
      <c r="L3" t="s">
        <v>222</v>
      </c>
    </row>
    <row r="4" spans="1:18" x14ac:dyDescent="0.25">
      <c r="A4" s="7" t="s">
        <v>178</v>
      </c>
      <c r="B4">
        <v>5</v>
      </c>
      <c r="D4" t="s">
        <v>697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</row>
    <row r="5" spans="1:18" x14ac:dyDescent="0.25">
      <c r="A5" t="s">
        <v>179</v>
      </c>
      <c r="B5">
        <v>18</v>
      </c>
    </row>
    <row r="6" spans="1:18" x14ac:dyDescent="0.25">
      <c r="A6" t="s">
        <v>180</v>
      </c>
    </row>
    <row r="7" spans="1:18" x14ac:dyDescent="0.25">
      <c r="A7" t="s">
        <v>181</v>
      </c>
      <c r="B7">
        <v>2</v>
      </c>
    </row>
    <row r="8" spans="1:18" x14ac:dyDescent="0.25">
      <c r="A8" t="s">
        <v>182</v>
      </c>
      <c r="B8">
        <v>3</v>
      </c>
    </row>
    <row r="10" spans="1:18" x14ac:dyDescent="0.25">
      <c r="A10" t="s">
        <v>165</v>
      </c>
      <c r="B10">
        <v>19</v>
      </c>
    </row>
    <row r="11" spans="1:18" x14ac:dyDescent="0.25">
      <c r="A11" t="s">
        <v>163</v>
      </c>
      <c r="B11">
        <v>14</v>
      </c>
    </row>
    <row r="12" spans="1:18" x14ac:dyDescent="0.25">
      <c r="A12" t="s">
        <v>164</v>
      </c>
      <c r="B12">
        <v>18</v>
      </c>
    </row>
    <row r="13" spans="1:18" x14ac:dyDescent="0.25">
      <c r="A13" t="s">
        <v>168</v>
      </c>
      <c r="B13">
        <v>15</v>
      </c>
    </row>
    <row r="14" spans="1:18" x14ac:dyDescent="0.25">
      <c r="A14" t="s">
        <v>166</v>
      </c>
      <c r="B14">
        <v>12</v>
      </c>
    </row>
    <row r="15" spans="1:18" x14ac:dyDescent="0.25">
      <c r="A15" t="s">
        <v>167</v>
      </c>
      <c r="B15">
        <v>11</v>
      </c>
    </row>
    <row r="17" spans="1:4" x14ac:dyDescent="0.25">
      <c r="A17" t="s">
        <v>159</v>
      </c>
      <c r="B17">
        <v>20</v>
      </c>
    </row>
    <row r="18" spans="1:4" x14ac:dyDescent="0.25">
      <c r="A18" t="s">
        <v>157</v>
      </c>
      <c r="B18">
        <v>19</v>
      </c>
    </row>
    <row r="19" spans="1:4" x14ac:dyDescent="0.25">
      <c r="A19" t="s">
        <v>158</v>
      </c>
      <c r="B19">
        <v>15</v>
      </c>
    </row>
    <row r="20" spans="1:4" x14ac:dyDescent="0.25">
      <c r="A20" t="s">
        <v>162</v>
      </c>
      <c r="B20">
        <v>19</v>
      </c>
    </row>
    <row r="21" spans="1:4" x14ac:dyDescent="0.25">
      <c r="A21" t="s">
        <v>160</v>
      </c>
      <c r="B21">
        <v>18</v>
      </c>
    </row>
    <row r="22" spans="1:4" x14ac:dyDescent="0.25">
      <c r="A22" t="s">
        <v>161</v>
      </c>
      <c r="B22">
        <v>17</v>
      </c>
    </row>
    <row r="24" spans="1:4" x14ac:dyDescent="0.25">
      <c r="A24" t="s">
        <v>171</v>
      </c>
      <c r="B24">
        <v>16</v>
      </c>
    </row>
    <row r="25" spans="1:4" x14ac:dyDescent="0.25">
      <c r="A25" t="s">
        <v>169</v>
      </c>
      <c r="B25">
        <v>12</v>
      </c>
    </row>
    <row r="26" spans="1:4" x14ac:dyDescent="0.25">
      <c r="A26" t="s">
        <v>170</v>
      </c>
      <c r="B26">
        <v>11</v>
      </c>
    </row>
    <row r="27" spans="1:4" x14ac:dyDescent="0.25">
      <c r="A27" t="s">
        <v>174</v>
      </c>
      <c r="B27">
        <v>15</v>
      </c>
    </row>
    <row r="28" spans="1:4" x14ac:dyDescent="0.25">
      <c r="A28" t="s">
        <v>172</v>
      </c>
      <c r="B28">
        <v>12</v>
      </c>
    </row>
    <row r="29" spans="1:4" x14ac:dyDescent="0.25">
      <c r="A29" t="s">
        <v>173</v>
      </c>
      <c r="B29">
        <v>13</v>
      </c>
    </row>
    <row r="31" spans="1:4" x14ac:dyDescent="0.25">
      <c r="A31" t="s">
        <v>184</v>
      </c>
      <c r="B31">
        <v>0</v>
      </c>
      <c r="D31" t="s">
        <v>696</v>
      </c>
    </row>
    <row r="32" spans="1:4" x14ac:dyDescent="0.25">
      <c r="A32" t="s">
        <v>183</v>
      </c>
      <c r="B32">
        <v>1</v>
      </c>
      <c r="D32" t="s">
        <v>696</v>
      </c>
    </row>
    <row r="33" spans="1:19" x14ac:dyDescent="0.25">
      <c r="A33" t="s">
        <v>185</v>
      </c>
      <c r="B33">
        <v>0</v>
      </c>
      <c r="D33" t="s">
        <v>696</v>
      </c>
    </row>
    <row r="35" spans="1:19" x14ac:dyDescent="0.25">
      <c r="A35" t="s">
        <v>187</v>
      </c>
      <c r="B35">
        <v>0</v>
      </c>
      <c r="D35" t="s">
        <v>696</v>
      </c>
    </row>
    <row r="36" spans="1:19" x14ac:dyDescent="0.25">
      <c r="A36" t="s">
        <v>186</v>
      </c>
      <c r="B36">
        <v>0</v>
      </c>
      <c r="D36" t="s">
        <v>696</v>
      </c>
    </row>
    <row r="38" spans="1:19" x14ac:dyDescent="0.25">
      <c r="A38" s="7" t="s">
        <v>188</v>
      </c>
      <c r="D38" t="s">
        <v>698</v>
      </c>
      <c r="J38" t="s">
        <v>223</v>
      </c>
      <c r="K38" t="s">
        <v>224</v>
      </c>
      <c r="L38" t="s">
        <v>225</v>
      </c>
      <c r="M38" t="s">
        <v>226</v>
      </c>
      <c r="N38" t="s">
        <v>227</v>
      </c>
    </row>
    <row r="39" spans="1:19" x14ac:dyDescent="0.25">
      <c r="A39" s="7" t="s">
        <v>189</v>
      </c>
      <c r="D39" t="s">
        <v>698</v>
      </c>
      <c r="J39" t="s">
        <v>228</v>
      </c>
      <c r="K39" t="s">
        <v>229</v>
      </c>
      <c r="L39" t="s">
        <v>230</v>
      </c>
      <c r="M39" t="s">
        <v>231</v>
      </c>
      <c r="N39" t="s">
        <v>232</v>
      </c>
    </row>
    <row r="41" spans="1:19" x14ac:dyDescent="0.25">
      <c r="A41" s="7" t="s">
        <v>219</v>
      </c>
      <c r="D41" t="s">
        <v>698</v>
      </c>
      <c r="J41" t="s">
        <v>138</v>
      </c>
      <c r="K41" t="s">
        <v>140</v>
      </c>
      <c r="L41" t="s">
        <v>142</v>
      </c>
      <c r="M41" t="s">
        <v>143</v>
      </c>
      <c r="N41" t="s">
        <v>144</v>
      </c>
      <c r="O41" t="s">
        <v>233</v>
      </c>
      <c r="P41" t="s">
        <v>234</v>
      </c>
      <c r="Q41" t="s">
        <v>152</v>
      </c>
    </row>
    <row r="42" spans="1:19" x14ac:dyDescent="0.25">
      <c r="A42" s="7" t="s">
        <v>190</v>
      </c>
      <c r="B42">
        <v>1</v>
      </c>
      <c r="D42" t="s">
        <v>699</v>
      </c>
      <c r="J42">
        <v>1</v>
      </c>
      <c r="K42">
        <v>2</v>
      </c>
      <c r="L42">
        <v>3</v>
      </c>
      <c r="M42">
        <v>4</v>
      </c>
      <c r="N42">
        <v>5</v>
      </c>
      <c r="O42">
        <v>6</v>
      </c>
      <c r="P42">
        <v>7</v>
      </c>
      <c r="Q42">
        <v>8</v>
      </c>
      <c r="R42">
        <v>9</v>
      </c>
      <c r="S42">
        <v>10</v>
      </c>
    </row>
    <row r="44" spans="1:19" x14ac:dyDescent="0.25">
      <c r="A44" t="s">
        <v>191</v>
      </c>
      <c r="B44">
        <v>18</v>
      </c>
    </row>
    <row r="45" spans="1:19" x14ac:dyDescent="0.25">
      <c r="A45" t="s">
        <v>192</v>
      </c>
      <c r="B45" t="s">
        <v>710</v>
      </c>
    </row>
    <row r="46" spans="1:19" x14ac:dyDescent="0.25">
      <c r="A46" t="s">
        <v>193</v>
      </c>
      <c r="B46" t="s">
        <v>711</v>
      </c>
    </row>
    <row r="47" spans="1:19" x14ac:dyDescent="0.25">
      <c r="A47" t="s">
        <v>194</v>
      </c>
      <c r="B47" t="s">
        <v>712</v>
      </c>
    </row>
    <row r="48" spans="1:19" x14ac:dyDescent="0.25">
      <c r="A48" t="s">
        <v>195</v>
      </c>
      <c r="B48" t="s">
        <v>713</v>
      </c>
    </row>
    <row r="49" spans="1:2" x14ac:dyDescent="0.25">
      <c r="A49" t="s">
        <v>196</v>
      </c>
      <c r="B49" t="s">
        <v>714</v>
      </c>
    </row>
    <row r="50" spans="1:2" x14ac:dyDescent="0.25">
      <c r="A50" t="s">
        <v>197</v>
      </c>
      <c r="B50" t="s">
        <v>715</v>
      </c>
    </row>
    <row r="51" spans="1:2" x14ac:dyDescent="0.25">
      <c r="A51" t="s">
        <v>198</v>
      </c>
      <c r="B51" t="s">
        <v>716</v>
      </c>
    </row>
    <row r="52" spans="1:2" x14ac:dyDescent="0.25">
      <c r="A52" t="s">
        <v>199</v>
      </c>
      <c r="B52" t="s">
        <v>717</v>
      </c>
    </row>
    <row r="53" spans="1:2" x14ac:dyDescent="0.25">
      <c r="A53" t="s">
        <v>200</v>
      </c>
      <c r="B53" t="s">
        <v>718</v>
      </c>
    </row>
    <row r="54" spans="1:2" x14ac:dyDescent="0.25">
      <c r="A54" t="s">
        <v>201</v>
      </c>
      <c r="B54" t="s">
        <v>719</v>
      </c>
    </row>
    <row r="55" spans="1:2" x14ac:dyDescent="0.25">
      <c r="A55" t="s">
        <v>202</v>
      </c>
      <c r="B55" t="s">
        <v>720</v>
      </c>
    </row>
    <row r="56" spans="1:2" x14ac:dyDescent="0.25">
      <c r="A56" t="s">
        <v>203</v>
      </c>
    </row>
    <row r="57" spans="1:2" x14ac:dyDescent="0.25">
      <c r="A57" t="s">
        <v>204</v>
      </c>
    </row>
    <row r="58" spans="1:2" x14ac:dyDescent="0.25">
      <c r="A58" t="s">
        <v>205</v>
      </c>
    </row>
    <row r="59" spans="1:2" x14ac:dyDescent="0.25">
      <c r="A59" t="s">
        <v>206</v>
      </c>
    </row>
    <row r="60" spans="1:2" x14ac:dyDescent="0.25">
      <c r="A60" t="s">
        <v>207</v>
      </c>
    </row>
    <row r="61" spans="1:2" x14ac:dyDescent="0.25">
      <c r="A61" t="s">
        <v>208</v>
      </c>
      <c r="B61" t="s">
        <v>721</v>
      </c>
    </row>
    <row r="62" spans="1:2" x14ac:dyDescent="0.25">
      <c r="A62" t="s">
        <v>209</v>
      </c>
      <c r="B62" t="s">
        <v>722</v>
      </c>
    </row>
    <row r="63" spans="1:2" x14ac:dyDescent="0.25">
      <c r="A63" t="s">
        <v>210</v>
      </c>
    </row>
    <row r="64" spans="1:2" x14ac:dyDescent="0.25">
      <c r="A64" t="s">
        <v>211</v>
      </c>
    </row>
    <row r="66" spans="1:22" x14ac:dyDescent="0.25">
      <c r="A66" t="s">
        <v>212</v>
      </c>
    </row>
    <row r="67" spans="1:22" x14ac:dyDescent="0.25">
      <c r="A67" t="s">
        <v>213</v>
      </c>
    </row>
    <row r="68" spans="1:22" x14ac:dyDescent="0.25">
      <c r="A68" t="s">
        <v>214</v>
      </c>
    </row>
    <row r="69" spans="1:22" x14ac:dyDescent="0.25">
      <c r="A69" t="s">
        <v>215</v>
      </c>
    </row>
    <row r="70" spans="1:22" x14ac:dyDescent="0.25">
      <c r="A70" t="s">
        <v>216</v>
      </c>
    </row>
    <row r="71" spans="1:22" x14ac:dyDescent="0.25">
      <c r="C71" t="s">
        <v>700</v>
      </c>
      <c r="G71" t="s">
        <v>701</v>
      </c>
    </row>
    <row r="72" spans="1:22" x14ac:dyDescent="0.25">
      <c r="A72" s="6" t="s">
        <v>235</v>
      </c>
      <c r="B72" s="6" t="s">
        <v>688</v>
      </c>
      <c r="C72" s="6" t="s">
        <v>218</v>
      </c>
      <c r="D72" s="6" t="s">
        <v>217</v>
      </c>
      <c r="E72" s="6" t="s">
        <v>365</v>
      </c>
      <c r="F72" s="6" t="s">
        <v>683</v>
      </c>
      <c r="G72" s="6" t="s">
        <v>218</v>
      </c>
      <c r="H72" s="6" t="s">
        <v>689</v>
      </c>
      <c r="I72" s="6" t="s">
        <v>690</v>
      </c>
    </row>
    <row r="73" spans="1:22" x14ac:dyDescent="0.25">
      <c r="A73" s="8" t="s">
        <v>236</v>
      </c>
      <c r="B73" s="8"/>
      <c r="C73">
        <v>1</v>
      </c>
      <c r="D73">
        <v>21</v>
      </c>
      <c r="U73" t="str">
        <f>IF(C73=1,CONCATENATE(A73,"_kstoggle^1|",A73,"_steep^",D73),"")</f>
        <v>agriculture_kstoggle^1|agriculture_steep^21</v>
      </c>
    </row>
    <row r="74" spans="1:22" x14ac:dyDescent="0.25">
      <c r="A74" s="8"/>
      <c r="B74" s="8"/>
      <c r="F74" s="8" t="s">
        <v>368</v>
      </c>
      <c r="G74">
        <v>1</v>
      </c>
      <c r="I74" s="8"/>
      <c r="U74" t="str">
        <f t="shared" ref="U74:U137" si="0">IF(C74=1,CONCATENATE(A74,"_kstoggle^1|",A74,"_steep^",D74,"|"),"")</f>
        <v/>
      </c>
      <c r="V74" t="str">
        <f t="shared" ref="V74:V75" si="1">IF(G74=1,CONCATENATE(F74,"_has^1",IF(H74=1,CONCATENATE("|",F74,"_spec^1"),),IF(I74=1,CONCATENATE("|",F74,"_proof^1"),)),"")</f>
        <v>animalhusbandry_has^1</v>
      </c>
    </row>
    <row r="75" spans="1:22" x14ac:dyDescent="0.25">
      <c r="A75" s="8"/>
      <c r="B75" s="8"/>
      <c r="F75" t="s">
        <v>369</v>
      </c>
      <c r="I75" s="8"/>
      <c r="U75" t="str">
        <f t="shared" si="0"/>
        <v/>
      </c>
      <c r="V75" t="str">
        <f t="shared" si="1"/>
        <v/>
      </c>
    </row>
    <row r="76" spans="1:22" x14ac:dyDescent="0.25">
      <c r="A76" s="8"/>
      <c r="B76" s="8"/>
      <c r="F76" t="s">
        <v>684</v>
      </c>
      <c r="G76">
        <v>1</v>
      </c>
      <c r="I76" s="8"/>
      <c r="U76" t="str">
        <f t="shared" si="0"/>
        <v/>
      </c>
      <c r="V76" t="str">
        <f>IF(G76=1,CONCATENATE(F76,"_has^1",IF(H76=1,CONCATENATE("|",F76,"_spec^1"),),IF(I76=1,CONCATENATE("|",F76,"_proof^1"),)),"")</f>
        <v>floraculture_has^1</v>
      </c>
    </row>
    <row r="77" spans="1:22" x14ac:dyDescent="0.25">
      <c r="A77" s="8"/>
      <c r="B77" s="8"/>
      <c r="F77" t="s">
        <v>370</v>
      </c>
      <c r="I77" s="8"/>
      <c r="U77" t="str">
        <f t="shared" si="0"/>
        <v/>
      </c>
      <c r="V77" t="str">
        <f t="shared" ref="V77:V140" si="2">IF(G77=1,CONCATENATE(F77,"_has^1",IF(H77=1,CONCATENATE("|",F77,"_spec^1"),),IF(I77=1,CONCATENATE("|",F77,"_proof^1"),)),"")</f>
        <v/>
      </c>
    </row>
    <row r="78" spans="1:22" x14ac:dyDescent="0.25">
      <c r="A78" s="8"/>
      <c r="B78" s="8"/>
      <c r="F78" t="s">
        <v>371</v>
      </c>
      <c r="I78" s="8"/>
      <c r="U78" t="str">
        <f t="shared" si="0"/>
        <v/>
      </c>
      <c r="V78" t="str">
        <f t="shared" si="2"/>
        <v/>
      </c>
    </row>
    <row r="79" spans="1:22" x14ac:dyDescent="0.25">
      <c r="A79" s="8"/>
      <c r="B79" s="8"/>
      <c r="F79" t="s">
        <v>372</v>
      </c>
      <c r="I79" s="8"/>
      <c r="U79" t="str">
        <f t="shared" si="0"/>
        <v/>
      </c>
      <c r="V79" t="str">
        <f t="shared" si="2"/>
        <v/>
      </c>
    </row>
    <row r="80" spans="1:22" x14ac:dyDescent="0.25">
      <c r="A80" s="8" t="s">
        <v>128</v>
      </c>
      <c r="B80" s="8"/>
      <c r="I80" s="8"/>
      <c r="U80" t="str">
        <f t="shared" si="0"/>
        <v/>
      </c>
      <c r="V80" t="str">
        <f t="shared" si="2"/>
        <v/>
      </c>
    </row>
    <row r="81" spans="1:22" x14ac:dyDescent="0.25">
      <c r="A81" s="8" t="s">
        <v>237</v>
      </c>
      <c r="B81" s="8"/>
      <c r="U81" t="str">
        <f t="shared" si="0"/>
        <v/>
      </c>
      <c r="V81" t="str">
        <f t="shared" si="2"/>
        <v/>
      </c>
    </row>
    <row r="82" spans="1:22" x14ac:dyDescent="0.25">
      <c r="A82" s="8"/>
      <c r="B82" s="8"/>
      <c r="F82" s="8" t="s">
        <v>373</v>
      </c>
      <c r="I82" s="8"/>
      <c r="U82" t="str">
        <f t="shared" si="0"/>
        <v/>
      </c>
      <c r="V82" t="str">
        <f t="shared" si="2"/>
        <v/>
      </c>
    </row>
    <row r="83" spans="1:22" x14ac:dyDescent="0.25">
      <c r="A83" s="8"/>
      <c r="B83" s="8"/>
      <c r="F83" t="s">
        <v>374</v>
      </c>
      <c r="I83" s="8"/>
      <c r="U83" t="str">
        <f t="shared" si="0"/>
        <v/>
      </c>
      <c r="V83" t="str">
        <f t="shared" si="2"/>
        <v/>
      </c>
    </row>
    <row r="84" spans="1:22" x14ac:dyDescent="0.25">
      <c r="A84" s="8"/>
      <c r="B84" s="8"/>
      <c r="F84" t="s">
        <v>375</v>
      </c>
      <c r="I84" s="8"/>
      <c r="U84" t="str">
        <f t="shared" si="0"/>
        <v/>
      </c>
      <c r="V84" t="str">
        <f t="shared" si="2"/>
        <v/>
      </c>
    </row>
    <row r="85" spans="1:22" x14ac:dyDescent="0.25">
      <c r="A85" s="8"/>
      <c r="B85" s="8"/>
      <c r="F85" t="s">
        <v>376</v>
      </c>
      <c r="I85" s="8"/>
      <c r="U85" t="str">
        <f t="shared" si="0"/>
        <v/>
      </c>
      <c r="V85" t="str">
        <f t="shared" si="2"/>
        <v/>
      </c>
    </row>
    <row r="86" spans="1:22" x14ac:dyDescent="0.25">
      <c r="A86" s="8"/>
      <c r="B86" s="8"/>
      <c r="F86" t="s">
        <v>377</v>
      </c>
      <c r="I86" s="8"/>
      <c r="U86" t="str">
        <f t="shared" si="0"/>
        <v/>
      </c>
      <c r="V86" t="str">
        <f t="shared" si="2"/>
        <v/>
      </c>
    </row>
    <row r="87" spans="1:22" x14ac:dyDescent="0.25">
      <c r="A87" s="8"/>
      <c r="B87" s="8"/>
      <c r="F87" t="s">
        <v>378</v>
      </c>
      <c r="I87" s="8"/>
      <c r="U87" t="str">
        <f t="shared" si="0"/>
        <v/>
      </c>
      <c r="V87" t="str">
        <f t="shared" si="2"/>
        <v/>
      </c>
    </row>
    <row r="88" spans="1:22" x14ac:dyDescent="0.25">
      <c r="A88" s="8"/>
      <c r="B88" s="8"/>
      <c r="F88" t="s">
        <v>379</v>
      </c>
      <c r="I88" s="8"/>
      <c r="U88" t="str">
        <f t="shared" si="0"/>
        <v/>
      </c>
      <c r="V88" t="str">
        <f t="shared" si="2"/>
        <v/>
      </c>
    </row>
    <row r="89" spans="1:22" x14ac:dyDescent="0.25">
      <c r="A89" s="8"/>
      <c r="B89" s="8"/>
      <c r="F89" t="s">
        <v>380</v>
      </c>
      <c r="I89" s="8"/>
      <c r="U89" t="str">
        <f t="shared" si="0"/>
        <v/>
      </c>
      <c r="V89" t="str">
        <f t="shared" si="2"/>
        <v/>
      </c>
    </row>
    <row r="90" spans="1:22" x14ac:dyDescent="0.25">
      <c r="A90" s="8"/>
      <c r="B90" s="8"/>
      <c r="F90" t="s">
        <v>381</v>
      </c>
      <c r="I90" s="8"/>
      <c r="U90" t="str">
        <f t="shared" si="0"/>
        <v/>
      </c>
      <c r="V90" t="str">
        <f t="shared" si="2"/>
        <v/>
      </c>
    </row>
    <row r="91" spans="1:22" x14ac:dyDescent="0.25">
      <c r="A91" s="8"/>
      <c r="B91" s="8"/>
      <c r="F91" t="s">
        <v>382</v>
      </c>
      <c r="I91" s="8"/>
      <c r="U91" t="str">
        <f t="shared" si="0"/>
        <v/>
      </c>
      <c r="V91" t="str">
        <f t="shared" si="2"/>
        <v/>
      </c>
    </row>
    <row r="92" spans="1:22" x14ac:dyDescent="0.25">
      <c r="A92" s="8"/>
      <c r="B92" s="8"/>
      <c r="F92" t="s">
        <v>383</v>
      </c>
      <c r="I92" s="8"/>
      <c r="U92" t="str">
        <f t="shared" si="0"/>
        <v/>
      </c>
      <c r="V92" t="str">
        <f t="shared" si="2"/>
        <v/>
      </c>
    </row>
    <row r="93" spans="1:22" x14ac:dyDescent="0.25">
      <c r="A93" s="8"/>
      <c r="B93" s="8"/>
      <c r="F93" t="s">
        <v>384</v>
      </c>
      <c r="I93" s="8"/>
      <c r="U93" t="str">
        <f t="shared" si="0"/>
        <v/>
      </c>
      <c r="V93" t="str">
        <f t="shared" si="2"/>
        <v/>
      </c>
    </row>
    <row r="94" spans="1:22" x14ac:dyDescent="0.25">
      <c r="A94" s="8"/>
      <c r="B94" s="8"/>
      <c r="F94" t="s">
        <v>375</v>
      </c>
      <c r="I94" s="8"/>
      <c r="U94" t="str">
        <f t="shared" si="0"/>
        <v/>
      </c>
      <c r="V94" t="str">
        <f t="shared" si="2"/>
        <v/>
      </c>
    </row>
    <row r="95" spans="1:22" x14ac:dyDescent="0.25">
      <c r="A95" s="8"/>
      <c r="B95" s="8"/>
      <c r="F95" t="s">
        <v>385</v>
      </c>
      <c r="I95" s="8"/>
      <c r="U95" t="str">
        <f t="shared" si="0"/>
        <v/>
      </c>
      <c r="V95" t="str">
        <f t="shared" si="2"/>
        <v/>
      </c>
    </row>
    <row r="96" spans="1:22" x14ac:dyDescent="0.25">
      <c r="A96" s="8"/>
      <c r="B96" s="8"/>
      <c r="F96" t="s">
        <v>386</v>
      </c>
      <c r="I96" s="8"/>
      <c r="U96" t="str">
        <f t="shared" si="0"/>
        <v/>
      </c>
      <c r="V96" t="str">
        <f t="shared" si="2"/>
        <v/>
      </c>
    </row>
    <row r="97" spans="1:22" x14ac:dyDescent="0.25">
      <c r="A97" s="8" t="s">
        <v>238</v>
      </c>
      <c r="B97" s="8"/>
      <c r="C97">
        <v>1</v>
      </c>
      <c r="D97">
        <v>43</v>
      </c>
      <c r="I97" s="8"/>
      <c r="U97" t="str">
        <f t="shared" si="0"/>
        <v>architecture_kstoggle^1|architecture_steep^43|</v>
      </c>
      <c r="V97" t="str">
        <f t="shared" si="2"/>
        <v/>
      </c>
    </row>
    <row r="98" spans="1:22" x14ac:dyDescent="0.25">
      <c r="A98" s="8" t="s">
        <v>239</v>
      </c>
      <c r="B98" s="8"/>
      <c r="C98">
        <v>1</v>
      </c>
      <c r="D98">
        <v>24</v>
      </c>
      <c r="I98" s="8"/>
      <c r="U98" t="str">
        <f t="shared" si="0"/>
        <v>astronomy_kstoggle^1|astronomy_steep^24|</v>
      </c>
      <c r="V98" t="str">
        <f t="shared" si="2"/>
        <v/>
      </c>
    </row>
    <row r="99" spans="1:22" x14ac:dyDescent="0.25">
      <c r="A99" s="8" t="s">
        <v>240</v>
      </c>
      <c r="B99" s="8"/>
      <c r="I99" s="8"/>
      <c r="U99" t="str">
        <f t="shared" si="0"/>
        <v/>
      </c>
      <c r="V99" t="str">
        <f t="shared" si="2"/>
        <v/>
      </c>
    </row>
    <row r="100" spans="1:22" x14ac:dyDescent="0.25">
      <c r="A100" s="8" t="s">
        <v>241</v>
      </c>
      <c r="B100" s="8"/>
      <c r="I100" s="8"/>
      <c r="U100" t="str">
        <f t="shared" si="0"/>
        <v/>
      </c>
      <c r="V100" t="str">
        <f t="shared" si="2"/>
        <v/>
      </c>
    </row>
    <row r="101" spans="1:22" x14ac:dyDescent="0.25">
      <c r="A101" s="8" t="s">
        <v>242</v>
      </c>
      <c r="B101" s="8"/>
      <c r="I101" s="8"/>
      <c r="U101" t="str">
        <f t="shared" si="0"/>
        <v/>
      </c>
      <c r="V101" t="str">
        <f t="shared" si="2"/>
        <v/>
      </c>
    </row>
    <row r="102" spans="1:22" x14ac:dyDescent="0.25">
      <c r="A102" s="8" t="s">
        <v>243</v>
      </c>
      <c r="B102" s="8"/>
      <c r="I102" s="8"/>
      <c r="U102" t="str">
        <f t="shared" si="0"/>
        <v/>
      </c>
      <c r="V102" t="str">
        <f t="shared" si="2"/>
        <v/>
      </c>
    </row>
    <row r="103" spans="1:22" x14ac:dyDescent="0.25">
      <c r="A103" s="8" t="s">
        <v>244</v>
      </c>
      <c r="B103" s="8"/>
      <c r="I103" s="8"/>
      <c r="U103" t="str">
        <f t="shared" si="0"/>
        <v/>
      </c>
      <c r="V103" t="str">
        <f t="shared" si="2"/>
        <v/>
      </c>
    </row>
    <row r="104" spans="1:22" x14ac:dyDescent="0.25">
      <c r="A104" s="8" t="s">
        <v>245</v>
      </c>
      <c r="B104" s="8"/>
      <c r="I104" s="8"/>
      <c r="U104" t="str">
        <f t="shared" si="0"/>
        <v/>
      </c>
      <c r="V104" t="str">
        <f t="shared" si="2"/>
        <v/>
      </c>
    </row>
    <row r="105" spans="1:22" x14ac:dyDescent="0.25">
      <c r="A105" s="8"/>
      <c r="B105" s="8"/>
      <c r="F105" s="8" t="s">
        <v>387</v>
      </c>
      <c r="I105" s="8"/>
      <c r="U105" t="str">
        <f t="shared" si="0"/>
        <v/>
      </c>
      <c r="V105" t="str">
        <f t="shared" si="2"/>
        <v/>
      </c>
    </row>
    <row r="106" spans="1:22" x14ac:dyDescent="0.25">
      <c r="A106" s="8"/>
      <c r="B106" s="8"/>
      <c r="F106" t="s">
        <v>388</v>
      </c>
      <c r="I106" s="8"/>
      <c r="U106" t="str">
        <f t="shared" si="0"/>
        <v/>
      </c>
      <c r="V106" t="str">
        <f t="shared" si="2"/>
        <v/>
      </c>
    </row>
    <row r="107" spans="1:22" x14ac:dyDescent="0.25">
      <c r="A107" s="8"/>
      <c r="B107" s="8"/>
      <c r="F107" t="s">
        <v>389</v>
      </c>
      <c r="I107" s="8"/>
      <c r="U107" t="str">
        <f t="shared" si="0"/>
        <v/>
      </c>
      <c r="V107" t="str">
        <f t="shared" si="2"/>
        <v/>
      </c>
    </row>
    <row r="108" spans="1:22" x14ac:dyDescent="0.25">
      <c r="A108" s="8"/>
      <c r="B108" s="8"/>
      <c r="F108" t="s">
        <v>390</v>
      </c>
      <c r="I108" s="8"/>
      <c r="U108" t="str">
        <f t="shared" si="0"/>
        <v/>
      </c>
      <c r="V108" t="str">
        <f t="shared" si="2"/>
        <v/>
      </c>
    </row>
    <row r="109" spans="1:22" x14ac:dyDescent="0.25">
      <c r="A109" s="8"/>
      <c r="B109" s="8"/>
      <c r="F109" t="s">
        <v>391</v>
      </c>
      <c r="I109" s="8"/>
      <c r="U109" t="str">
        <f t="shared" si="0"/>
        <v/>
      </c>
      <c r="V109" t="str">
        <f t="shared" si="2"/>
        <v/>
      </c>
    </row>
    <row r="110" spans="1:22" x14ac:dyDescent="0.25">
      <c r="A110" s="8"/>
      <c r="B110" s="8"/>
      <c r="F110" t="s">
        <v>392</v>
      </c>
      <c r="I110" s="8"/>
      <c r="U110" t="str">
        <f t="shared" si="0"/>
        <v/>
      </c>
      <c r="V110" t="str">
        <f t="shared" si="2"/>
        <v/>
      </c>
    </row>
    <row r="111" spans="1:22" x14ac:dyDescent="0.25">
      <c r="A111" s="8"/>
      <c r="B111" s="8"/>
      <c r="F111" t="s">
        <v>393</v>
      </c>
      <c r="I111" s="8"/>
      <c r="U111" t="str">
        <f t="shared" si="0"/>
        <v/>
      </c>
      <c r="V111" t="str">
        <f t="shared" si="2"/>
        <v/>
      </c>
    </row>
    <row r="112" spans="1:22" x14ac:dyDescent="0.25">
      <c r="A112" s="8"/>
      <c r="B112" s="8"/>
      <c r="F112" t="s">
        <v>394</v>
      </c>
      <c r="I112" s="8"/>
      <c r="U112" t="str">
        <f t="shared" si="0"/>
        <v/>
      </c>
      <c r="V112" t="str">
        <f t="shared" si="2"/>
        <v/>
      </c>
    </row>
    <row r="113" spans="1:22" x14ac:dyDescent="0.25">
      <c r="A113" s="8"/>
      <c r="B113" s="8"/>
      <c r="F113" t="s">
        <v>395</v>
      </c>
      <c r="I113" s="8"/>
      <c r="U113" t="str">
        <f t="shared" si="0"/>
        <v/>
      </c>
      <c r="V113" t="str">
        <f t="shared" si="2"/>
        <v/>
      </c>
    </row>
    <row r="114" spans="1:22" x14ac:dyDescent="0.25">
      <c r="A114" s="8"/>
      <c r="B114" s="8"/>
      <c r="F114" t="s">
        <v>396</v>
      </c>
      <c r="I114" s="8"/>
      <c r="U114" t="str">
        <f t="shared" si="0"/>
        <v/>
      </c>
      <c r="V114" t="str">
        <f t="shared" si="2"/>
        <v/>
      </c>
    </row>
    <row r="115" spans="1:22" x14ac:dyDescent="0.25">
      <c r="A115" s="8"/>
      <c r="B115" s="8"/>
      <c r="F115" t="s">
        <v>397</v>
      </c>
      <c r="I115" s="8"/>
      <c r="U115" t="str">
        <f t="shared" si="0"/>
        <v/>
      </c>
      <c r="V115" t="str">
        <f t="shared" si="2"/>
        <v/>
      </c>
    </row>
    <row r="116" spans="1:22" x14ac:dyDescent="0.25">
      <c r="A116" s="8"/>
      <c r="B116" s="8"/>
      <c r="F116" t="s">
        <v>398</v>
      </c>
      <c r="I116" s="8"/>
      <c r="U116" t="str">
        <f t="shared" si="0"/>
        <v/>
      </c>
      <c r="V116" t="str">
        <f t="shared" si="2"/>
        <v/>
      </c>
    </row>
    <row r="117" spans="1:22" x14ac:dyDescent="0.25">
      <c r="A117" s="8"/>
      <c r="B117" s="8"/>
      <c r="F117" t="s">
        <v>399</v>
      </c>
      <c r="I117" s="8"/>
      <c r="U117" t="str">
        <f t="shared" si="0"/>
        <v/>
      </c>
      <c r="V117" t="str">
        <f t="shared" si="2"/>
        <v/>
      </c>
    </row>
    <row r="118" spans="1:22" x14ac:dyDescent="0.25">
      <c r="A118" s="8"/>
      <c r="B118" s="8"/>
      <c r="F118" t="s">
        <v>400</v>
      </c>
      <c r="I118" s="8"/>
      <c r="U118" t="str">
        <f t="shared" si="0"/>
        <v/>
      </c>
      <c r="V118" t="str">
        <f t="shared" si="2"/>
        <v/>
      </c>
    </row>
    <row r="119" spans="1:22" x14ac:dyDescent="0.25">
      <c r="A119" s="8" t="s">
        <v>246</v>
      </c>
      <c r="B119" s="8"/>
      <c r="I119" s="8"/>
      <c r="U119" t="str">
        <f t="shared" si="0"/>
        <v/>
      </c>
      <c r="V119" t="str">
        <f t="shared" si="2"/>
        <v/>
      </c>
    </row>
    <row r="120" spans="1:22" x14ac:dyDescent="0.25">
      <c r="A120" s="8" t="s">
        <v>247</v>
      </c>
      <c r="B120" s="8"/>
      <c r="C120">
        <v>1</v>
      </c>
      <c r="D120">
        <v>24</v>
      </c>
      <c r="I120" s="8"/>
      <c r="U120" t="str">
        <f t="shared" si="0"/>
        <v>cryptography_kstoggle^1|cryptography_steep^24|</v>
      </c>
      <c r="V120" t="str">
        <f t="shared" si="2"/>
        <v/>
      </c>
    </row>
    <row r="121" spans="1:22" x14ac:dyDescent="0.25">
      <c r="A121" s="8" t="s">
        <v>248</v>
      </c>
      <c r="B121" s="8"/>
      <c r="I121" s="8"/>
      <c r="U121" t="str">
        <f t="shared" si="0"/>
        <v/>
      </c>
      <c r="V121" t="str">
        <f t="shared" si="2"/>
        <v/>
      </c>
    </row>
    <row r="122" spans="1:22" x14ac:dyDescent="0.25">
      <c r="A122" s="8" t="s">
        <v>249</v>
      </c>
      <c r="B122" s="8"/>
      <c r="I122" s="8"/>
      <c r="U122" t="str">
        <f t="shared" si="0"/>
        <v/>
      </c>
      <c r="V122" t="str">
        <f t="shared" si="2"/>
        <v/>
      </c>
    </row>
    <row r="123" spans="1:22" x14ac:dyDescent="0.25">
      <c r="A123" s="8" t="s">
        <v>250</v>
      </c>
      <c r="B123" s="8"/>
      <c r="I123" s="8"/>
      <c r="U123" t="str">
        <f t="shared" si="0"/>
        <v/>
      </c>
      <c r="V123" t="str">
        <f t="shared" si="2"/>
        <v/>
      </c>
    </row>
    <row r="124" spans="1:22" x14ac:dyDescent="0.25">
      <c r="A124" s="8" t="s">
        <v>251</v>
      </c>
      <c r="B124" s="8"/>
      <c r="I124" s="8"/>
      <c r="U124" t="str">
        <f t="shared" si="0"/>
        <v/>
      </c>
      <c r="V124" t="str">
        <f t="shared" si="2"/>
        <v/>
      </c>
    </row>
    <row r="125" spans="1:22" x14ac:dyDescent="0.25">
      <c r="A125" s="8"/>
      <c r="B125" s="8"/>
      <c r="F125" s="8" t="s">
        <v>401</v>
      </c>
      <c r="I125" s="8"/>
      <c r="U125" t="str">
        <f t="shared" si="0"/>
        <v/>
      </c>
      <c r="V125" t="str">
        <f t="shared" si="2"/>
        <v/>
      </c>
    </row>
    <row r="126" spans="1:22" x14ac:dyDescent="0.25">
      <c r="A126" s="8"/>
      <c r="B126" s="8"/>
      <c r="F126" t="s">
        <v>402</v>
      </c>
      <c r="I126" s="8"/>
      <c r="U126" t="str">
        <f t="shared" si="0"/>
        <v/>
      </c>
      <c r="V126" t="str">
        <f t="shared" si="2"/>
        <v/>
      </c>
    </row>
    <row r="127" spans="1:22" x14ac:dyDescent="0.25">
      <c r="A127" s="8"/>
      <c r="B127" s="8"/>
      <c r="F127" t="s">
        <v>403</v>
      </c>
      <c r="I127" s="8"/>
      <c r="U127" t="str">
        <f t="shared" si="0"/>
        <v/>
      </c>
      <c r="V127" t="str">
        <f t="shared" si="2"/>
        <v/>
      </c>
    </row>
    <row r="128" spans="1:22" x14ac:dyDescent="0.25">
      <c r="A128" s="8"/>
      <c r="B128" s="8"/>
      <c r="F128" t="s">
        <v>404</v>
      </c>
      <c r="I128" s="8"/>
      <c r="U128" t="str">
        <f t="shared" si="0"/>
        <v/>
      </c>
      <c r="V128" t="str">
        <f t="shared" si="2"/>
        <v/>
      </c>
    </row>
    <row r="129" spans="1:22" x14ac:dyDescent="0.25">
      <c r="A129" s="8"/>
      <c r="B129" s="8"/>
      <c r="F129" t="s">
        <v>405</v>
      </c>
      <c r="I129" s="8"/>
      <c r="U129" t="str">
        <f t="shared" si="0"/>
        <v/>
      </c>
      <c r="V129" t="str">
        <f t="shared" si="2"/>
        <v/>
      </c>
    </row>
    <row r="130" spans="1:22" x14ac:dyDescent="0.25">
      <c r="A130" s="8"/>
      <c r="B130" s="8"/>
      <c r="F130" t="s">
        <v>406</v>
      </c>
      <c r="I130" s="8"/>
      <c r="U130" t="str">
        <f t="shared" si="0"/>
        <v/>
      </c>
      <c r="V130" t="str">
        <f t="shared" si="2"/>
        <v/>
      </c>
    </row>
    <row r="131" spans="1:22" x14ac:dyDescent="0.25">
      <c r="A131" s="8"/>
      <c r="B131" s="8"/>
      <c r="F131" t="s">
        <v>407</v>
      </c>
      <c r="I131" s="8"/>
      <c r="U131" t="str">
        <f t="shared" si="0"/>
        <v/>
      </c>
      <c r="V131" t="str">
        <f t="shared" si="2"/>
        <v/>
      </c>
    </row>
    <row r="132" spans="1:22" x14ac:dyDescent="0.25">
      <c r="A132" s="8"/>
      <c r="B132" s="8"/>
      <c r="F132" t="s">
        <v>408</v>
      </c>
      <c r="I132" s="8"/>
      <c r="U132" t="str">
        <f t="shared" si="0"/>
        <v/>
      </c>
      <c r="V132" t="str">
        <f t="shared" si="2"/>
        <v/>
      </c>
    </row>
    <row r="133" spans="1:22" x14ac:dyDescent="0.25">
      <c r="A133" s="8" t="s">
        <v>132</v>
      </c>
      <c r="B133" s="8"/>
      <c r="I133" s="8"/>
      <c r="U133" t="str">
        <f t="shared" si="0"/>
        <v/>
      </c>
      <c r="V133" t="str">
        <f t="shared" si="2"/>
        <v/>
      </c>
    </row>
    <row r="134" spans="1:22" x14ac:dyDescent="0.25">
      <c r="A134" s="8" t="s">
        <v>133</v>
      </c>
      <c r="B134" s="8"/>
      <c r="I134" s="8"/>
      <c r="U134" t="str">
        <f t="shared" si="0"/>
        <v/>
      </c>
      <c r="V134" t="str">
        <f t="shared" si="2"/>
        <v/>
      </c>
    </row>
    <row r="135" spans="1:22" x14ac:dyDescent="0.25">
      <c r="A135" s="8" t="s">
        <v>134</v>
      </c>
      <c r="B135" s="8"/>
      <c r="I135" s="8"/>
      <c r="U135" t="str">
        <f t="shared" si="0"/>
        <v/>
      </c>
      <c r="V135" t="str">
        <f t="shared" si="2"/>
        <v/>
      </c>
    </row>
    <row r="136" spans="1:22" x14ac:dyDescent="0.25">
      <c r="A136" s="8" t="s">
        <v>135</v>
      </c>
      <c r="B136" s="8"/>
      <c r="I136" s="8"/>
      <c r="U136" t="str">
        <f t="shared" si="0"/>
        <v/>
      </c>
      <c r="V136" t="str">
        <f t="shared" si="2"/>
        <v/>
      </c>
    </row>
    <row r="137" spans="1:22" x14ac:dyDescent="0.25">
      <c r="A137" s="8" t="s">
        <v>136</v>
      </c>
      <c r="B137" s="8"/>
      <c r="I137" s="8"/>
      <c r="U137" t="str">
        <f t="shared" si="0"/>
        <v/>
      </c>
      <c r="V137" t="str">
        <f t="shared" si="2"/>
        <v/>
      </c>
    </row>
    <row r="138" spans="1:22" x14ac:dyDescent="0.25">
      <c r="A138" s="8" t="s">
        <v>137</v>
      </c>
      <c r="B138" s="8"/>
      <c r="I138" s="8"/>
      <c r="U138" t="str">
        <f t="shared" ref="U138:U201" si="3">IF(C138=1,CONCATENATE(A138,"_kstoggle^1|",A138,"_steep^",D138,"|"),"")</f>
        <v/>
      </c>
      <c r="V138" t="str">
        <f t="shared" si="2"/>
        <v/>
      </c>
    </row>
    <row r="139" spans="1:22" x14ac:dyDescent="0.25">
      <c r="A139" s="8" t="s">
        <v>252</v>
      </c>
      <c r="B139" s="8"/>
      <c r="I139" s="8"/>
      <c r="U139" t="str">
        <f t="shared" si="3"/>
        <v/>
      </c>
      <c r="V139" t="str">
        <f t="shared" si="2"/>
        <v/>
      </c>
    </row>
    <row r="140" spans="1:22" x14ac:dyDescent="0.25">
      <c r="A140" s="8" t="s">
        <v>253</v>
      </c>
      <c r="B140" s="8"/>
      <c r="C140">
        <v>1</v>
      </c>
      <c r="D140">
        <v>30</v>
      </c>
      <c r="I140" s="8"/>
      <c r="U140" t="str">
        <f t="shared" si="3"/>
        <v>economicsfinanceinvesting_kstoggle^1|economicsfinanceinvesting_steep^30|</v>
      </c>
      <c r="V140" t="str">
        <f t="shared" si="2"/>
        <v/>
      </c>
    </row>
    <row r="141" spans="1:22" x14ac:dyDescent="0.25">
      <c r="A141" s="8"/>
      <c r="B141" s="8"/>
      <c r="F141" s="8" t="s">
        <v>409</v>
      </c>
      <c r="G141">
        <v>1</v>
      </c>
      <c r="I141" s="8"/>
      <c r="U141" t="str">
        <f t="shared" si="3"/>
        <v/>
      </c>
      <c r="V141" t="str">
        <f t="shared" ref="V141:V204" si="4">IF(G141=1,CONCATENATE(F141,"_has^1",IF(H141=1,CONCATENATE("|",F141,"_spec^1"),),IF(I141=1,CONCATENATE("|",F141,"_proof^1"),)),"")</f>
        <v>economics_has^1</v>
      </c>
    </row>
    <row r="142" spans="1:22" x14ac:dyDescent="0.25">
      <c r="A142" s="8"/>
      <c r="B142" s="8"/>
      <c r="F142" t="s">
        <v>410</v>
      </c>
      <c r="I142" s="8"/>
      <c r="U142" t="str">
        <f t="shared" si="3"/>
        <v/>
      </c>
      <c r="V142" t="str">
        <f t="shared" si="4"/>
        <v/>
      </c>
    </row>
    <row r="143" spans="1:22" x14ac:dyDescent="0.25">
      <c r="A143" s="8"/>
      <c r="B143" s="8"/>
      <c r="F143" t="s">
        <v>411</v>
      </c>
      <c r="I143" s="8"/>
      <c r="U143" t="str">
        <f t="shared" si="3"/>
        <v/>
      </c>
      <c r="V143" t="str">
        <f t="shared" si="4"/>
        <v/>
      </c>
    </row>
    <row r="144" spans="1:22" x14ac:dyDescent="0.25">
      <c r="A144" s="8"/>
      <c r="B144" t="s">
        <v>685</v>
      </c>
      <c r="E144" t="s">
        <v>726</v>
      </c>
      <c r="F144" t="s">
        <v>412</v>
      </c>
      <c r="G144">
        <v>1</v>
      </c>
      <c r="I144" s="8"/>
      <c r="M144" s="8"/>
      <c r="U144" t="str">
        <f t="shared" si="3"/>
        <v/>
      </c>
      <c r="V144" t="str">
        <f t="shared" si="4"/>
        <v>mercantilism_has^1</v>
      </c>
    </row>
    <row r="145" spans="1:22" x14ac:dyDescent="0.25">
      <c r="A145" s="8" t="s">
        <v>254</v>
      </c>
      <c r="B145" s="8"/>
      <c r="I145" s="8"/>
      <c r="U145" t="str">
        <f t="shared" si="3"/>
        <v/>
      </c>
      <c r="V145" t="str">
        <f t="shared" si="4"/>
        <v/>
      </c>
    </row>
    <row r="146" spans="1:22" x14ac:dyDescent="0.25">
      <c r="A146" s="8" t="s">
        <v>255</v>
      </c>
      <c r="B146" s="8"/>
      <c r="I146" s="8"/>
      <c r="U146" t="str">
        <f t="shared" si="3"/>
        <v/>
      </c>
      <c r="V146" t="str">
        <f t="shared" si="4"/>
        <v/>
      </c>
    </row>
    <row r="147" spans="1:22" x14ac:dyDescent="0.25">
      <c r="A147" s="8"/>
      <c r="B147" s="8"/>
      <c r="F147" s="8" t="s">
        <v>413</v>
      </c>
      <c r="I147" s="8"/>
      <c r="U147" t="str">
        <f t="shared" si="3"/>
        <v/>
      </c>
      <c r="V147" t="str">
        <f t="shared" si="4"/>
        <v/>
      </c>
    </row>
    <row r="148" spans="1:22" x14ac:dyDescent="0.25">
      <c r="A148" s="8"/>
      <c r="B148" s="8"/>
      <c r="F148" t="s">
        <v>414</v>
      </c>
      <c r="I148" s="8"/>
      <c r="U148" t="str">
        <f t="shared" si="3"/>
        <v/>
      </c>
      <c r="V148" t="str">
        <f t="shared" si="4"/>
        <v/>
      </c>
    </row>
    <row r="149" spans="1:22" x14ac:dyDescent="0.25">
      <c r="A149" s="8"/>
      <c r="B149" s="8"/>
      <c r="F149" t="s">
        <v>415</v>
      </c>
      <c r="I149" s="8"/>
      <c r="U149" t="str">
        <f t="shared" si="3"/>
        <v/>
      </c>
      <c r="V149" t="str">
        <f t="shared" si="4"/>
        <v/>
      </c>
    </row>
    <row r="150" spans="1:22" x14ac:dyDescent="0.25">
      <c r="A150" s="8"/>
      <c r="B150" s="8"/>
      <c r="F150" t="s">
        <v>416</v>
      </c>
      <c r="I150" s="8"/>
      <c r="U150" t="str">
        <f t="shared" si="3"/>
        <v/>
      </c>
      <c r="V150" t="str">
        <f t="shared" si="4"/>
        <v/>
      </c>
    </row>
    <row r="151" spans="1:22" x14ac:dyDescent="0.25">
      <c r="A151" s="8"/>
      <c r="B151" s="8"/>
      <c r="F151" t="s">
        <v>417</v>
      </c>
      <c r="I151" s="8"/>
      <c r="U151" t="str">
        <f t="shared" si="3"/>
        <v/>
      </c>
      <c r="V151" t="str">
        <f t="shared" si="4"/>
        <v/>
      </c>
    </row>
    <row r="152" spans="1:22" x14ac:dyDescent="0.25">
      <c r="A152" s="8"/>
      <c r="B152" s="8"/>
      <c r="F152" t="s">
        <v>418</v>
      </c>
      <c r="I152" s="8"/>
      <c r="U152" t="str">
        <f t="shared" si="3"/>
        <v/>
      </c>
      <c r="V152" t="str">
        <f t="shared" si="4"/>
        <v/>
      </c>
    </row>
    <row r="153" spans="1:22" x14ac:dyDescent="0.25">
      <c r="A153" s="8"/>
      <c r="B153" s="8"/>
      <c r="F153" t="s">
        <v>419</v>
      </c>
      <c r="I153" s="8"/>
      <c r="U153" t="str">
        <f t="shared" si="3"/>
        <v/>
      </c>
      <c r="V153" t="str">
        <f t="shared" si="4"/>
        <v/>
      </c>
    </row>
    <row r="154" spans="1:22" x14ac:dyDescent="0.25">
      <c r="A154" s="8" t="s">
        <v>256</v>
      </c>
      <c r="B154" s="8"/>
      <c r="I154" s="8"/>
      <c r="U154" t="str">
        <f t="shared" si="3"/>
        <v/>
      </c>
      <c r="V154" t="str">
        <f t="shared" si="4"/>
        <v/>
      </c>
    </row>
    <row r="155" spans="1:22" x14ac:dyDescent="0.25">
      <c r="A155" s="8" t="s">
        <v>257</v>
      </c>
      <c r="B155" s="8"/>
      <c r="I155" s="8"/>
      <c r="U155" t="str">
        <f t="shared" si="3"/>
        <v/>
      </c>
      <c r="V155" t="str">
        <f t="shared" si="4"/>
        <v/>
      </c>
    </row>
    <row r="156" spans="1:22" x14ac:dyDescent="0.25">
      <c r="A156" s="8"/>
      <c r="B156" s="8"/>
      <c r="F156" s="8" t="s">
        <v>420</v>
      </c>
      <c r="I156" s="8"/>
      <c r="U156" t="str">
        <f t="shared" si="3"/>
        <v/>
      </c>
      <c r="V156" t="str">
        <f t="shared" si="4"/>
        <v/>
      </c>
    </row>
    <row r="157" spans="1:22" x14ac:dyDescent="0.25">
      <c r="A157" s="8"/>
      <c r="B157" s="8"/>
      <c r="F157" t="s">
        <v>421</v>
      </c>
      <c r="I157" s="8"/>
      <c r="U157" t="str">
        <f t="shared" si="3"/>
        <v/>
      </c>
      <c r="V157" t="str">
        <f t="shared" si="4"/>
        <v/>
      </c>
    </row>
    <row r="158" spans="1:22" x14ac:dyDescent="0.25">
      <c r="A158" s="8"/>
      <c r="B158" s="8"/>
      <c r="F158" t="s">
        <v>422</v>
      </c>
      <c r="I158" s="8"/>
      <c r="U158" t="str">
        <f t="shared" si="3"/>
        <v/>
      </c>
      <c r="V158" t="str">
        <f t="shared" si="4"/>
        <v/>
      </c>
    </row>
    <row r="159" spans="1:22" x14ac:dyDescent="0.25">
      <c r="A159" s="8"/>
      <c r="B159" s="8"/>
      <c r="F159" t="s">
        <v>423</v>
      </c>
      <c r="I159" s="8"/>
      <c r="U159" t="str">
        <f t="shared" si="3"/>
        <v/>
      </c>
      <c r="V159" t="str">
        <f t="shared" si="4"/>
        <v/>
      </c>
    </row>
    <row r="160" spans="1:22" x14ac:dyDescent="0.25">
      <c r="A160" s="8"/>
      <c r="B160" s="8"/>
      <c r="F160" t="s">
        <v>424</v>
      </c>
      <c r="I160" s="8"/>
      <c r="U160" t="str">
        <f t="shared" si="3"/>
        <v/>
      </c>
      <c r="V160" t="str">
        <f t="shared" si="4"/>
        <v/>
      </c>
    </row>
    <row r="161" spans="1:22" x14ac:dyDescent="0.25">
      <c r="A161" s="8" t="s">
        <v>258</v>
      </c>
      <c r="B161" s="8"/>
      <c r="I161" s="8"/>
      <c r="U161" t="str">
        <f t="shared" si="3"/>
        <v/>
      </c>
      <c r="V161" t="str">
        <f t="shared" si="4"/>
        <v/>
      </c>
    </row>
    <row r="162" spans="1:22" x14ac:dyDescent="0.25">
      <c r="A162" s="8" t="s">
        <v>259</v>
      </c>
      <c r="B162" t="s">
        <v>367</v>
      </c>
      <c r="C162">
        <v>1</v>
      </c>
      <c r="D162">
        <v>34</v>
      </c>
      <c r="E162" t="s">
        <v>727</v>
      </c>
      <c r="I162" s="8"/>
      <c r="U162" t="str">
        <f t="shared" si="3"/>
        <v>foreignlanguage_kstoggle^1|foreignlanguage_steep^34|</v>
      </c>
      <c r="V162" t="str">
        <f t="shared" si="4"/>
        <v/>
      </c>
    </row>
    <row r="163" spans="1:22" x14ac:dyDescent="0.25">
      <c r="A163" s="8" t="s">
        <v>260</v>
      </c>
      <c r="B163" s="8"/>
      <c r="I163" s="8"/>
      <c r="U163" t="str">
        <f t="shared" si="3"/>
        <v/>
      </c>
      <c r="V163" t="str">
        <f t="shared" si="4"/>
        <v/>
      </c>
    </row>
    <row r="164" spans="1:22" x14ac:dyDescent="0.25">
      <c r="A164" s="8"/>
      <c r="B164" s="8"/>
      <c r="F164" s="8" t="s">
        <v>425</v>
      </c>
      <c r="I164" s="8"/>
      <c r="U164" t="str">
        <f t="shared" si="3"/>
        <v/>
      </c>
      <c r="V164" t="str">
        <f t="shared" si="4"/>
        <v/>
      </c>
    </row>
    <row r="165" spans="1:22" x14ac:dyDescent="0.25">
      <c r="A165" s="8"/>
      <c r="B165" s="8"/>
      <c r="F165" t="s">
        <v>426</v>
      </c>
      <c r="I165" s="8"/>
      <c r="U165" t="str">
        <f t="shared" si="3"/>
        <v/>
      </c>
      <c r="V165" t="str">
        <f t="shared" si="4"/>
        <v/>
      </c>
    </row>
    <row r="166" spans="1:22" x14ac:dyDescent="0.25">
      <c r="A166" s="8"/>
      <c r="B166" s="8"/>
      <c r="F166" t="s">
        <v>427</v>
      </c>
      <c r="I166" s="8"/>
      <c r="U166" t="str">
        <f t="shared" si="3"/>
        <v/>
      </c>
      <c r="V166" t="str">
        <f t="shared" si="4"/>
        <v/>
      </c>
    </row>
    <row r="167" spans="1:22" x14ac:dyDescent="0.25">
      <c r="A167" s="8"/>
      <c r="B167" s="8"/>
      <c r="F167" t="s">
        <v>428</v>
      </c>
      <c r="I167" s="8"/>
      <c r="U167" t="str">
        <f t="shared" si="3"/>
        <v/>
      </c>
      <c r="V167" t="str">
        <f t="shared" si="4"/>
        <v/>
      </c>
    </row>
    <row r="168" spans="1:22" x14ac:dyDescent="0.25">
      <c r="A168" s="8"/>
      <c r="B168" s="8"/>
      <c r="F168" t="s">
        <v>429</v>
      </c>
      <c r="I168" s="8"/>
      <c r="U168" t="str">
        <f t="shared" si="3"/>
        <v/>
      </c>
      <c r="V168" t="str">
        <f t="shared" si="4"/>
        <v/>
      </c>
    </row>
    <row r="169" spans="1:22" x14ac:dyDescent="0.25">
      <c r="A169" s="8"/>
      <c r="B169" s="8"/>
      <c r="F169" t="s">
        <v>430</v>
      </c>
      <c r="I169" s="8"/>
      <c r="U169" t="str">
        <f t="shared" si="3"/>
        <v/>
      </c>
      <c r="V169" t="str">
        <f t="shared" si="4"/>
        <v/>
      </c>
    </row>
    <row r="170" spans="1:22" x14ac:dyDescent="0.25">
      <c r="A170" s="8" t="s">
        <v>261</v>
      </c>
      <c r="B170" s="8"/>
      <c r="I170" s="8"/>
      <c r="U170" t="str">
        <f t="shared" si="3"/>
        <v/>
      </c>
      <c r="V170" t="str">
        <f t="shared" si="4"/>
        <v/>
      </c>
    </row>
    <row r="171" spans="1:22" x14ac:dyDescent="0.25">
      <c r="A171" s="8"/>
      <c r="B171" s="8"/>
      <c r="F171" s="8" t="s">
        <v>431</v>
      </c>
      <c r="I171" s="8"/>
      <c r="U171" t="str">
        <f t="shared" si="3"/>
        <v/>
      </c>
      <c r="V171" t="str">
        <f t="shared" si="4"/>
        <v/>
      </c>
    </row>
    <row r="172" spans="1:22" x14ac:dyDescent="0.25">
      <c r="A172" s="8"/>
      <c r="B172" s="8"/>
      <c r="F172" t="s">
        <v>432</v>
      </c>
      <c r="I172" s="8"/>
      <c r="U172" t="str">
        <f t="shared" si="3"/>
        <v/>
      </c>
      <c r="V172" t="str">
        <f t="shared" si="4"/>
        <v/>
      </c>
    </row>
    <row r="173" spans="1:22" x14ac:dyDescent="0.25">
      <c r="A173" s="8"/>
      <c r="B173" s="8"/>
      <c r="F173" t="s">
        <v>433</v>
      </c>
      <c r="I173" s="8"/>
      <c r="U173" t="str">
        <f t="shared" si="3"/>
        <v/>
      </c>
      <c r="V173" t="str">
        <f t="shared" si="4"/>
        <v/>
      </c>
    </row>
    <row r="174" spans="1:22" x14ac:dyDescent="0.25">
      <c r="A174" s="8"/>
      <c r="B174" s="8"/>
      <c r="F174" t="s">
        <v>434</v>
      </c>
      <c r="I174" s="8"/>
      <c r="U174" t="str">
        <f t="shared" si="3"/>
        <v/>
      </c>
      <c r="V174" t="str">
        <f t="shared" si="4"/>
        <v/>
      </c>
    </row>
    <row r="175" spans="1:22" x14ac:dyDescent="0.25">
      <c r="A175" s="8"/>
      <c r="B175" s="8"/>
      <c r="F175" t="s">
        <v>435</v>
      </c>
      <c r="I175" s="8"/>
      <c r="U175" t="str">
        <f t="shared" si="3"/>
        <v/>
      </c>
      <c r="V175" t="str">
        <f t="shared" si="4"/>
        <v/>
      </c>
    </row>
    <row r="176" spans="1:22" x14ac:dyDescent="0.25">
      <c r="A176" s="8"/>
      <c r="B176" s="8"/>
      <c r="F176" t="s">
        <v>436</v>
      </c>
      <c r="I176" s="8"/>
      <c r="U176" t="str">
        <f t="shared" si="3"/>
        <v/>
      </c>
      <c r="V176" t="str">
        <f t="shared" si="4"/>
        <v/>
      </c>
    </row>
    <row r="177" spans="1:22" x14ac:dyDescent="0.25">
      <c r="A177" s="8" t="s">
        <v>262</v>
      </c>
      <c r="B177" s="8"/>
      <c r="I177" s="8"/>
      <c r="U177" t="str">
        <f t="shared" si="3"/>
        <v/>
      </c>
      <c r="V177" t="str">
        <f t="shared" si="4"/>
        <v/>
      </c>
    </row>
    <row r="178" spans="1:22" x14ac:dyDescent="0.25">
      <c r="A178" s="8"/>
      <c r="B178" s="8"/>
      <c r="F178" s="8" t="s">
        <v>437</v>
      </c>
      <c r="I178" s="8"/>
      <c r="U178" t="str">
        <f t="shared" si="3"/>
        <v/>
      </c>
      <c r="V178" t="str">
        <f t="shared" si="4"/>
        <v/>
      </c>
    </row>
    <row r="179" spans="1:22" x14ac:dyDescent="0.25">
      <c r="A179" s="8"/>
      <c r="B179" s="8"/>
      <c r="F179" t="s">
        <v>438</v>
      </c>
      <c r="I179" s="8"/>
      <c r="U179" t="str">
        <f t="shared" si="3"/>
        <v/>
      </c>
      <c r="V179" t="str">
        <f t="shared" si="4"/>
        <v/>
      </c>
    </row>
    <row r="180" spans="1:22" x14ac:dyDescent="0.25">
      <c r="A180" s="8"/>
      <c r="B180" s="8"/>
      <c r="F180" t="s">
        <v>46</v>
      </c>
      <c r="I180" s="8"/>
      <c r="U180" t="str">
        <f t="shared" si="3"/>
        <v/>
      </c>
      <c r="V180" t="str">
        <f t="shared" si="4"/>
        <v/>
      </c>
    </row>
    <row r="181" spans="1:22" x14ac:dyDescent="0.25">
      <c r="A181" s="8"/>
      <c r="B181" s="8"/>
      <c r="F181" t="s">
        <v>439</v>
      </c>
      <c r="I181" s="8"/>
      <c r="U181" t="str">
        <f t="shared" si="3"/>
        <v/>
      </c>
      <c r="V181" t="str">
        <f t="shared" si="4"/>
        <v/>
      </c>
    </row>
    <row r="182" spans="1:22" x14ac:dyDescent="0.25">
      <c r="A182" s="8"/>
      <c r="B182" s="8"/>
      <c r="F182" t="s">
        <v>440</v>
      </c>
      <c r="I182" s="8"/>
      <c r="U182" t="str">
        <f t="shared" si="3"/>
        <v/>
      </c>
      <c r="V182" t="str">
        <f t="shared" si="4"/>
        <v/>
      </c>
    </row>
    <row r="183" spans="1:22" x14ac:dyDescent="0.25">
      <c r="A183" s="8"/>
      <c r="B183" s="8"/>
      <c r="F183" t="s">
        <v>441</v>
      </c>
      <c r="I183" s="8"/>
      <c r="U183" t="str">
        <f t="shared" si="3"/>
        <v/>
      </c>
      <c r="V183" t="str">
        <f t="shared" si="4"/>
        <v/>
      </c>
    </row>
    <row r="184" spans="1:22" x14ac:dyDescent="0.25">
      <c r="A184" s="8"/>
      <c r="B184" s="8"/>
      <c r="F184" t="s">
        <v>442</v>
      </c>
      <c r="I184" s="8"/>
      <c r="U184" t="str">
        <f t="shared" si="3"/>
        <v/>
      </c>
      <c r="V184" t="str">
        <f t="shared" si="4"/>
        <v/>
      </c>
    </row>
    <row r="185" spans="1:22" x14ac:dyDescent="0.25">
      <c r="A185" s="8"/>
      <c r="B185" s="8"/>
      <c r="F185" t="s">
        <v>443</v>
      </c>
      <c r="I185" s="8"/>
      <c r="U185" t="str">
        <f t="shared" si="3"/>
        <v/>
      </c>
      <c r="V185" t="str">
        <f t="shared" si="4"/>
        <v/>
      </c>
    </row>
    <row r="186" spans="1:22" x14ac:dyDescent="0.25">
      <c r="A186" s="8" t="s">
        <v>263</v>
      </c>
      <c r="B186" s="8"/>
      <c r="I186" s="8"/>
      <c r="U186" t="str">
        <f t="shared" si="3"/>
        <v/>
      </c>
      <c r="V186" t="str">
        <f t="shared" si="4"/>
        <v/>
      </c>
    </row>
    <row r="187" spans="1:22" x14ac:dyDescent="0.25">
      <c r="A187" s="8" t="s">
        <v>264</v>
      </c>
      <c r="B187" s="8"/>
      <c r="I187" s="8"/>
      <c r="U187" t="str">
        <f t="shared" si="3"/>
        <v/>
      </c>
      <c r="V187" t="str">
        <f t="shared" si="4"/>
        <v/>
      </c>
    </row>
    <row r="188" spans="1:22" x14ac:dyDescent="0.25">
      <c r="A188" s="8" t="s">
        <v>265</v>
      </c>
      <c r="B188" s="8"/>
      <c r="I188" s="8"/>
      <c r="U188" t="str">
        <f t="shared" si="3"/>
        <v/>
      </c>
      <c r="V188" t="str">
        <f t="shared" si="4"/>
        <v/>
      </c>
    </row>
    <row r="189" spans="1:22" x14ac:dyDescent="0.25">
      <c r="A189" s="8" t="s">
        <v>266</v>
      </c>
      <c r="B189" s="8"/>
      <c r="I189" s="8"/>
      <c r="U189" t="str">
        <f t="shared" si="3"/>
        <v/>
      </c>
      <c r="V189" t="str">
        <f t="shared" si="4"/>
        <v/>
      </c>
    </row>
    <row r="190" spans="1:22" x14ac:dyDescent="0.25">
      <c r="A190" s="8" t="s">
        <v>267</v>
      </c>
      <c r="B190" s="8"/>
      <c r="C190">
        <v>1</v>
      </c>
      <c r="D190">
        <v>14</v>
      </c>
      <c r="I190" s="8"/>
      <c r="U190" t="str">
        <f t="shared" si="3"/>
        <v>hypnotism_kstoggle^1|hypnotism_steep^14|</v>
      </c>
      <c r="V190" t="str">
        <f t="shared" si="4"/>
        <v/>
      </c>
    </row>
    <row r="191" spans="1:22" x14ac:dyDescent="0.25">
      <c r="A191" s="8" t="s">
        <v>268</v>
      </c>
      <c r="B191" s="8"/>
      <c r="I191" s="8"/>
      <c r="U191" t="str">
        <f t="shared" si="3"/>
        <v/>
      </c>
      <c r="V191" t="str">
        <f t="shared" si="4"/>
        <v/>
      </c>
    </row>
    <row r="192" spans="1:22" x14ac:dyDescent="0.25">
      <c r="A192" s="8"/>
      <c r="B192" s="8"/>
      <c r="F192" s="8" t="s">
        <v>444</v>
      </c>
      <c r="I192" s="8"/>
      <c r="U192" t="str">
        <f t="shared" si="3"/>
        <v/>
      </c>
      <c r="V192" t="str">
        <f t="shared" si="4"/>
        <v/>
      </c>
    </row>
    <row r="193" spans="1:22" x14ac:dyDescent="0.25">
      <c r="A193" s="8"/>
      <c r="B193" s="8"/>
      <c r="F193" t="s">
        <v>445</v>
      </c>
      <c r="I193" s="8"/>
      <c r="U193" t="str">
        <f t="shared" si="3"/>
        <v/>
      </c>
      <c r="V193" t="str">
        <f t="shared" si="4"/>
        <v/>
      </c>
    </row>
    <row r="194" spans="1:22" x14ac:dyDescent="0.25">
      <c r="A194" s="8"/>
      <c r="B194" s="8"/>
      <c r="F194" t="s">
        <v>446</v>
      </c>
      <c r="I194" s="8"/>
      <c r="U194" t="str">
        <f t="shared" si="3"/>
        <v/>
      </c>
      <c r="V194" t="str">
        <f t="shared" si="4"/>
        <v/>
      </c>
    </row>
    <row r="195" spans="1:22" x14ac:dyDescent="0.25">
      <c r="A195" s="8"/>
      <c r="B195" s="8"/>
      <c r="F195" t="s">
        <v>447</v>
      </c>
      <c r="I195" s="8"/>
      <c r="U195" t="str">
        <f t="shared" si="3"/>
        <v/>
      </c>
      <c r="V195" t="str">
        <f t="shared" si="4"/>
        <v/>
      </c>
    </row>
    <row r="196" spans="1:22" x14ac:dyDescent="0.25">
      <c r="A196" s="8"/>
      <c r="B196" s="8"/>
      <c r="F196" t="s">
        <v>448</v>
      </c>
      <c r="I196" s="8"/>
      <c r="U196" t="str">
        <f t="shared" si="3"/>
        <v/>
      </c>
      <c r="V196" t="str">
        <f t="shared" si="4"/>
        <v/>
      </c>
    </row>
    <row r="197" spans="1:22" x14ac:dyDescent="0.25">
      <c r="A197" s="8"/>
      <c r="B197" s="8"/>
      <c r="F197" t="s">
        <v>449</v>
      </c>
      <c r="I197" s="8"/>
      <c r="U197" t="str">
        <f t="shared" si="3"/>
        <v/>
      </c>
      <c r="V197" t="str">
        <f t="shared" si="4"/>
        <v/>
      </c>
    </row>
    <row r="198" spans="1:22" x14ac:dyDescent="0.25">
      <c r="A198" s="8"/>
      <c r="B198" s="8"/>
      <c r="F198" t="s">
        <v>450</v>
      </c>
      <c r="I198" s="8"/>
      <c r="U198" t="str">
        <f t="shared" si="3"/>
        <v/>
      </c>
      <c r="V198" t="str">
        <f t="shared" si="4"/>
        <v/>
      </c>
    </row>
    <row r="199" spans="1:22" x14ac:dyDescent="0.25">
      <c r="A199" s="8" t="s">
        <v>269</v>
      </c>
      <c r="B199" s="8"/>
      <c r="C199">
        <v>1</v>
      </c>
      <c r="D199">
        <v>18</v>
      </c>
      <c r="I199" s="8"/>
      <c r="U199" t="str">
        <f t="shared" si="3"/>
        <v>journalism_kstoggle^1|journalism_steep^18|</v>
      </c>
      <c r="V199" t="str">
        <f t="shared" si="4"/>
        <v/>
      </c>
    </row>
    <row r="200" spans="1:22" x14ac:dyDescent="0.25">
      <c r="A200" s="8" t="s">
        <v>270</v>
      </c>
      <c r="B200" s="8"/>
      <c r="I200" s="8"/>
      <c r="U200" t="str">
        <f t="shared" si="3"/>
        <v/>
      </c>
      <c r="V200" t="str">
        <f t="shared" si="4"/>
        <v/>
      </c>
    </row>
    <row r="201" spans="1:22" x14ac:dyDescent="0.25">
      <c r="A201" s="8"/>
      <c r="B201" s="8"/>
      <c r="F201" s="8" t="s">
        <v>451</v>
      </c>
      <c r="I201" s="8"/>
      <c r="U201" t="str">
        <f t="shared" si="3"/>
        <v/>
      </c>
      <c r="V201" t="str">
        <f t="shared" si="4"/>
        <v/>
      </c>
    </row>
    <row r="202" spans="1:22" x14ac:dyDescent="0.25">
      <c r="A202" s="8"/>
      <c r="B202" s="8"/>
      <c r="F202" t="s">
        <v>452</v>
      </c>
      <c r="I202" s="8"/>
      <c r="U202" t="str">
        <f t="shared" ref="U202:U265" si="5">IF(C202=1,CONCATENATE(A202,"_kstoggle^1|",A202,"_steep^",D202,"|"),"")</f>
        <v/>
      </c>
      <c r="V202" t="str">
        <f t="shared" si="4"/>
        <v/>
      </c>
    </row>
    <row r="203" spans="1:22" x14ac:dyDescent="0.25">
      <c r="A203" s="8"/>
      <c r="B203" s="8"/>
      <c r="F203" t="s">
        <v>453</v>
      </c>
      <c r="I203" s="8"/>
      <c r="U203" t="str">
        <f t="shared" si="5"/>
        <v/>
      </c>
      <c r="V203" t="str">
        <f t="shared" si="4"/>
        <v/>
      </c>
    </row>
    <row r="204" spans="1:22" x14ac:dyDescent="0.25">
      <c r="A204" s="8"/>
      <c r="B204" s="8"/>
      <c r="F204" t="s">
        <v>454</v>
      </c>
      <c r="I204" s="8"/>
      <c r="U204" t="str">
        <f t="shared" si="5"/>
        <v/>
      </c>
      <c r="V204" t="str">
        <f t="shared" si="4"/>
        <v/>
      </c>
    </row>
    <row r="205" spans="1:22" x14ac:dyDescent="0.25">
      <c r="A205" s="8"/>
      <c r="B205" s="8"/>
      <c r="F205" t="s">
        <v>455</v>
      </c>
      <c r="I205" s="8"/>
      <c r="U205" t="str">
        <f t="shared" si="5"/>
        <v/>
      </c>
      <c r="V205" t="str">
        <f t="shared" ref="V205:V268" si="6">IF(G205=1,CONCATENATE(F205,"_has^1",IF(H205=1,CONCATENATE("|",F205,"_spec^1"),),IF(I205=1,CONCATENATE("|",F205,"_proof^1"),)),"")</f>
        <v/>
      </c>
    </row>
    <row r="206" spans="1:22" x14ac:dyDescent="0.25">
      <c r="A206" s="8"/>
      <c r="B206" s="8"/>
      <c r="F206" t="s">
        <v>456</v>
      </c>
      <c r="I206" s="8"/>
      <c r="U206" t="str">
        <f t="shared" si="5"/>
        <v/>
      </c>
      <c r="V206" t="str">
        <f t="shared" si="6"/>
        <v/>
      </c>
    </row>
    <row r="207" spans="1:22" x14ac:dyDescent="0.25">
      <c r="A207" s="8" t="s">
        <v>271</v>
      </c>
      <c r="B207" s="8"/>
      <c r="I207" s="8"/>
      <c r="U207" t="str">
        <f t="shared" si="5"/>
        <v/>
      </c>
      <c r="V207" t="str">
        <f t="shared" si="6"/>
        <v/>
      </c>
    </row>
    <row r="208" spans="1:22" x14ac:dyDescent="0.25">
      <c r="A208" s="8" t="s">
        <v>272</v>
      </c>
      <c r="B208" t="s">
        <v>691</v>
      </c>
      <c r="C208">
        <v>1</v>
      </c>
      <c r="D208">
        <v>42</v>
      </c>
      <c r="E208" t="s">
        <v>728</v>
      </c>
      <c r="I208" s="8"/>
      <c r="U208" t="str">
        <f t="shared" si="5"/>
        <v>lipreadingsignlanguage_kstoggle^1|lipreadingsignlanguage_steep^42|</v>
      </c>
      <c r="V208" t="str">
        <f t="shared" si="6"/>
        <v/>
      </c>
    </row>
    <row r="209" spans="1:22" x14ac:dyDescent="0.25">
      <c r="A209" s="8" t="s">
        <v>273</v>
      </c>
      <c r="B209" s="8"/>
      <c r="I209" s="8"/>
      <c r="U209" t="str">
        <f t="shared" si="5"/>
        <v/>
      </c>
      <c r="V209" t="str">
        <f t="shared" si="6"/>
        <v/>
      </c>
    </row>
    <row r="210" spans="1:22" x14ac:dyDescent="0.25">
      <c r="A210" s="8" t="s">
        <v>274</v>
      </c>
      <c r="B210" s="8"/>
      <c r="I210" s="8"/>
      <c r="U210" t="str">
        <f t="shared" si="5"/>
        <v/>
      </c>
      <c r="V210" t="str">
        <f t="shared" si="6"/>
        <v/>
      </c>
    </row>
    <row r="211" spans="1:22" x14ac:dyDescent="0.25">
      <c r="A211" s="8" t="s">
        <v>275</v>
      </c>
      <c r="B211" s="8"/>
      <c r="I211" s="8"/>
      <c r="U211" t="str">
        <f t="shared" si="5"/>
        <v/>
      </c>
      <c r="V211" t="str">
        <f t="shared" si="6"/>
        <v/>
      </c>
    </row>
    <row r="212" spans="1:22" x14ac:dyDescent="0.25">
      <c r="A212" s="8" t="s">
        <v>276</v>
      </c>
      <c r="B212" s="8"/>
      <c r="I212" s="8"/>
      <c r="U212" t="str">
        <f t="shared" si="5"/>
        <v/>
      </c>
      <c r="V212" t="str">
        <f t="shared" si="6"/>
        <v/>
      </c>
    </row>
    <row r="213" spans="1:22" x14ac:dyDescent="0.25">
      <c r="A213" s="8" t="s">
        <v>277</v>
      </c>
      <c r="B213" s="8"/>
      <c r="I213" s="8"/>
      <c r="U213" t="str">
        <f t="shared" si="5"/>
        <v/>
      </c>
      <c r="V213" t="str">
        <f t="shared" si="6"/>
        <v/>
      </c>
    </row>
    <row r="214" spans="1:22" x14ac:dyDescent="0.25">
      <c r="A214" s="8" t="s">
        <v>278</v>
      </c>
      <c r="B214" s="8"/>
      <c r="I214" s="8"/>
      <c r="U214" t="str">
        <f t="shared" si="5"/>
        <v/>
      </c>
      <c r="V214" t="str">
        <f t="shared" si="6"/>
        <v/>
      </c>
    </row>
    <row r="215" spans="1:22" x14ac:dyDescent="0.25">
      <c r="A215" s="8" t="s">
        <v>279</v>
      </c>
      <c r="B215" t="s">
        <v>366</v>
      </c>
      <c r="C215">
        <v>1</v>
      </c>
      <c r="D215">
        <v>37</v>
      </c>
      <c r="E215" t="s">
        <v>729</v>
      </c>
      <c r="I215" s="8"/>
      <c r="U215" t="str">
        <f t="shared" si="5"/>
        <v>nativetongue_kstoggle^1|nativetongue_steep^37|</v>
      </c>
      <c r="V215" t="str">
        <f t="shared" si="6"/>
        <v/>
      </c>
    </row>
    <row r="216" spans="1:22" x14ac:dyDescent="0.25">
      <c r="A216" s="8" t="s">
        <v>280</v>
      </c>
      <c r="B216" s="8"/>
      <c r="I216" s="8"/>
      <c r="U216" t="str">
        <f t="shared" si="5"/>
        <v/>
      </c>
      <c r="V216" t="str">
        <f t="shared" si="6"/>
        <v/>
      </c>
    </row>
    <row r="217" spans="1:22" x14ac:dyDescent="0.25">
      <c r="A217" s="8" t="s">
        <v>281</v>
      </c>
      <c r="B217" s="8"/>
      <c r="I217" s="8"/>
      <c r="U217" t="str">
        <f t="shared" si="5"/>
        <v/>
      </c>
      <c r="V217" t="str">
        <f t="shared" si="6"/>
        <v/>
      </c>
    </row>
    <row r="218" spans="1:22" x14ac:dyDescent="0.25">
      <c r="A218" s="8"/>
      <c r="B218" s="8"/>
      <c r="F218" s="8" t="s">
        <v>457</v>
      </c>
      <c r="I218" s="8"/>
      <c r="U218" t="str">
        <f t="shared" si="5"/>
        <v/>
      </c>
      <c r="V218" t="str">
        <f t="shared" si="6"/>
        <v/>
      </c>
    </row>
    <row r="219" spans="1:22" x14ac:dyDescent="0.25">
      <c r="A219" s="8"/>
      <c r="B219" s="8"/>
      <c r="F219" t="s">
        <v>458</v>
      </c>
      <c r="I219" s="8"/>
      <c r="U219" t="str">
        <f t="shared" si="5"/>
        <v/>
      </c>
      <c r="V219" t="str">
        <f t="shared" si="6"/>
        <v/>
      </c>
    </row>
    <row r="220" spans="1:22" x14ac:dyDescent="0.25">
      <c r="A220" s="8"/>
      <c r="B220" s="8"/>
      <c r="F220" t="s">
        <v>459</v>
      </c>
      <c r="I220" s="8"/>
      <c r="U220" t="str">
        <f t="shared" si="5"/>
        <v/>
      </c>
      <c r="V220" t="str">
        <f t="shared" si="6"/>
        <v/>
      </c>
    </row>
    <row r="221" spans="1:22" x14ac:dyDescent="0.25">
      <c r="A221" s="8"/>
      <c r="B221" s="8"/>
      <c r="F221" t="s">
        <v>460</v>
      </c>
      <c r="I221" s="8"/>
      <c r="U221" t="str">
        <f t="shared" si="5"/>
        <v/>
      </c>
      <c r="V221" t="str">
        <f t="shared" si="6"/>
        <v/>
      </c>
    </row>
    <row r="222" spans="1:22" x14ac:dyDescent="0.25">
      <c r="A222" s="8" t="s">
        <v>282</v>
      </c>
      <c r="B222" s="8"/>
      <c r="I222" s="8"/>
      <c r="U222" t="str">
        <f t="shared" si="5"/>
        <v/>
      </c>
      <c r="V222" t="str">
        <f t="shared" si="6"/>
        <v/>
      </c>
    </row>
    <row r="223" spans="1:22" x14ac:dyDescent="0.25">
      <c r="A223" s="8" t="s">
        <v>283</v>
      </c>
      <c r="B223" s="8"/>
      <c r="I223" s="8"/>
      <c r="U223" t="str">
        <f t="shared" si="5"/>
        <v/>
      </c>
      <c r="V223" t="str">
        <f t="shared" si="6"/>
        <v/>
      </c>
    </row>
    <row r="224" spans="1:22" x14ac:dyDescent="0.25">
      <c r="A224" s="8" t="s">
        <v>284</v>
      </c>
      <c r="B224" s="8"/>
      <c r="I224" s="8"/>
      <c r="U224" t="str">
        <f t="shared" si="5"/>
        <v/>
      </c>
      <c r="V224" t="str">
        <f t="shared" si="6"/>
        <v/>
      </c>
    </row>
    <row r="225" spans="1:22" x14ac:dyDescent="0.25">
      <c r="A225" s="8" t="s">
        <v>285</v>
      </c>
      <c r="B225" s="8"/>
      <c r="I225" s="8"/>
      <c r="U225" t="str">
        <f t="shared" si="5"/>
        <v/>
      </c>
      <c r="V225" t="str">
        <f t="shared" si="6"/>
        <v/>
      </c>
    </row>
    <row r="226" spans="1:22" x14ac:dyDescent="0.25">
      <c r="A226" s="8" t="s">
        <v>286</v>
      </c>
      <c r="B226" s="8"/>
      <c r="I226" s="8"/>
      <c r="U226" t="str">
        <f t="shared" si="5"/>
        <v/>
      </c>
      <c r="V226" t="str">
        <f t="shared" si="6"/>
        <v/>
      </c>
    </row>
    <row r="227" spans="1:22" x14ac:dyDescent="0.25">
      <c r="A227" s="8" t="s">
        <v>151</v>
      </c>
      <c r="B227" s="8"/>
      <c r="I227" s="8"/>
      <c r="U227" t="str">
        <f t="shared" si="5"/>
        <v/>
      </c>
      <c r="V227" t="str">
        <f t="shared" si="6"/>
        <v/>
      </c>
    </row>
    <row r="228" spans="1:22" x14ac:dyDescent="0.25">
      <c r="A228" s="8" t="s">
        <v>287</v>
      </c>
      <c r="B228" s="8"/>
      <c r="I228" s="8"/>
      <c r="U228" t="str">
        <f t="shared" si="5"/>
        <v/>
      </c>
      <c r="V228" t="str">
        <f t="shared" si="6"/>
        <v/>
      </c>
    </row>
    <row r="229" spans="1:22" x14ac:dyDescent="0.25">
      <c r="A229" s="8"/>
      <c r="B229" s="8"/>
      <c r="F229" s="8" t="s">
        <v>461</v>
      </c>
      <c r="I229" s="8"/>
      <c r="U229" t="str">
        <f t="shared" si="5"/>
        <v/>
      </c>
      <c r="V229" t="str">
        <f t="shared" si="6"/>
        <v/>
      </c>
    </row>
    <row r="230" spans="1:22" x14ac:dyDescent="0.25">
      <c r="A230" s="8"/>
      <c r="B230" s="8"/>
      <c r="F230" t="s">
        <v>462</v>
      </c>
      <c r="I230" s="8"/>
      <c r="U230" t="str">
        <f t="shared" si="5"/>
        <v/>
      </c>
      <c r="V230" t="str">
        <f t="shared" si="6"/>
        <v/>
      </c>
    </row>
    <row r="231" spans="1:22" x14ac:dyDescent="0.25">
      <c r="A231" s="8"/>
      <c r="B231" s="8"/>
      <c r="F231" t="s">
        <v>463</v>
      </c>
      <c r="I231" s="8"/>
      <c r="U231" t="str">
        <f t="shared" si="5"/>
        <v/>
      </c>
      <c r="V231" t="str">
        <f t="shared" si="6"/>
        <v/>
      </c>
    </row>
    <row r="232" spans="1:22" x14ac:dyDescent="0.25">
      <c r="A232" s="8"/>
      <c r="B232" s="8"/>
      <c r="F232" t="s">
        <v>464</v>
      </c>
      <c r="I232" s="8"/>
      <c r="U232" t="str">
        <f t="shared" si="5"/>
        <v/>
      </c>
      <c r="V232" t="str">
        <f t="shared" si="6"/>
        <v/>
      </c>
    </row>
    <row r="233" spans="1:22" x14ac:dyDescent="0.25">
      <c r="A233" s="8"/>
      <c r="B233" s="8"/>
      <c r="F233" t="s">
        <v>465</v>
      </c>
      <c r="I233" s="8"/>
      <c r="U233" t="str">
        <f t="shared" si="5"/>
        <v/>
      </c>
      <c r="V233" t="str">
        <f t="shared" si="6"/>
        <v/>
      </c>
    </row>
    <row r="234" spans="1:22" x14ac:dyDescent="0.25">
      <c r="A234" s="8"/>
      <c r="B234" s="8"/>
      <c r="F234" t="s">
        <v>466</v>
      </c>
      <c r="I234" s="8"/>
      <c r="U234" t="str">
        <f t="shared" si="5"/>
        <v/>
      </c>
      <c r="V234" t="str">
        <f t="shared" si="6"/>
        <v/>
      </c>
    </row>
    <row r="235" spans="1:22" x14ac:dyDescent="0.25">
      <c r="A235" s="8"/>
      <c r="B235" s="8"/>
      <c r="F235" t="s">
        <v>467</v>
      </c>
      <c r="I235" s="8"/>
      <c r="U235" t="str">
        <f t="shared" si="5"/>
        <v/>
      </c>
      <c r="V235" t="str">
        <f t="shared" si="6"/>
        <v/>
      </c>
    </row>
    <row r="236" spans="1:22" x14ac:dyDescent="0.25">
      <c r="A236" s="8" t="s">
        <v>288</v>
      </c>
      <c r="B236" s="8"/>
      <c r="I236" s="8"/>
      <c r="U236" t="str">
        <f t="shared" si="5"/>
        <v/>
      </c>
      <c r="V236" t="str">
        <f t="shared" si="6"/>
        <v/>
      </c>
    </row>
    <row r="237" spans="1:22" x14ac:dyDescent="0.25">
      <c r="A237" s="8" t="s">
        <v>289</v>
      </c>
      <c r="B237" t="s">
        <v>366</v>
      </c>
      <c r="C237">
        <v>1</v>
      </c>
      <c r="D237">
        <v>24</v>
      </c>
      <c r="E237" t="s">
        <v>686</v>
      </c>
      <c r="I237" s="8"/>
      <c r="U237" t="str">
        <f t="shared" si="5"/>
        <v>tradelanguage_kstoggle^1|tradelanguage_steep^24|</v>
      </c>
      <c r="V237" t="str">
        <f t="shared" si="6"/>
        <v/>
      </c>
    </row>
    <row r="238" spans="1:22" x14ac:dyDescent="0.25">
      <c r="A238" s="8" t="s">
        <v>290</v>
      </c>
      <c r="B238" s="8"/>
      <c r="I238" s="8"/>
      <c r="U238" t="str">
        <f t="shared" si="5"/>
        <v/>
      </c>
      <c r="V238" t="str">
        <f t="shared" si="6"/>
        <v/>
      </c>
    </row>
    <row r="239" spans="1:22" x14ac:dyDescent="0.25">
      <c r="A239" s="8" t="s">
        <v>291</v>
      </c>
      <c r="B239" s="8"/>
      <c r="I239" s="8"/>
      <c r="U239" t="str">
        <f t="shared" si="5"/>
        <v/>
      </c>
      <c r="V239" t="str">
        <f t="shared" si="6"/>
        <v/>
      </c>
    </row>
    <row r="240" spans="1:22" x14ac:dyDescent="0.25">
      <c r="A240" s="8"/>
      <c r="B240" s="8"/>
      <c r="F240" s="8" t="s">
        <v>468</v>
      </c>
      <c r="I240" s="8"/>
      <c r="U240" t="str">
        <f t="shared" si="5"/>
        <v/>
      </c>
      <c r="V240" t="str">
        <f t="shared" si="6"/>
        <v/>
      </c>
    </row>
    <row r="241" spans="1:22" x14ac:dyDescent="0.25">
      <c r="A241" s="8"/>
      <c r="B241" s="8"/>
      <c r="F241" t="s">
        <v>469</v>
      </c>
      <c r="I241" s="8"/>
      <c r="U241" t="str">
        <f t="shared" si="5"/>
        <v/>
      </c>
      <c r="V241" t="str">
        <f t="shared" si="6"/>
        <v/>
      </c>
    </row>
    <row r="242" spans="1:22" x14ac:dyDescent="0.25">
      <c r="A242" s="8"/>
      <c r="B242" s="8"/>
      <c r="F242" t="s">
        <v>470</v>
      </c>
      <c r="I242" s="8"/>
      <c r="U242" t="str">
        <f t="shared" si="5"/>
        <v/>
      </c>
      <c r="V242" t="str">
        <f t="shared" si="6"/>
        <v/>
      </c>
    </row>
    <row r="243" spans="1:22" x14ac:dyDescent="0.25">
      <c r="A243" s="8"/>
      <c r="B243" s="8"/>
      <c r="F243" t="s">
        <v>471</v>
      </c>
      <c r="I243" s="8"/>
      <c r="U243" t="str">
        <f t="shared" si="5"/>
        <v/>
      </c>
      <c r="V243" t="str">
        <f t="shared" si="6"/>
        <v/>
      </c>
    </row>
    <row r="244" spans="1:22" x14ac:dyDescent="0.25">
      <c r="A244" s="8"/>
      <c r="B244" s="8"/>
      <c r="F244" t="s">
        <v>472</v>
      </c>
      <c r="I244" s="8"/>
      <c r="U244" t="str">
        <f t="shared" si="5"/>
        <v/>
      </c>
      <c r="V244" t="str">
        <f t="shared" si="6"/>
        <v/>
      </c>
    </row>
    <row r="245" spans="1:22" x14ac:dyDescent="0.25">
      <c r="A245" s="8"/>
      <c r="B245" s="8"/>
      <c r="F245" t="s">
        <v>473</v>
      </c>
      <c r="I245" s="8"/>
      <c r="U245" t="str">
        <f t="shared" si="5"/>
        <v/>
      </c>
      <c r="V245" t="str">
        <f t="shared" si="6"/>
        <v/>
      </c>
    </row>
    <row r="246" spans="1:22" x14ac:dyDescent="0.25">
      <c r="A246" s="8"/>
      <c r="B246" s="8"/>
      <c r="F246" t="s">
        <v>474</v>
      </c>
      <c r="I246" s="8"/>
      <c r="U246" t="str">
        <f t="shared" si="5"/>
        <v/>
      </c>
      <c r="V246" t="str">
        <f t="shared" si="6"/>
        <v/>
      </c>
    </row>
    <row r="247" spans="1:22" x14ac:dyDescent="0.25">
      <c r="A247" s="8" t="s">
        <v>292</v>
      </c>
      <c r="B247" s="8"/>
      <c r="I247" s="8"/>
      <c r="U247" t="str">
        <f t="shared" si="5"/>
        <v/>
      </c>
      <c r="V247" t="str">
        <f t="shared" si="6"/>
        <v/>
      </c>
    </row>
    <row r="248" spans="1:22" x14ac:dyDescent="0.25">
      <c r="A248" s="8" t="s">
        <v>293</v>
      </c>
      <c r="B248" s="8"/>
      <c r="I248" s="8"/>
      <c r="U248" t="str">
        <f t="shared" si="5"/>
        <v/>
      </c>
      <c r="V248" t="str">
        <f t="shared" si="6"/>
        <v/>
      </c>
    </row>
    <row r="249" spans="1:22" x14ac:dyDescent="0.25">
      <c r="A249" s="8" t="s">
        <v>294</v>
      </c>
      <c r="B249" s="8"/>
      <c r="I249" s="8"/>
      <c r="U249" t="str">
        <f t="shared" si="5"/>
        <v/>
      </c>
      <c r="V249" t="str">
        <f t="shared" si="6"/>
        <v/>
      </c>
    </row>
    <row r="250" spans="1:22" x14ac:dyDescent="0.25">
      <c r="A250" s="8"/>
      <c r="B250" s="8"/>
      <c r="F250" s="8" t="s">
        <v>475</v>
      </c>
      <c r="I250" s="8"/>
      <c r="U250" t="str">
        <f t="shared" si="5"/>
        <v/>
      </c>
      <c r="V250" t="str">
        <f t="shared" si="6"/>
        <v/>
      </c>
    </row>
    <row r="251" spans="1:22" x14ac:dyDescent="0.25">
      <c r="A251" s="8"/>
      <c r="B251" s="8"/>
      <c r="F251" t="s">
        <v>476</v>
      </c>
      <c r="I251" s="8"/>
      <c r="U251" t="str">
        <f t="shared" si="5"/>
        <v/>
      </c>
      <c r="V251" t="str">
        <f t="shared" si="6"/>
        <v/>
      </c>
    </row>
    <row r="252" spans="1:22" x14ac:dyDescent="0.25">
      <c r="A252" s="8"/>
      <c r="B252" s="8"/>
      <c r="F252" t="s">
        <v>477</v>
      </c>
      <c r="I252" s="8"/>
      <c r="U252" t="str">
        <f t="shared" si="5"/>
        <v/>
      </c>
      <c r="V252" t="str">
        <f t="shared" si="6"/>
        <v/>
      </c>
    </row>
    <row r="253" spans="1:22" x14ac:dyDescent="0.25">
      <c r="A253" s="8"/>
      <c r="B253" s="8"/>
      <c r="F253" t="s">
        <v>478</v>
      </c>
      <c r="I253" s="8"/>
      <c r="U253" t="str">
        <f t="shared" si="5"/>
        <v/>
      </c>
      <c r="V253" t="str">
        <f t="shared" si="6"/>
        <v/>
      </c>
    </row>
    <row r="254" spans="1:22" x14ac:dyDescent="0.25">
      <c r="A254" s="8"/>
      <c r="B254" s="8"/>
      <c r="F254" t="s">
        <v>479</v>
      </c>
      <c r="I254" s="8"/>
      <c r="U254" t="str">
        <f t="shared" si="5"/>
        <v/>
      </c>
      <c r="V254" t="str">
        <f t="shared" si="6"/>
        <v/>
      </c>
    </row>
    <row r="255" spans="1:22" x14ac:dyDescent="0.25">
      <c r="A255" s="8"/>
      <c r="B255" s="8"/>
      <c r="F255" t="s">
        <v>480</v>
      </c>
      <c r="I255" s="8"/>
      <c r="U255" t="str">
        <f t="shared" si="5"/>
        <v/>
      </c>
      <c r="V255" t="str">
        <f t="shared" si="6"/>
        <v/>
      </c>
    </row>
    <row r="256" spans="1:22" x14ac:dyDescent="0.25">
      <c r="A256" s="8"/>
      <c r="B256" s="8"/>
      <c r="F256" t="s">
        <v>481</v>
      </c>
      <c r="I256" s="8"/>
      <c r="U256" t="str">
        <f t="shared" si="5"/>
        <v/>
      </c>
      <c r="V256" t="str">
        <f t="shared" si="6"/>
        <v/>
      </c>
    </row>
    <row r="257" spans="1:22" x14ac:dyDescent="0.25">
      <c r="A257" s="8" t="s">
        <v>295</v>
      </c>
      <c r="B257" s="8"/>
      <c r="I257" s="8"/>
      <c r="U257" t="str">
        <f t="shared" si="5"/>
        <v/>
      </c>
      <c r="V257" t="str">
        <f t="shared" si="6"/>
        <v/>
      </c>
    </row>
    <row r="258" spans="1:22" x14ac:dyDescent="0.25">
      <c r="A258" s="8"/>
      <c r="B258" s="8"/>
      <c r="F258" s="8" t="s">
        <v>482</v>
      </c>
      <c r="I258" s="8"/>
      <c r="U258" t="str">
        <f t="shared" si="5"/>
        <v/>
      </c>
      <c r="V258" t="str">
        <f t="shared" si="6"/>
        <v/>
      </c>
    </row>
    <row r="259" spans="1:22" x14ac:dyDescent="0.25">
      <c r="A259" s="8"/>
      <c r="B259" s="8"/>
      <c r="F259" t="s">
        <v>483</v>
      </c>
      <c r="I259" s="8"/>
      <c r="U259" t="str">
        <f t="shared" si="5"/>
        <v/>
      </c>
      <c r="V259" t="str">
        <f t="shared" si="6"/>
        <v/>
      </c>
    </row>
    <row r="260" spans="1:22" x14ac:dyDescent="0.25">
      <c r="A260" s="8"/>
      <c r="B260" s="8"/>
      <c r="F260" t="s">
        <v>484</v>
      </c>
      <c r="I260" s="8"/>
      <c r="U260" t="str">
        <f t="shared" si="5"/>
        <v/>
      </c>
      <c r="V260" t="str">
        <f t="shared" si="6"/>
        <v/>
      </c>
    </row>
    <row r="261" spans="1:22" x14ac:dyDescent="0.25">
      <c r="A261" s="8"/>
      <c r="B261" s="8"/>
      <c r="F261" t="s">
        <v>485</v>
      </c>
      <c r="I261" s="8"/>
      <c r="U261" t="str">
        <f t="shared" si="5"/>
        <v/>
      </c>
      <c r="V261" t="str">
        <f t="shared" si="6"/>
        <v/>
      </c>
    </row>
    <row r="262" spans="1:22" x14ac:dyDescent="0.25">
      <c r="A262" s="8"/>
      <c r="B262" s="8"/>
      <c r="F262" t="s">
        <v>486</v>
      </c>
      <c r="I262" s="8"/>
      <c r="U262" t="str">
        <f t="shared" si="5"/>
        <v/>
      </c>
      <c r="V262" t="str">
        <f t="shared" si="6"/>
        <v/>
      </c>
    </row>
    <row r="263" spans="1:22" x14ac:dyDescent="0.25">
      <c r="A263" s="8"/>
      <c r="B263" s="8"/>
      <c r="F263" t="s">
        <v>487</v>
      </c>
      <c r="I263" s="8"/>
      <c r="U263" t="str">
        <f t="shared" si="5"/>
        <v/>
      </c>
      <c r="V263" t="str">
        <f t="shared" si="6"/>
        <v/>
      </c>
    </row>
    <row r="264" spans="1:22" x14ac:dyDescent="0.25">
      <c r="A264" s="8"/>
      <c r="B264" s="8"/>
      <c r="F264" t="s">
        <v>488</v>
      </c>
      <c r="I264" s="8"/>
      <c r="U264" t="str">
        <f t="shared" si="5"/>
        <v/>
      </c>
      <c r="V264" t="str">
        <f t="shared" si="6"/>
        <v/>
      </c>
    </row>
    <row r="265" spans="1:22" x14ac:dyDescent="0.25">
      <c r="A265" s="8"/>
      <c r="B265" s="8"/>
      <c r="F265" t="s">
        <v>489</v>
      </c>
      <c r="I265" s="8"/>
      <c r="U265" t="str">
        <f t="shared" si="5"/>
        <v/>
      </c>
      <c r="V265" t="str">
        <f t="shared" si="6"/>
        <v/>
      </c>
    </row>
    <row r="266" spans="1:22" x14ac:dyDescent="0.25">
      <c r="A266" s="8"/>
      <c r="B266" s="8"/>
      <c r="F266" t="s">
        <v>490</v>
      </c>
      <c r="I266" s="8"/>
      <c r="U266" t="str">
        <f t="shared" ref="U266:U329" si="7">IF(C266=1,CONCATENATE(A266,"_kstoggle^1|",A266,"_steep^",D266,"|"),"")</f>
        <v/>
      </c>
      <c r="V266" t="str">
        <f t="shared" si="6"/>
        <v/>
      </c>
    </row>
    <row r="267" spans="1:22" x14ac:dyDescent="0.25">
      <c r="A267" s="8"/>
      <c r="B267" s="8"/>
      <c r="F267" t="s">
        <v>491</v>
      </c>
      <c r="I267" s="8"/>
      <c r="U267" t="str">
        <f t="shared" si="7"/>
        <v/>
      </c>
      <c r="V267" t="str">
        <f t="shared" si="6"/>
        <v/>
      </c>
    </row>
    <row r="268" spans="1:22" x14ac:dyDescent="0.25">
      <c r="A268" s="8"/>
      <c r="B268" s="8"/>
      <c r="F268" t="s">
        <v>492</v>
      </c>
      <c r="I268" s="8"/>
      <c r="U268" t="str">
        <f t="shared" si="7"/>
        <v/>
      </c>
      <c r="V268" t="str">
        <f t="shared" si="6"/>
        <v/>
      </c>
    </row>
    <row r="269" spans="1:22" x14ac:dyDescent="0.25">
      <c r="A269" s="8"/>
      <c r="B269" s="8"/>
      <c r="F269" t="s">
        <v>493</v>
      </c>
      <c r="I269" s="8"/>
      <c r="U269" t="str">
        <f t="shared" si="7"/>
        <v/>
      </c>
      <c r="V269" t="str">
        <f t="shared" ref="V269:V332" si="8">IF(G269=1,CONCATENATE(F269,"_has^1",IF(H269=1,CONCATENATE("|",F269,"_spec^1"),),IF(I269=1,CONCATENATE("|",F269,"_proof^1"),)),"")</f>
        <v/>
      </c>
    </row>
    <row r="270" spans="1:22" x14ac:dyDescent="0.25">
      <c r="A270" s="8" t="s">
        <v>296</v>
      </c>
      <c r="B270" s="8"/>
      <c r="I270" s="8"/>
      <c r="U270" t="str">
        <f t="shared" si="7"/>
        <v/>
      </c>
      <c r="V270" t="str">
        <f t="shared" si="8"/>
        <v/>
      </c>
    </row>
    <row r="271" spans="1:22" x14ac:dyDescent="0.25">
      <c r="A271" s="8" t="s">
        <v>297</v>
      </c>
      <c r="B271" s="8"/>
      <c r="I271" s="8"/>
      <c r="U271" t="str">
        <f t="shared" si="7"/>
        <v/>
      </c>
      <c r="V271" t="str">
        <f t="shared" si="8"/>
        <v/>
      </c>
    </row>
    <row r="272" spans="1:22" x14ac:dyDescent="0.25">
      <c r="A272" s="8" t="s">
        <v>298</v>
      </c>
      <c r="B272" s="8"/>
      <c r="I272" s="8"/>
      <c r="U272" t="str">
        <f t="shared" si="7"/>
        <v/>
      </c>
      <c r="V272" t="str">
        <f t="shared" si="8"/>
        <v/>
      </c>
    </row>
    <row r="273" spans="1:22" x14ac:dyDescent="0.25">
      <c r="A273" s="8"/>
      <c r="B273" s="8"/>
      <c r="F273" s="8" t="s">
        <v>30</v>
      </c>
      <c r="I273" s="8"/>
      <c r="U273" t="str">
        <f t="shared" si="7"/>
        <v/>
      </c>
      <c r="V273" t="str">
        <f t="shared" si="8"/>
        <v/>
      </c>
    </row>
    <row r="274" spans="1:22" x14ac:dyDescent="0.25">
      <c r="A274" s="8"/>
      <c r="B274" s="8"/>
      <c r="F274" t="s">
        <v>31</v>
      </c>
      <c r="I274" s="8"/>
      <c r="U274" t="str">
        <f t="shared" si="7"/>
        <v/>
      </c>
      <c r="V274" t="str">
        <f t="shared" si="8"/>
        <v/>
      </c>
    </row>
    <row r="275" spans="1:22" x14ac:dyDescent="0.25">
      <c r="A275" s="8"/>
      <c r="B275" s="8"/>
      <c r="F275" t="s">
        <v>32</v>
      </c>
      <c r="I275" s="8"/>
      <c r="U275" t="str">
        <f t="shared" si="7"/>
        <v/>
      </c>
      <c r="V275" t="str">
        <f t="shared" si="8"/>
        <v/>
      </c>
    </row>
    <row r="276" spans="1:22" x14ac:dyDescent="0.25">
      <c r="A276" s="8"/>
      <c r="B276" s="8"/>
      <c r="F276" t="s">
        <v>33</v>
      </c>
      <c r="I276" s="8"/>
      <c r="U276" t="str">
        <f t="shared" si="7"/>
        <v/>
      </c>
      <c r="V276" t="str">
        <f t="shared" si="8"/>
        <v/>
      </c>
    </row>
    <row r="277" spans="1:22" x14ac:dyDescent="0.25">
      <c r="A277" s="8"/>
      <c r="B277" s="8"/>
      <c r="F277" t="s">
        <v>34</v>
      </c>
      <c r="I277" s="8"/>
      <c r="U277" t="str">
        <f t="shared" si="7"/>
        <v/>
      </c>
      <c r="V277" t="str">
        <f t="shared" si="8"/>
        <v/>
      </c>
    </row>
    <row r="278" spans="1:22" x14ac:dyDescent="0.25">
      <c r="A278" s="8"/>
      <c r="B278" s="8"/>
      <c r="F278" t="s">
        <v>35</v>
      </c>
      <c r="I278" s="8"/>
      <c r="U278" t="str">
        <f t="shared" si="7"/>
        <v/>
      </c>
      <c r="V278" t="str">
        <f t="shared" si="8"/>
        <v/>
      </c>
    </row>
    <row r="279" spans="1:22" x14ac:dyDescent="0.25">
      <c r="A279" s="8"/>
      <c r="B279" s="8"/>
      <c r="F279" t="s">
        <v>36</v>
      </c>
      <c r="I279" s="8"/>
      <c r="U279" t="str">
        <f t="shared" si="7"/>
        <v/>
      </c>
      <c r="V279" t="str">
        <f t="shared" si="8"/>
        <v/>
      </c>
    </row>
    <row r="280" spans="1:22" x14ac:dyDescent="0.25">
      <c r="A280" s="8"/>
      <c r="B280" s="8"/>
      <c r="F280" t="s">
        <v>37</v>
      </c>
      <c r="I280" s="8"/>
      <c r="U280" t="str">
        <f t="shared" si="7"/>
        <v/>
      </c>
      <c r="V280" t="str">
        <f t="shared" si="8"/>
        <v/>
      </c>
    </row>
    <row r="281" spans="1:22" x14ac:dyDescent="0.25">
      <c r="A281" s="8"/>
      <c r="B281" s="8"/>
      <c r="F281" t="s">
        <v>38</v>
      </c>
      <c r="I281" s="8"/>
      <c r="U281" t="str">
        <f t="shared" si="7"/>
        <v/>
      </c>
      <c r="V281" t="str">
        <f t="shared" si="8"/>
        <v/>
      </c>
    </row>
    <row r="282" spans="1:22" x14ac:dyDescent="0.25">
      <c r="A282" s="8"/>
      <c r="B282" s="8"/>
      <c r="F282" t="s">
        <v>39</v>
      </c>
      <c r="I282" s="8"/>
      <c r="U282" t="str">
        <f t="shared" si="7"/>
        <v/>
      </c>
      <c r="V282" t="str">
        <f t="shared" si="8"/>
        <v/>
      </c>
    </row>
    <row r="283" spans="1:22" x14ac:dyDescent="0.25">
      <c r="A283" s="8"/>
      <c r="B283" s="8"/>
      <c r="F283" t="s">
        <v>40</v>
      </c>
      <c r="I283" s="8"/>
      <c r="U283" t="str">
        <f t="shared" si="7"/>
        <v/>
      </c>
      <c r="V283" t="str">
        <f t="shared" si="8"/>
        <v/>
      </c>
    </row>
    <row r="284" spans="1:22" x14ac:dyDescent="0.25">
      <c r="A284" s="8"/>
      <c r="B284" s="8"/>
      <c r="F284" t="s">
        <v>41</v>
      </c>
      <c r="I284" s="8"/>
      <c r="U284" t="str">
        <f t="shared" si="7"/>
        <v/>
      </c>
      <c r="V284" t="str">
        <f t="shared" si="8"/>
        <v/>
      </c>
    </row>
    <row r="285" spans="1:22" x14ac:dyDescent="0.25">
      <c r="A285" s="8"/>
      <c r="B285" s="8"/>
      <c r="F285" t="s">
        <v>494</v>
      </c>
      <c r="I285" s="8"/>
      <c r="U285" t="str">
        <f t="shared" si="7"/>
        <v/>
      </c>
      <c r="V285" t="str">
        <f t="shared" si="8"/>
        <v/>
      </c>
    </row>
    <row r="286" spans="1:22" x14ac:dyDescent="0.25">
      <c r="A286" s="8"/>
      <c r="B286" s="8"/>
      <c r="F286" t="s">
        <v>495</v>
      </c>
      <c r="I286" s="8"/>
      <c r="U286" t="str">
        <f t="shared" si="7"/>
        <v/>
      </c>
      <c r="V286" t="str">
        <f t="shared" si="8"/>
        <v/>
      </c>
    </row>
    <row r="287" spans="1:22" x14ac:dyDescent="0.25">
      <c r="A287" s="8" t="s">
        <v>299</v>
      </c>
      <c r="B287" s="8"/>
      <c r="I287" s="8"/>
      <c r="U287" t="str">
        <f t="shared" si="7"/>
        <v/>
      </c>
      <c r="V287" t="str">
        <f t="shared" si="8"/>
        <v/>
      </c>
    </row>
    <row r="288" spans="1:22" x14ac:dyDescent="0.25">
      <c r="A288" s="8" t="s">
        <v>300</v>
      </c>
      <c r="B288" s="8"/>
      <c r="C288">
        <v>1</v>
      </c>
      <c r="D288">
        <v>24</v>
      </c>
      <c r="I288" s="8"/>
      <c r="U288" t="str">
        <f t="shared" si="7"/>
        <v>combathandweapons_kstoggle^1|combathandweapons_steep^24|</v>
      </c>
      <c r="V288" t="str">
        <f t="shared" si="8"/>
        <v/>
      </c>
    </row>
    <row r="289" spans="1:22" x14ac:dyDescent="0.25">
      <c r="A289" s="8"/>
      <c r="B289" s="8"/>
      <c r="F289" s="8" t="s">
        <v>21</v>
      </c>
      <c r="G289">
        <v>1</v>
      </c>
      <c r="I289" s="8"/>
      <c r="U289" t="str">
        <f t="shared" si="7"/>
        <v/>
      </c>
      <c r="V289" t="str">
        <f t="shared" si="8"/>
        <v>axe_has^1</v>
      </c>
    </row>
    <row r="290" spans="1:22" x14ac:dyDescent="0.25">
      <c r="A290" s="8"/>
      <c r="B290" s="8"/>
      <c r="F290" t="s">
        <v>22</v>
      </c>
      <c r="I290" s="8"/>
      <c r="U290" t="str">
        <f t="shared" si="7"/>
        <v/>
      </c>
      <c r="V290" t="str">
        <f t="shared" si="8"/>
        <v/>
      </c>
    </row>
    <row r="291" spans="1:22" x14ac:dyDescent="0.25">
      <c r="A291" s="8"/>
      <c r="B291" s="8"/>
      <c r="F291" t="s">
        <v>23</v>
      </c>
      <c r="I291" s="8"/>
      <c r="U291" t="str">
        <f t="shared" si="7"/>
        <v/>
      </c>
      <c r="V291" t="str">
        <f t="shared" si="8"/>
        <v/>
      </c>
    </row>
    <row r="292" spans="1:22" x14ac:dyDescent="0.25">
      <c r="A292" s="8"/>
      <c r="B292" s="8"/>
      <c r="F292" t="s">
        <v>24</v>
      </c>
      <c r="I292" s="8"/>
      <c r="U292" t="str">
        <f t="shared" si="7"/>
        <v/>
      </c>
      <c r="V292" t="str">
        <f t="shared" si="8"/>
        <v/>
      </c>
    </row>
    <row r="293" spans="1:22" x14ac:dyDescent="0.25">
      <c r="A293" s="8"/>
      <c r="B293" s="8"/>
      <c r="F293" t="s">
        <v>17</v>
      </c>
      <c r="G293">
        <v>1</v>
      </c>
      <c r="I293" s="8"/>
      <c r="U293" t="str">
        <f t="shared" si="7"/>
        <v/>
      </c>
      <c r="V293" t="str">
        <f t="shared" si="8"/>
        <v>onehandedswords_has^1</v>
      </c>
    </row>
    <row r="294" spans="1:22" x14ac:dyDescent="0.25">
      <c r="A294" s="8"/>
      <c r="B294" s="8"/>
      <c r="F294" t="s">
        <v>25</v>
      </c>
      <c r="I294" s="8"/>
      <c r="U294" t="str">
        <f t="shared" si="7"/>
        <v/>
      </c>
      <c r="V294" t="str">
        <f t="shared" si="8"/>
        <v/>
      </c>
    </row>
    <row r="295" spans="1:22" x14ac:dyDescent="0.25">
      <c r="A295" s="8"/>
      <c r="B295" s="8"/>
      <c r="F295" t="s">
        <v>26</v>
      </c>
      <c r="I295" s="8"/>
      <c r="U295" t="str">
        <f t="shared" si="7"/>
        <v/>
      </c>
      <c r="V295" t="str">
        <f t="shared" si="8"/>
        <v/>
      </c>
    </row>
    <row r="296" spans="1:22" x14ac:dyDescent="0.25">
      <c r="A296" s="8"/>
      <c r="B296" s="8"/>
      <c r="F296" t="s">
        <v>27</v>
      </c>
      <c r="I296" s="8"/>
      <c r="U296" t="str">
        <f t="shared" si="7"/>
        <v/>
      </c>
      <c r="V296" t="str">
        <f t="shared" si="8"/>
        <v/>
      </c>
    </row>
    <row r="297" spans="1:22" x14ac:dyDescent="0.25">
      <c r="A297" s="8"/>
      <c r="B297" s="8"/>
      <c r="F297" t="s">
        <v>28</v>
      </c>
      <c r="I297" s="8"/>
      <c r="U297" t="str">
        <f t="shared" si="7"/>
        <v/>
      </c>
      <c r="V297" t="str">
        <f t="shared" si="8"/>
        <v/>
      </c>
    </row>
    <row r="298" spans="1:22" x14ac:dyDescent="0.25">
      <c r="A298" s="8"/>
      <c r="B298" s="8"/>
      <c r="F298" t="s">
        <v>29</v>
      </c>
      <c r="I298" s="8"/>
      <c r="U298" t="str">
        <f t="shared" si="7"/>
        <v/>
      </c>
      <c r="V298" t="str">
        <f t="shared" si="8"/>
        <v/>
      </c>
    </row>
    <row r="299" spans="1:22" x14ac:dyDescent="0.25">
      <c r="A299" s="8" t="s">
        <v>301</v>
      </c>
      <c r="B299" s="8"/>
      <c r="I299" s="8"/>
      <c r="U299" t="str">
        <f t="shared" si="7"/>
        <v/>
      </c>
      <c r="V299" t="str">
        <f t="shared" si="8"/>
        <v/>
      </c>
    </row>
    <row r="300" spans="1:22" x14ac:dyDescent="0.25">
      <c r="A300" s="8"/>
      <c r="B300" s="8"/>
      <c r="F300" s="8" t="s">
        <v>42</v>
      </c>
      <c r="I300" s="8"/>
      <c r="U300" t="str">
        <f t="shared" si="7"/>
        <v/>
      </c>
      <c r="V300" t="str">
        <f t="shared" si="8"/>
        <v/>
      </c>
    </row>
    <row r="301" spans="1:22" x14ac:dyDescent="0.25">
      <c r="A301" s="8"/>
      <c r="B301" s="8"/>
      <c r="F301" t="s">
        <v>43</v>
      </c>
      <c r="I301" s="8"/>
      <c r="U301" t="str">
        <f t="shared" si="7"/>
        <v/>
      </c>
      <c r="V301" t="str">
        <f t="shared" si="8"/>
        <v/>
      </c>
    </row>
    <row r="302" spans="1:22" x14ac:dyDescent="0.25">
      <c r="A302" s="8"/>
      <c r="B302" s="8"/>
      <c r="F302" t="s">
        <v>44</v>
      </c>
      <c r="I302" s="8"/>
      <c r="U302" t="str">
        <f t="shared" si="7"/>
        <v/>
      </c>
      <c r="V302" t="str">
        <f t="shared" si="8"/>
        <v/>
      </c>
    </row>
    <row r="303" spans="1:22" x14ac:dyDescent="0.25">
      <c r="A303" s="8"/>
      <c r="B303" s="8"/>
      <c r="F303" t="s">
        <v>45</v>
      </c>
      <c r="I303" s="8"/>
      <c r="U303" t="str">
        <f t="shared" si="7"/>
        <v/>
      </c>
      <c r="V303" t="str">
        <f t="shared" si="8"/>
        <v/>
      </c>
    </row>
    <row r="304" spans="1:22" x14ac:dyDescent="0.25">
      <c r="A304" s="8"/>
      <c r="B304" s="8"/>
      <c r="F304" t="s">
        <v>46</v>
      </c>
      <c r="I304" s="8"/>
      <c r="U304" t="str">
        <f t="shared" si="7"/>
        <v/>
      </c>
      <c r="V304" t="str">
        <f t="shared" si="8"/>
        <v/>
      </c>
    </row>
    <row r="305" spans="1:22" x14ac:dyDescent="0.25">
      <c r="A305" s="8"/>
      <c r="B305" s="8"/>
      <c r="F305" t="s">
        <v>47</v>
      </c>
      <c r="I305" s="8"/>
      <c r="U305" t="str">
        <f t="shared" si="7"/>
        <v/>
      </c>
      <c r="V305" t="str">
        <f t="shared" si="8"/>
        <v/>
      </c>
    </row>
    <row r="306" spans="1:22" x14ac:dyDescent="0.25">
      <c r="A306" s="8"/>
      <c r="B306" s="8"/>
      <c r="F306" t="s">
        <v>48</v>
      </c>
      <c r="I306" s="8"/>
      <c r="U306" t="str">
        <f t="shared" si="7"/>
        <v/>
      </c>
      <c r="V306" t="str">
        <f t="shared" si="8"/>
        <v/>
      </c>
    </row>
    <row r="307" spans="1:22" x14ac:dyDescent="0.25">
      <c r="A307" s="8"/>
      <c r="B307" s="8"/>
      <c r="F307" t="s">
        <v>49</v>
      </c>
      <c r="I307" s="8"/>
      <c r="U307" t="str">
        <f t="shared" si="7"/>
        <v/>
      </c>
      <c r="V307" t="str">
        <f t="shared" si="8"/>
        <v/>
      </c>
    </row>
    <row r="308" spans="1:22" x14ac:dyDescent="0.25">
      <c r="A308" s="8"/>
      <c r="B308" s="8"/>
      <c r="F308" t="s">
        <v>50</v>
      </c>
      <c r="I308" s="8"/>
      <c r="U308" t="str">
        <f t="shared" si="7"/>
        <v/>
      </c>
      <c r="V308" t="str">
        <f t="shared" si="8"/>
        <v/>
      </c>
    </row>
    <row r="309" spans="1:22" x14ac:dyDescent="0.25">
      <c r="A309" s="8"/>
      <c r="B309" s="8"/>
      <c r="F309" t="s">
        <v>51</v>
      </c>
      <c r="I309" s="8"/>
      <c r="U309" t="str">
        <f t="shared" si="7"/>
        <v/>
      </c>
      <c r="V309" t="str">
        <f t="shared" si="8"/>
        <v/>
      </c>
    </row>
    <row r="310" spans="1:22" x14ac:dyDescent="0.25">
      <c r="A310" s="8"/>
      <c r="B310" s="8"/>
      <c r="F310" t="s">
        <v>52</v>
      </c>
      <c r="I310" s="8"/>
      <c r="U310" t="str">
        <f t="shared" si="7"/>
        <v/>
      </c>
      <c r="V310" t="str">
        <f t="shared" si="8"/>
        <v/>
      </c>
    </row>
    <row r="311" spans="1:22" x14ac:dyDescent="0.25">
      <c r="A311" s="8" t="s">
        <v>302</v>
      </c>
      <c r="B311" s="8"/>
      <c r="I311" s="8"/>
      <c r="U311" t="str">
        <f t="shared" si="7"/>
        <v/>
      </c>
      <c r="V311" t="str">
        <f t="shared" si="8"/>
        <v/>
      </c>
    </row>
    <row r="312" spans="1:22" x14ac:dyDescent="0.25">
      <c r="A312" s="8" t="s">
        <v>303</v>
      </c>
      <c r="B312" s="8"/>
      <c r="I312" s="8"/>
      <c r="U312" t="str">
        <f t="shared" si="7"/>
        <v/>
      </c>
      <c r="V312" t="str">
        <f t="shared" si="8"/>
        <v/>
      </c>
    </row>
    <row r="313" spans="1:22" x14ac:dyDescent="0.25">
      <c r="A313" s="8" t="s">
        <v>304</v>
      </c>
      <c r="B313" s="8"/>
      <c r="I313" s="8"/>
      <c r="U313" t="str">
        <f t="shared" si="7"/>
        <v/>
      </c>
      <c r="V313" t="str">
        <f t="shared" si="8"/>
        <v/>
      </c>
    </row>
    <row r="314" spans="1:22" x14ac:dyDescent="0.25">
      <c r="A314" s="8" t="s">
        <v>305</v>
      </c>
      <c r="B314" s="8"/>
      <c r="I314" s="8"/>
      <c r="U314" t="str">
        <f t="shared" si="7"/>
        <v/>
      </c>
      <c r="V314" t="str">
        <f t="shared" si="8"/>
        <v/>
      </c>
    </row>
    <row r="315" spans="1:22" x14ac:dyDescent="0.25">
      <c r="A315" s="8"/>
      <c r="B315" s="8"/>
      <c r="F315" s="8" t="s">
        <v>496</v>
      </c>
      <c r="I315" s="8"/>
      <c r="U315" t="str">
        <f t="shared" si="7"/>
        <v/>
      </c>
      <c r="V315" t="str">
        <f t="shared" si="8"/>
        <v/>
      </c>
    </row>
    <row r="316" spans="1:22" x14ac:dyDescent="0.25">
      <c r="A316" s="8"/>
      <c r="B316" s="8"/>
      <c r="F316" t="s">
        <v>497</v>
      </c>
      <c r="I316" s="8"/>
      <c r="U316" t="str">
        <f t="shared" si="7"/>
        <v/>
      </c>
      <c r="V316" t="str">
        <f t="shared" si="8"/>
        <v/>
      </c>
    </row>
    <row r="317" spans="1:22" x14ac:dyDescent="0.25">
      <c r="A317" s="8"/>
      <c r="B317" s="8"/>
      <c r="F317" t="s">
        <v>498</v>
      </c>
      <c r="I317" s="8"/>
      <c r="U317" t="str">
        <f t="shared" si="7"/>
        <v/>
      </c>
      <c r="V317" t="str">
        <f t="shared" si="8"/>
        <v/>
      </c>
    </row>
    <row r="318" spans="1:22" x14ac:dyDescent="0.25">
      <c r="A318" s="8"/>
      <c r="B318" s="8"/>
      <c r="F318" t="s">
        <v>499</v>
      </c>
      <c r="I318" s="8"/>
      <c r="U318" t="str">
        <f t="shared" si="7"/>
        <v/>
      </c>
      <c r="V318" t="str">
        <f t="shared" si="8"/>
        <v/>
      </c>
    </row>
    <row r="319" spans="1:22" x14ac:dyDescent="0.25">
      <c r="A319" s="8"/>
      <c r="B319" s="8"/>
      <c r="F319" t="s">
        <v>500</v>
      </c>
      <c r="I319" s="8"/>
      <c r="U319" t="str">
        <f t="shared" si="7"/>
        <v/>
      </c>
      <c r="V319" t="str">
        <f t="shared" si="8"/>
        <v/>
      </c>
    </row>
    <row r="320" spans="1:22" x14ac:dyDescent="0.25">
      <c r="A320" s="8"/>
      <c r="B320" s="8"/>
      <c r="F320" t="s">
        <v>501</v>
      </c>
      <c r="I320" s="8"/>
      <c r="U320" t="str">
        <f t="shared" si="7"/>
        <v/>
      </c>
      <c r="V320" t="str">
        <f t="shared" si="8"/>
        <v/>
      </c>
    </row>
    <row r="321" spans="1:22" x14ac:dyDescent="0.25">
      <c r="A321" s="8"/>
      <c r="B321" s="8"/>
      <c r="F321" t="s">
        <v>502</v>
      </c>
      <c r="I321" s="8"/>
      <c r="U321" t="str">
        <f t="shared" si="7"/>
        <v/>
      </c>
      <c r="V321" t="str">
        <f t="shared" si="8"/>
        <v/>
      </c>
    </row>
    <row r="322" spans="1:22" x14ac:dyDescent="0.25">
      <c r="A322" s="8"/>
      <c r="B322" s="8"/>
      <c r="F322" t="s">
        <v>503</v>
      </c>
      <c r="I322" s="8"/>
      <c r="U322" t="str">
        <f t="shared" si="7"/>
        <v/>
      </c>
      <c r="V322" t="str">
        <f t="shared" si="8"/>
        <v/>
      </c>
    </row>
    <row r="323" spans="1:22" x14ac:dyDescent="0.25">
      <c r="A323" s="8"/>
      <c r="B323" s="8"/>
      <c r="F323" t="s">
        <v>504</v>
      </c>
      <c r="I323" s="8"/>
      <c r="U323" t="str">
        <f t="shared" si="7"/>
        <v/>
      </c>
      <c r="V323" t="str">
        <f t="shared" si="8"/>
        <v/>
      </c>
    </row>
    <row r="324" spans="1:22" x14ac:dyDescent="0.25">
      <c r="A324" s="8"/>
      <c r="B324" s="8"/>
      <c r="F324" t="s">
        <v>505</v>
      </c>
      <c r="I324" s="8"/>
      <c r="U324" t="str">
        <f t="shared" si="7"/>
        <v/>
      </c>
      <c r="V324" t="str">
        <f t="shared" si="8"/>
        <v/>
      </c>
    </row>
    <row r="325" spans="1:22" x14ac:dyDescent="0.25">
      <c r="A325" s="8"/>
      <c r="B325" s="8"/>
      <c r="F325" t="s">
        <v>506</v>
      </c>
      <c r="I325" s="8"/>
      <c r="U325" t="str">
        <f t="shared" si="7"/>
        <v/>
      </c>
      <c r="V325" t="str">
        <f t="shared" si="8"/>
        <v/>
      </c>
    </row>
    <row r="326" spans="1:22" x14ac:dyDescent="0.25">
      <c r="A326" s="8"/>
      <c r="B326" s="8"/>
      <c r="F326" t="s">
        <v>507</v>
      </c>
      <c r="I326" s="8"/>
      <c r="U326" t="str">
        <f t="shared" si="7"/>
        <v/>
      </c>
      <c r="V326" t="str">
        <f t="shared" si="8"/>
        <v/>
      </c>
    </row>
    <row r="327" spans="1:22" x14ac:dyDescent="0.25">
      <c r="A327" s="8"/>
      <c r="B327" s="8"/>
      <c r="F327" t="s">
        <v>508</v>
      </c>
      <c r="I327" s="8"/>
      <c r="U327" t="str">
        <f t="shared" si="7"/>
        <v/>
      </c>
      <c r="V327" t="str">
        <f t="shared" si="8"/>
        <v/>
      </c>
    </row>
    <row r="328" spans="1:22" x14ac:dyDescent="0.25">
      <c r="A328" s="8"/>
      <c r="B328" s="8"/>
      <c r="F328" t="s">
        <v>509</v>
      </c>
      <c r="I328" s="8"/>
      <c r="U328" t="str">
        <f t="shared" si="7"/>
        <v/>
      </c>
      <c r="V328" t="str">
        <f t="shared" si="8"/>
        <v/>
      </c>
    </row>
    <row r="329" spans="1:22" x14ac:dyDescent="0.25">
      <c r="A329" s="8"/>
      <c r="B329" s="8"/>
      <c r="F329" t="s">
        <v>510</v>
      </c>
      <c r="I329" s="8"/>
      <c r="U329" t="str">
        <f t="shared" si="7"/>
        <v/>
      </c>
      <c r="V329" t="str">
        <f t="shared" si="8"/>
        <v/>
      </c>
    </row>
    <row r="330" spans="1:22" x14ac:dyDescent="0.25">
      <c r="A330" s="8"/>
      <c r="B330" s="8"/>
      <c r="F330" t="s">
        <v>511</v>
      </c>
      <c r="I330" s="8"/>
      <c r="U330" t="str">
        <f t="shared" ref="U330:U393" si="9">IF(C330=1,CONCATENATE(A330,"_kstoggle^1|",A330,"_steep^",D330,"|"),"")</f>
        <v/>
      </c>
      <c r="V330" t="str">
        <f t="shared" si="8"/>
        <v/>
      </c>
    </row>
    <row r="331" spans="1:22" x14ac:dyDescent="0.25">
      <c r="A331" s="8" t="s">
        <v>306</v>
      </c>
      <c r="B331" s="8"/>
      <c r="C331">
        <v>1</v>
      </c>
      <c r="D331">
        <v>52</v>
      </c>
      <c r="I331" s="8"/>
      <c r="U331" t="str">
        <f t="shared" si="9"/>
        <v>culturedpalate_kstoggle^1|culturedpalate_steep^52|</v>
      </c>
      <c r="V331" t="str">
        <f t="shared" si="8"/>
        <v/>
      </c>
    </row>
    <row r="332" spans="1:22" x14ac:dyDescent="0.25">
      <c r="A332" s="8"/>
      <c r="B332" s="8"/>
      <c r="F332" s="8" t="s">
        <v>512</v>
      </c>
      <c r="I332" s="8"/>
      <c r="U332" t="str">
        <f t="shared" si="9"/>
        <v/>
      </c>
      <c r="V332" t="str">
        <f t="shared" si="8"/>
        <v/>
      </c>
    </row>
    <row r="333" spans="1:22" x14ac:dyDescent="0.25">
      <c r="A333" s="8"/>
      <c r="B333" s="8"/>
      <c r="F333" t="s">
        <v>513</v>
      </c>
      <c r="G333">
        <v>1</v>
      </c>
      <c r="I333" s="8"/>
      <c r="U333" t="str">
        <f t="shared" si="9"/>
        <v/>
      </c>
      <c r="V333" t="str">
        <f t="shared" ref="V333:V396" si="10">IF(G333=1,CONCATENATE(F333,"_has^1",IF(H333=1,CONCATENATE("|",F333,"_spec^1"),),IF(I333=1,CONCATENATE("|",F333,"_proof^1"),)),"")</f>
        <v>beverages_has^1</v>
      </c>
    </row>
    <row r="334" spans="1:22" x14ac:dyDescent="0.25">
      <c r="A334" s="8"/>
      <c r="B334" s="8"/>
      <c r="F334" t="s">
        <v>514</v>
      </c>
      <c r="I334" s="8"/>
      <c r="U334" t="str">
        <f t="shared" si="9"/>
        <v/>
      </c>
      <c r="V334" t="str">
        <f t="shared" si="10"/>
        <v/>
      </c>
    </row>
    <row r="335" spans="1:22" x14ac:dyDescent="0.25">
      <c r="A335" s="8"/>
      <c r="B335" s="8"/>
      <c r="F335" t="s">
        <v>515</v>
      </c>
      <c r="G335">
        <v>1</v>
      </c>
      <c r="I335" s="8"/>
      <c r="U335" t="str">
        <f t="shared" si="9"/>
        <v/>
      </c>
      <c r="V335" t="str">
        <f t="shared" si="10"/>
        <v>wineswinemaking_has^1</v>
      </c>
    </row>
    <row r="336" spans="1:22" x14ac:dyDescent="0.25">
      <c r="A336" s="8"/>
      <c r="B336" s="8"/>
      <c r="F336" t="s">
        <v>516</v>
      </c>
      <c r="G336">
        <v>1</v>
      </c>
      <c r="I336" s="8"/>
      <c r="U336" t="str">
        <f t="shared" si="9"/>
        <v/>
      </c>
      <c r="V336" t="str">
        <f t="shared" si="10"/>
        <v>beersbrewing_has^1</v>
      </c>
    </row>
    <row r="337" spans="1:22" x14ac:dyDescent="0.25">
      <c r="A337" s="8"/>
      <c r="B337" s="8"/>
      <c r="F337" t="s">
        <v>517</v>
      </c>
      <c r="G337">
        <v>1</v>
      </c>
      <c r="I337" s="8"/>
      <c r="U337" t="str">
        <f t="shared" si="9"/>
        <v/>
      </c>
      <c r="V337" t="str">
        <f t="shared" si="10"/>
        <v>spirits_has^1</v>
      </c>
    </row>
    <row r="338" spans="1:22" x14ac:dyDescent="0.25">
      <c r="A338" s="8"/>
      <c r="B338" s="8"/>
      <c r="F338" t="s">
        <v>518</v>
      </c>
      <c r="G338">
        <v>1</v>
      </c>
      <c r="I338" s="8"/>
      <c r="U338" t="str">
        <f t="shared" si="9"/>
        <v/>
      </c>
      <c r="V338" t="str">
        <f t="shared" si="10"/>
        <v>perfumes_has^1</v>
      </c>
    </row>
    <row r="339" spans="1:22" x14ac:dyDescent="0.25">
      <c r="A339" s="8"/>
      <c r="B339" s="8"/>
      <c r="F339" t="s">
        <v>519</v>
      </c>
      <c r="G339">
        <v>1</v>
      </c>
      <c r="I339" s="8"/>
      <c r="U339" t="str">
        <f t="shared" si="9"/>
        <v/>
      </c>
      <c r="V339" t="str">
        <f t="shared" si="10"/>
        <v>gourmetmealpreparation_has^1</v>
      </c>
    </row>
    <row r="340" spans="1:22" x14ac:dyDescent="0.25">
      <c r="A340" s="8" t="s">
        <v>307</v>
      </c>
      <c r="B340" s="8"/>
      <c r="I340" s="8"/>
      <c r="U340" t="str">
        <f t="shared" si="9"/>
        <v/>
      </c>
      <c r="V340" t="str">
        <f t="shared" si="10"/>
        <v/>
      </c>
    </row>
    <row r="341" spans="1:22" x14ac:dyDescent="0.25">
      <c r="A341" s="8" t="s">
        <v>308</v>
      </c>
      <c r="B341" s="8"/>
      <c r="I341" s="8"/>
      <c r="U341" t="str">
        <f t="shared" si="9"/>
        <v/>
      </c>
      <c r="V341" t="str">
        <f t="shared" si="10"/>
        <v/>
      </c>
    </row>
    <row r="342" spans="1:22" x14ac:dyDescent="0.25">
      <c r="A342" s="8" t="s">
        <v>309</v>
      </c>
      <c r="B342" s="8"/>
      <c r="I342" s="8"/>
      <c r="U342" t="str">
        <f t="shared" si="9"/>
        <v/>
      </c>
      <c r="V342" t="str">
        <f t="shared" si="10"/>
        <v/>
      </c>
    </row>
    <row r="343" spans="1:22" x14ac:dyDescent="0.25">
      <c r="A343" s="8" t="s">
        <v>310</v>
      </c>
      <c r="B343" s="8"/>
      <c r="I343" s="8"/>
      <c r="U343" t="str">
        <f t="shared" si="9"/>
        <v/>
      </c>
      <c r="V343" t="str">
        <f t="shared" si="10"/>
        <v/>
      </c>
    </row>
    <row r="344" spans="1:22" x14ac:dyDescent="0.25">
      <c r="A344" s="8" t="s">
        <v>311</v>
      </c>
      <c r="B344" s="8"/>
      <c r="I344" s="8"/>
      <c r="U344" t="str">
        <f t="shared" si="9"/>
        <v/>
      </c>
      <c r="V344" t="str">
        <f t="shared" si="10"/>
        <v/>
      </c>
    </row>
    <row r="345" spans="1:22" x14ac:dyDescent="0.25">
      <c r="A345" s="8"/>
      <c r="B345" s="8"/>
      <c r="F345" s="8" t="s">
        <v>520</v>
      </c>
      <c r="I345" s="8"/>
      <c r="U345" t="str">
        <f t="shared" si="9"/>
        <v/>
      </c>
      <c r="V345" t="str">
        <f t="shared" si="10"/>
        <v/>
      </c>
    </row>
    <row r="346" spans="1:22" x14ac:dyDescent="0.25">
      <c r="A346" s="8"/>
      <c r="B346" s="8"/>
      <c r="F346" t="s">
        <v>521</v>
      </c>
      <c r="I346" s="8"/>
      <c r="U346" t="str">
        <f t="shared" si="9"/>
        <v/>
      </c>
      <c r="V346" t="str">
        <f t="shared" si="10"/>
        <v/>
      </c>
    </row>
    <row r="347" spans="1:22" x14ac:dyDescent="0.25">
      <c r="A347" s="8"/>
      <c r="B347" s="8"/>
      <c r="F347" t="s">
        <v>522</v>
      </c>
      <c r="I347" s="8"/>
      <c r="U347" t="str">
        <f t="shared" si="9"/>
        <v/>
      </c>
      <c r="V347" t="str">
        <f t="shared" si="10"/>
        <v/>
      </c>
    </row>
    <row r="348" spans="1:22" x14ac:dyDescent="0.25">
      <c r="A348" s="8"/>
      <c r="B348" s="8"/>
      <c r="F348" t="s">
        <v>523</v>
      </c>
      <c r="I348" s="8"/>
      <c r="U348" t="str">
        <f t="shared" si="9"/>
        <v/>
      </c>
      <c r="V348" t="str">
        <f t="shared" si="10"/>
        <v/>
      </c>
    </row>
    <row r="349" spans="1:22" x14ac:dyDescent="0.25">
      <c r="A349" s="8"/>
      <c r="B349" s="8"/>
      <c r="F349" t="s">
        <v>524</v>
      </c>
      <c r="I349" s="8"/>
      <c r="U349" t="str">
        <f t="shared" si="9"/>
        <v/>
      </c>
      <c r="V349" t="str">
        <f t="shared" si="10"/>
        <v/>
      </c>
    </row>
    <row r="350" spans="1:22" x14ac:dyDescent="0.25">
      <c r="A350" s="8"/>
      <c r="B350" s="8"/>
      <c r="F350" t="s">
        <v>525</v>
      </c>
      <c r="I350" s="8"/>
      <c r="U350" t="str">
        <f t="shared" si="9"/>
        <v/>
      </c>
      <c r="V350" t="str">
        <f t="shared" si="10"/>
        <v/>
      </c>
    </row>
    <row r="351" spans="1:22" x14ac:dyDescent="0.25">
      <c r="A351" s="8"/>
      <c r="B351" s="8"/>
      <c r="F351" t="s">
        <v>526</v>
      </c>
      <c r="I351" s="8"/>
      <c r="U351" t="str">
        <f t="shared" si="9"/>
        <v/>
      </c>
      <c r="V351" t="str">
        <f t="shared" si="10"/>
        <v/>
      </c>
    </row>
    <row r="352" spans="1:22" x14ac:dyDescent="0.25">
      <c r="A352" s="8"/>
      <c r="B352" s="8"/>
      <c r="F352" t="s">
        <v>527</v>
      </c>
      <c r="I352" s="8"/>
      <c r="U352" t="str">
        <f t="shared" si="9"/>
        <v/>
      </c>
      <c r="V352" t="str">
        <f t="shared" si="10"/>
        <v/>
      </c>
    </row>
    <row r="353" spans="1:22" x14ac:dyDescent="0.25">
      <c r="A353" s="8" t="s">
        <v>312</v>
      </c>
      <c r="B353" s="8"/>
      <c r="I353" s="8"/>
      <c r="U353" t="str">
        <f t="shared" si="9"/>
        <v/>
      </c>
      <c r="V353" t="str">
        <f t="shared" si="10"/>
        <v/>
      </c>
    </row>
    <row r="354" spans="1:22" x14ac:dyDescent="0.25">
      <c r="A354" s="8"/>
      <c r="B354" s="8"/>
      <c r="F354" s="8" t="s">
        <v>528</v>
      </c>
      <c r="I354" s="8"/>
      <c r="U354" t="str">
        <f t="shared" si="9"/>
        <v/>
      </c>
      <c r="V354" t="str">
        <f t="shared" si="10"/>
        <v/>
      </c>
    </row>
    <row r="355" spans="1:22" x14ac:dyDescent="0.25">
      <c r="A355" s="8"/>
      <c r="B355" s="8"/>
      <c r="F355" t="s">
        <v>529</v>
      </c>
      <c r="I355" s="8"/>
      <c r="U355" t="str">
        <f t="shared" si="9"/>
        <v/>
      </c>
      <c r="V355" t="str">
        <f t="shared" si="10"/>
        <v/>
      </c>
    </row>
    <row r="356" spans="1:22" x14ac:dyDescent="0.25">
      <c r="A356" s="8"/>
      <c r="B356" s="8"/>
      <c r="F356" t="s">
        <v>530</v>
      </c>
      <c r="I356" s="8"/>
      <c r="U356" t="str">
        <f t="shared" si="9"/>
        <v/>
      </c>
      <c r="V356" t="str">
        <f t="shared" si="10"/>
        <v/>
      </c>
    </row>
    <row r="357" spans="1:22" x14ac:dyDescent="0.25">
      <c r="A357" s="8"/>
      <c r="B357" s="8"/>
      <c r="F357" t="s">
        <v>531</v>
      </c>
      <c r="I357" s="8"/>
      <c r="U357" t="str">
        <f t="shared" si="9"/>
        <v/>
      </c>
      <c r="V357" t="str">
        <f t="shared" si="10"/>
        <v/>
      </c>
    </row>
    <row r="358" spans="1:22" x14ac:dyDescent="0.25">
      <c r="A358" s="8" t="s">
        <v>313</v>
      </c>
      <c r="B358" s="8"/>
      <c r="I358" s="8"/>
      <c r="U358" t="str">
        <f t="shared" si="9"/>
        <v/>
      </c>
      <c r="V358" t="str">
        <f t="shared" si="10"/>
        <v/>
      </c>
    </row>
    <row r="359" spans="1:22" x14ac:dyDescent="0.25">
      <c r="A359" s="8" t="s">
        <v>139</v>
      </c>
      <c r="B359" s="8"/>
      <c r="C359">
        <v>1</v>
      </c>
      <c r="D359">
        <v>32</v>
      </c>
      <c r="I359" s="8"/>
      <c r="U359" t="str">
        <f t="shared" si="9"/>
        <v>hekaforging_kstoggle^1|hekaforging_steep^32|</v>
      </c>
      <c r="V359" t="str">
        <f t="shared" si="10"/>
        <v/>
      </c>
    </row>
    <row r="360" spans="1:22" x14ac:dyDescent="0.25">
      <c r="A360" s="8"/>
      <c r="B360" s="8"/>
      <c r="F360" s="8" t="s">
        <v>532</v>
      </c>
      <c r="G360">
        <v>1</v>
      </c>
      <c r="I360" s="8"/>
      <c r="U360" t="str">
        <f t="shared" si="9"/>
        <v/>
      </c>
      <c r="V360" t="str">
        <f t="shared" si="10"/>
        <v>enhancedobjectquality_has^1</v>
      </c>
    </row>
    <row r="361" spans="1:22" x14ac:dyDescent="0.25">
      <c r="A361" s="8"/>
      <c r="B361" s="8"/>
      <c r="F361" t="s">
        <v>533</v>
      </c>
      <c r="G361">
        <v>1</v>
      </c>
      <c r="I361" s="8"/>
      <c r="U361" t="str">
        <f t="shared" si="9"/>
        <v/>
      </c>
      <c r="V361" t="str">
        <f t="shared" si="10"/>
        <v>enchantedmechanisms_has^1</v>
      </c>
    </row>
    <row r="362" spans="1:22" x14ac:dyDescent="0.25">
      <c r="A362" s="8"/>
      <c r="B362" s="8"/>
      <c r="F362" t="s">
        <v>534</v>
      </c>
      <c r="G362">
        <v>1</v>
      </c>
      <c r="I362" s="8"/>
      <c r="U362" t="str">
        <f t="shared" si="9"/>
        <v/>
      </c>
      <c r="V362" t="str">
        <f t="shared" si="10"/>
        <v>hekareservoirs_has^1</v>
      </c>
    </row>
    <row r="363" spans="1:22" x14ac:dyDescent="0.25">
      <c r="A363" s="8"/>
      <c r="B363" s="8"/>
      <c r="F363" t="s">
        <v>535</v>
      </c>
      <c r="I363" s="8"/>
      <c r="U363" t="str">
        <f t="shared" si="9"/>
        <v/>
      </c>
      <c r="V363" t="str">
        <f t="shared" si="10"/>
        <v/>
      </c>
    </row>
    <row r="364" spans="1:22" x14ac:dyDescent="0.25">
      <c r="A364" s="8"/>
      <c r="B364" s="8"/>
      <c r="F364" t="s">
        <v>536</v>
      </c>
      <c r="I364" s="8"/>
      <c r="U364" t="str">
        <f t="shared" si="9"/>
        <v/>
      </c>
      <c r="V364" t="str">
        <f t="shared" si="10"/>
        <v/>
      </c>
    </row>
    <row r="365" spans="1:22" x14ac:dyDescent="0.25">
      <c r="A365" s="8"/>
      <c r="B365" s="8"/>
      <c r="F365" t="s">
        <v>537</v>
      </c>
      <c r="I365" s="8"/>
      <c r="U365" t="str">
        <f t="shared" si="9"/>
        <v/>
      </c>
      <c r="V365" t="str">
        <f t="shared" si="10"/>
        <v/>
      </c>
    </row>
    <row r="366" spans="1:22" x14ac:dyDescent="0.25">
      <c r="A366" s="8"/>
      <c r="B366" s="8"/>
      <c r="F366" t="s">
        <v>538</v>
      </c>
      <c r="I366" s="8"/>
      <c r="U366" t="str">
        <f t="shared" si="9"/>
        <v/>
      </c>
      <c r="V366" t="str">
        <f t="shared" si="10"/>
        <v/>
      </c>
    </row>
    <row r="367" spans="1:22" x14ac:dyDescent="0.25">
      <c r="A367" s="8"/>
      <c r="B367" s="8"/>
      <c r="F367" t="s">
        <v>539</v>
      </c>
      <c r="I367" s="8"/>
      <c r="U367" t="str">
        <f t="shared" si="9"/>
        <v/>
      </c>
      <c r="V367" t="str">
        <f t="shared" si="10"/>
        <v/>
      </c>
    </row>
    <row r="368" spans="1:22" x14ac:dyDescent="0.25">
      <c r="A368" s="8"/>
      <c r="B368" s="8"/>
      <c r="F368" t="s">
        <v>540</v>
      </c>
      <c r="I368" s="8"/>
      <c r="U368" t="str">
        <f t="shared" si="9"/>
        <v/>
      </c>
      <c r="V368" t="str">
        <f t="shared" si="10"/>
        <v/>
      </c>
    </row>
    <row r="369" spans="1:22" x14ac:dyDescent="0.25">
      <c r="A369" s="8" t="s">
        <v>314</v>
      </c>
      <c r="B369" s="8"/>
      <c r="I369" s="8"/>
      <c r="U369" t="str">
        <f t="shared" si="9"/>
        <v/>
      </c>
      <c r="V369" t="str">
        <f t="shared" si="10"/>
        <v/>
      </c>
    </row>
    <row r="370" spans="1:22" x14ac:dyDescent="0.25">
      <c r="A370" s="8" t="s">
        <v>315</v>
      </c>
      <c r="B370" s="8"/>
      <c r="I370" s="8"/>
      <c r="U370" t="str">
        <f t="shared" si="9"/>
        <v/>
      </c>
      <c r="V370" t="str">
        <f t="shared" si="10"/>
        <v/>
      </c>
    </row>
    <row r="371" spans="1:22" x14ac:dyDescent="0.25">
      <c r="A371" s="8"/>
      <c r="B371" s="8"/>
      <c r="F371" s="8" t="s">
        <v>541</v>
      </c>
      <c r="I371" s="8"/>
      <c r="U371" t="str">
        <f t="shared" si="9"/>
        <v/>
      </c>
      <c r="V371" t="str">
        <f t="shared" si="10"/>
        <v/>
      </c>
    </row>
    <row r="372" spans="1:22" x14ac:dyDescent="0.25">
      <c r="A372" s="8"/>
      <c r="B372" s="8"/>
      <c r="F372" t="s">
        <v>542</v>
      </c>
      <c r="I372" s="8"/>
      <c r="U372" t="str">
        <f t="shared" si="9"/>
        <v/>
      </c>
      <c r="V372" t="str">
        <f t="shared" si="10"/>
        <v/>
      </c>
    </row>
    <row r="373" spans="1:22" x14ac:dyDescent="0.25">
      <c r="A373" s="8"/>
      <c r="B373" s="8"/>
      <c r="F373" t="s">
        <v>543</v>
      </c>
      <c r="I373" s="8"/>
      <c r="U373" t="str">
        <f t="shared" si="9"/>
        <v/>
      </c>
      <c r="V373" t="str">
        <f t="shared" si="10"/>
        <v/>
      </c>
    </row>
    <row r="374" spans="1:22" x14ac:dyDescent="0.25">
      <c r="A374" s="8"/>
      <c r="B374" s="8"/>
      <c r="F374" t="s">
        <v>544</v>
      </c>
      <c r="I374" s="8"/>
      <c r="U374" t="str">
        <f t="shared" si="9"/>
        <v/>
      </c>
      <c r="V374" t="str">
        <f t="shared" si="10"/>
        <v/>
      </c>
    </row>
    <row r="375" spans="1:22" x14ac:dyDescent="0.25">
      <c r="A375" s="8"/>
      <c r="B375" s="8"/>
      <c r="F375" t="s">
        <v>545</v>
      </c>
      <c r="I375" s="8"/>
      <c r="U375" t="str">
        <f t="shared" si="9"/>
        <v/>
      </c>
      <c r="V375" t="str">
        <f t="shared" si="10"/>
        <v/>
      </c>
    </row>
    <row r="376" spans="1:22" x14ac:dyDescent="0.25">
      <c r="A376" s="8"/>
      <c r="B376" s="8"/>
      <c r="F376" t="s">
        <v>546</v>
      </c>
      <c r="I376" s="8"/>
      <c r="U376" t="str">
        <f t="shared" si="9"/>
        <v/>
      </c>
      <c r="V376" t="str">
        <f t="shared" si="10"/>
        <v/>
      </c>
    </row>
    <row r="377" spans="1:22" x14ac:dyDescent="0.25">
      <c r="A377" s="8"/>
      <c r="B377" s="8"/>
      <c r="F377" t="s">
        <v>547</v>
      </c>
      <c r="I377" s="8"/>
      <c r="U377" t="str">
        <f t="shared" si="9"/>
        <v/>
      </c>
      <c r="V377" t="str">
        <f t="shared" si="10"/>
        <v/>
      </c>
    </row>
    <row r="378" spans="1:22" x14ac:dyDescent="0.25">
      <c r="A378" s="8"/>
      <c r="B378" s="8"/>
      <c r="F378" t="s">
        <v>548</v>
      </c>
      <c r="I378" s="8"/>
      <c r="U378" t="str">
        <f t="shared" si="9"/>
        <v/>
      </c>
      <c r="V378" t="str">
        <f t="shared" si="10"/>
        <v/>
      </c>
    </row>
    <row r="379" spans="1:22" x14ac:dyDescent="0.25">
      <c r="A379" s="8"/>
      <c r="B379" s="8"/>
      <c r="F379" t="s">
        <v>549</v>
      </c>
      <c r="I379" s="8"/>
      <c r="U379" t="str">
        <f t="shared" si="9"/>
        <v/>
      </c>
      <c r="V379" t="str">
        <f t="shared" si="10"/>
        <v/>
      </c>
    </row>
    <row r="380" spans="1:22" x14ac:dyDescent="0.25">
      <c r="A380" s="8"/>
      <c r="B380" s="8"/>
      <c r="F380" t="s">
        <v>550</v>
      </c>
      <c r="I380" s="8"/>
      <c r="U380" t="str">
        <f t="shared" si="9"/>
        <v/>
      </c>
      <c r="V380" t="str">
        <f t="shared" si="10"/>
        <v/>
      </c>
    </row>
    <row r="381" spans="1:22" x14ac:dyDescent="0.25">
      <c r="A381" s="8"/>
      <c r="B381" s="8"/>
      <c r="F381" t="s">
        <v>551</v>
      </c>
      <c r="I381" s="8"/>
      <c r="U381" t="str">
        <f t="shared" si="9"/>
        <v/>
      </c>
      <c r="V381" t="str">
        <f t="shared" si="10"/>
        <v/>
      </c>
    </row>
    <row r="382" spans="1:22" x14ac:dyDescent="0.25">
      <c r="A382" s="8"/>
      <c r="B382" s="8"/>
      <c r="F382" t="s">
        <v>552</v>
      </c>
      <c r="I382" s="8"/>
      <c r="U382" t="str">
        <f t="shared" si="9"/>
        <v/>
      </c>
      <c r="V382" t="str">
        <f t="shared" si="10"/>
        <v/>
      </c>
    </row>
    <row r="383" spans="1:22" x14ac:dyDescent="0.25">
      <c r="A383" s="8" t="s">
        <v>316</v>
      </c>
      <c r="B383" s="8"/>
      <c r="I383" s="8"/>
      <c r="U383" t="str">
        <f t="shared" si="9"/>
        <v/>
      </c>
      <c r="V383" t="str">
        <f t="shared" si="10"/>
        <v/>
      </c>
    </row>
    <row r="384" spans="1:22" x14ac:dyDescent="0.25">
      <c r="A384" s="8"/>
      <c r="B384" s="8"/>
      <c r="F384" s="8" t="s">
        <v>553</v>
      </c>
      <c r="I384" s="8"/>
      <c r="U384" t="str">
        <f t="shared" si="9"/>
        <v/>
      </c>
      <c r="V384" t="str">
        <f t="shared" si="10"/>
        <v/>
      </c>
    </row>
    <row r="385" spans="1:22" x14ac:dyDescent="0.25">
      <c r="A385" s="8"/>
      <c r="B385" s="8"/>
      <c r="F385" t="s">
        <v>554</v>
      </c>
      <c r="I385" s="8"/>
      <c r="U385" t="str">
        <f t="shared" si="9"/>
        <v/>
      </c>
      <c r="V385" t="str">
        <f t="shared" si="10"/>
        <v/>
      </c>
    </row>
    <row r="386" spans="1:22" x14ac:dyDescent="0.25">
      <c r="A386" s="8"/>
      <c r="B386" s="8"/>
      <c r="F386" t="s">
        <v>555</v>
      </c>
      <c r="I386" s="8"/>
      <c r="U386" t="str">
        <f t="shared" si="9"/>
        <v/>
      </c>
      <c r="V386" t="str">
        <f t="shared" si="10"/>
        <v/>
      </c>
    </row>
    <row r="387" spans="1:22" x14ac:dyDescent="0.25">
      <c r="A387" s="8"/>
      <c r="B387" s="8"/>
      <c r="F387" t="s">
        <v>556</v>
      </c>
      <c r="I387" s="8"/>
      <c r="U387" t="str">
        <f t="shared" si="9"/>
        <v/>
      </c>
      <c r="V387" t="str">
        <f t="shared" si="10"/>
        <v/>
      </c>
    </row>
    <row r="388" spans="1:22" x14ac:dyDescent="0.25">
      <c r="A388" s="8"/>
      <c r="B388" s="8"/>
      <c r="F388" t="s">
        <v>557</v>
      </c>
      <c r="I388" s="8"/>
      <c r="U388" t="str">
        <f t="shared" si="9"/>
        <v/>
      </c>
      <c r="V388" t="str">
        <f t="shared" si="10"/>
        <v/>
      </c>
    </row>
    <row r="389" spans="1:22" x14ac:dyDescent="0.25">
      <c r="A389" s="8" t="s">
        <v>317</v>
      </c>
      <c r="B389" s="8"/>
      <c r="I389" s="8"/>
      <c r="U389" t="str">
        <f t="shared" si="9"/>
        <v/>
      </c>
      <c r="V389" t="str">
        <f t="shared" si="10"/>
        <v/>
      </c>
    </row>
    <row r="390" spans="1:22" x14ac:dyDescent="0.25">
      <c r="A390" s="8" t="s">
        <v>318</v>
      </c>
      <c r="B390" s="8"/>
      <c r="I390" s="8"/>
      <c r="U390" t="str">
        <f t="shared" si="9"/>
        <v/>
      </c>
      <c r="V390" t="str">
        <f t="shared" si="10"/>
        <v/>
      </c>
    </row>
    <row r="391" spans="1:22" x14ac:dyDescent="0.25">
      <c r="A391" s="8" t="s">
        <v>319</v>
      </c>
      <c r="B391" s="8"/>
      <c r="I391" s="8"/>
      <c r="U391" t="str">
        <f t="shared" si="9"/>
        <v/>
      </c>
      <c r="V391" t="str">
        <f t="shared" si="10"/>
        <v/>
      </c>
    </row>
    <row r="392" spans="1:22" x14ac:dyDescent="0.25">
      <c r="A392" s="8" t="s">
        <v>320</v>
      </c>
      <c r="B392" s="8"/>
      <c r="I392" s="8"/>
      <c r="U392" t="str">
        <f t="shared" si="9"/>
        <v/>
      </c>
      <c r="V392" t="str">
        <f t="shared" si="10"/>
        <v/>
      </c>
    </row>
    <row r="393" spans="1:22" x14ac:dyDescent="0.25">
      <c r="A393" s="8" t="s">
        <v>321</v>
      </c>
      <c r="B393" s="8"/>
      <c r="I393" s="8"/>
      <c r="U393" t="str">
        <f t="shared" si="9"/>
        <v/>
      </c>
      <c r="V393" t="str">
        <f t="shared" si="10"/>
        <v/>
      </c>
    </row>
    <row r="394" spans="1:22" x14ac:dyDescent="0.25">
      <c r="A394" s="8" t="s">
        <v>322</v>
      </c>
      <c r="B394" s="8"/>
      <c r="I394" s="8"/>
      <c r="U394" t="str">
        <f t="shared" ref="U394:U457" si="11">IF(C394=1,CONCATENATE(A394,"_kstoggle^1|",A394,"_steep^",D394,"|"),"")</f>
        <v/>
      </c>
      <c r="V394" t="str">
        <f t="shared" si="10"/>
        <v/>
      </c>
    </row>
    <row r="395" spans="1:22" x14ac:dyDescent="0.25">
      <c r="A395" s="8" t="s">
        <v>323</v>
      </c>
      <c r="B395" s="8"/>
      <c r="C395">
        <v>1</v>
      </c>
      <c r="D395">
        <v>23</v>
      </c>
      <c r="I395" s="8"/>
      <c r="U395" t="str">
        <f t="shared" si="11"/>
        <v>music_kstoggle^1|music_steep^23|</v>
      </c>
      <c r="V395" t="str">
        <f t="shared" si="10"/>
        <v/>
      </c>
    </row>
    <row r="396" spans="1:22" x14ac:dyDescent="0.25">
      <c r="A396" s="8"/>
      <c r="B396" s="8"/>
      <c r="F396" s="8" t="s">
        <v>558</v>
      </c>
      <c r="I396" s="8"/>
      <c r="U396" t="str">
        <f t="shared" si="11"/>
        <v/>
      </c>
      <c r="V396" t="str">
        <f t="shared" si="10"/>
        <v/>
      </c>
    </row>
    <row r="397" spans="1:22" x14ac:dyDescent="0.25">
      <c r="A397" s="8"/>
      <c r="B397" s="8"/>
      <c r="F397" t="s">
        <v>559</v>
      </c>
      <c r="I397" s="8"/>
      <c r="U397" t="str">
        <f t="shared" si="11"/>
        <v/>
      </c>
      <c r="V397" t="str">
        <f t="shared" ref="V397:V460" si="12">IF(G397=1,CONCATENATE(F397,"_has^1",IF(H397=1,CONCATENATE("|",F397,"_spec^1"),),IF(I397=1,CONCATENATE("|",F397,"_proof^1"),)),"")</f>
        <v/>
      </c>
    </row>
    <row r="398" spans="1:22" x14ac:dyDescent="0.25">
      <c r="A398" s="8"/>
      <c r="B398" s="8"/>
      <c r="F398" t="s">
        <v>560</v>
      </c>
      <c r="G398">
        <v>1</v>
      </c>
      <c r="I398" s="8"/>
      <c r="U398" t="str">
        <f t="shared" si="11"/>
        <v/>
      </c>
      <c r="V398" t="str">
        <f t="shared" si="12"/>
        <v>keyboards_has^1</v>
      </c>
    </row>
    <row r="399" spans="1:22" x14ac:dyDescent="0.25">
      <c r="A399" s="8"/>
      <c r="B399" s="8"/>
      <c r="F399" t="s">
        <v>561</v>
      </c>
      <c r="I399" s="8"/>
      <c r="U399" t="str">
        <f t="shared" si="11"/>
        <v/>
      </c>
      <c r="V399" t="str">
        <f t="shared" si="12"/>
        <v/>
      </c>
    </row>
    <row r="400" spans="1:22" x14ac:dyDescent="0.25">
      <c r="A400" s="8"/>
      <c r="B400" s="8"/>
      <c r="F400" t="s">
        <v>562</v>
      </c>
      <c r="G400">
        <v>1</v>
      </c>
      <c r="I400" s="8"/>
      <c r="U400" t="str">
        <f t="shared" si="11"/>
        <v/>
      </c>
      <c r="V400" t="str">
        <f t="shared" si="12"/>
        <v>stringedbowed_has^1</v>
      </c>
    </row>
    <row r="401" spans="1:22" x14ac:dyDescent="0.25">
      <c r="A401" s="8"/>
      <c r="B401" s="8"/>
      <c r="F401" t="s">
        <v>563</v>
      </c>
      <c r="I401" s="8"/>
      <c r="U401" t="str">
        <f t="shared" si="11"/>
        <v/>
      </c>
      <c r="V401" t="str">
        <f t="shared" si="12"/>
        <v/>
      </c>
    </row>
    <row r="402" spans="1:22" x14ac:dyDescent="0.25">
      <c r="A402" s="8"/>
      <c r="B402" s="8"/>
      <c r="F402" t="s">
        <v>564</v>
      </c>
      <c r="I402" s="8"/>
      <c r="U402" t="str">
        <f t="shared" si="11"/>
        <v/>
      </c>
      <c r="V402" t="str">
        <f t="shared" si="12"/>
        <v/>
      </c>
    </row>
    <row r="403" spans="1:22" x14ac:dyDescent="0.25">
      <c r="A403" s="8" t="s">
        <v>324</v>
      </c>
      <c r="B403" s="8"/>
      <c r="C403">
        <v>1</v>
      </c>
      <c r="D403">
        <v>53</v>
      </c>
      <c r="I403" s="8"/>
      <c r="U403" t="str">
        <f t="shared" si="11"/>
        <v>perceptionphysical_kstoggle^1|perceptionphysical_steep^53|</v>
      </c>
      <c r="V403" t="str">
        <f t="shared" si="12"/>
        <v/>
      </c>
    </row>
    <row r="404" spans="1:22" x14ac:dyDescent="0.25">
      <c r="A404" s="8"/>
      <c r="B404" s="8"/>
      <c r="F404" s="8" t="s">
        <v>565</v>
      </c>
      <c r="G404">
        <v>1</v>
      </c>
      <c r="I404" s="8"/>
      <c r="U404" t="str">
        <f t="shared" si="11"/>
        <v/>
      </c>
      <c r="V404" t="str">
        <f t="shared" si="12"/>
        <v>noticingp_has^1</v>
      </c>
    </row>
    <row r="405" spans="1:22" x14ac:dyDescent="0.25">
      <c r="A405" s="8"/>
      <c r="B405" s="8"/>
      <c r="F405" t="s">
        <v>566</v>
      </c>
      <c r="G405">
        <v>1</v>
      </c>
      <c r="I405" s="8"/>
      <c r="U405" t="str">
        <f t="shared" si="11"/>
        <v/>
      </c>
      <c r="V405" t="str">
        <f t="shared" si="12"/>
        <v>hearing_has^1</v>
      </c>
    </row>
    <row r="406" spans="1:22" x14ac:dyDescent="0.25">
      <c r="A406" s="8"/>
      <c r="B406" s="8"/>
      <c r="F406" t="s">
        <v>567</v>
      </c>
      <c r="G406">
        <v>1</v>
      </c>
      <c r="I406" s="8"/>
      <c r="U406" t="str">
        <f t="shared" si="11"/>
        <v/>
      </c>
      <c r="V406" t="str">
        <f t="shared" si="12"/>
        <v>searching_has^1</v>
      </c>
    </row>
    <row r="407" spans="1:22" x14ac:dyDescent="0.25">
      <c r="A407" s="8"/>
      <c r="B407" s="8"/>
      <c r="F407" t="s">
        <v>568</v>
      </c>
      <c r="G407">
        <v>1</v>
      </c>
      <c r="I407" s="8"/>
      <c r="U407" t="str">
        <f t="shared" si="11"/>
        <v/>
      </c>
      <c r="V407" t="str">
        <f t="shared" si="12"/>
        <v>tracking_has^1</v>
      </c>
    </row>
    <row r="408" spans="1:22" x14ac:dyDescent="0.25">
      <c r="A408" s="8" t="s">
        <v>325</v>
      </c>
      <c r="B408" s="8"/>
      <c r="I408" s="8"/>
      <c r="U408" t="str">
        <f t="shared" si="11"/>
        <v/>
      </c>
      <c r="V408" t="str">
        <f t="shared" si="12"/>
        <v/>
      </c>
    </row>
    <row r="409" spans="1:22" x14ac:dyDescent="0.25">
      <c r="A409" s="8" t="s">
        <v>326</v>
      </c>
      <c r="B409" s="8"/>
      <c r="I409" s="8"/>
      <c r="U409" t="str">
        <f t="shared" si="11"/>
        <v/>
      </c>
      <c r="V409" t="str">
        <f t="shared" si="12"/>
        <v/>
      </c>
    </row>
    <row r="410" spans="1:22" x14ac:dyDescent="0.25">
      <c r="A410" s="8"/>
      <c r="B410" s="8"/>
      <c r="F410" s="8" t="s">
        <v>569</v>
      </c>
      <c r="I410" s="8"/>
      <c r="U410" t="str">
        <f t="shared" si="11"/>
        <v/>
      </c>
      <c r="V410" t="str">
        <f t="shared" si="12"/>
        <v/>
      </c>
    </row>
    <row r="411" spans="1:22" x14ac:dyDescent="0.25">
      <c r="A411" s="8"/>
      <c r="B411" s="8"/>
      <c r="F411" t="s">
        <v>570</v>
      </c>
      <c r="I411" s="8"/>
      <c r="U411" t="str">
        <f t="shared" si="11"/>
        <v/>
      </c>
      <c r="V411" t="str">
        <f t="shared" si="12"/>
        <v/>
      </c>
    </row>
    <row r="412" spans="1:22" x14ac:dyDescent="0.25">
      <c r="A412" s="8"/>
      <c r="B412" s="8"/>
      <c r="F412" t="s">
        <v>571</v>
      </c>
      <c r="I412" s="8"/>
      <c r="U412" t="str">
        <f t="shared" si="11"/>
        <v/>
      </c>
      <c r="V412" t="str">
        <f t="shared" si="12"/>
        <v/>
      </c>
    </row>
    <row r="413" spans="1:22" x14ac:dyDescent="0.25">
      <c r="A413" s="8"/>
      <c r="B413" s="8"/>
      <c r="F413" t="s">
        <v>572</v>
      </c>
      <c r="I413" s="8"/>
      <c r="U413" t="str">
        <f t="shared" si="11"/>
        <v/>
      </c>
      <c r="V413" t="str">
        <f t="shared" si="12"/>
        <v/>
      </c>
    </row>
    <row r="414" spans="1:22" x14ac:dyDescent="0.25">
      <c r="A414" s="8"/>
      <c r="B414" s="8"/>
      <c r="F414" t="s">
        <v>573</v>
      </c>
      <c r="I414" s="8"/>
      <c r="U414" t="str">
        <f t="shared" si="11"/>
        <v/>
      </c>
      <c r="V414" t="str">
        <f t="shared" si="12"/>
        <v/>
      </c>
    </row>
    <row r="415" spans="1:22" x14ac:dyDescent="0.25">
      <c r="A415" s="8" t="s">
        <v>327</v>
      </c>
      <c r="B415" s="8"/>
      <c r="I415" s="8"/>
      <c r="U415" t="str">
        <f t="shared" si="11"/>
        <v/>
      </c>
      <c r="V415" t="str">
        <f t="shared" si="12"/>
        <v/>
      </c>
    </row>
    <row r="416" spans="1:22" x14ac:dyDescent="0.25">
      <c r="A416" s="8" t="s">
        <v>328</v>
      </c>
      <c r="B416" s="8"/>
      <c r="I416" s="8"/>
      <c r="U416" t="str">
        <f t="shared" si="11"/>
        <v/>
      </c>
      <c r="V416" t="str">
        <f t="shared" si="12"/>
        <v/>
      </c>
    </row>
    <row r="417" spans="1:22" x14ac:dyDescent="0.25">
      <c r="A417" s="8"/>
      <c r="B417" s="8"/>
      <c r="F417" s="8" t="s">
        <v>574</v>
      </c>
      <c r="I417" s="8"/>
      <c r="U417" t="str">
        <f t="shared" si="11"/>
        <v/>
      </c>
      <c r="V417" t="str">
        <f t="shared" si="12"/>
        <v/>
      </c>
    </row>
    <row r="418" spans="1:22" x14ac:dyDescent="0.25">
      <c r="A418" s="8"/>
      <c r="B418" s="8"/>
      <c r="F418" t="s">
        <v>575</v>
      </c>
      <c r="I418" s="8"/>
      <c r="U418" t="str">
        <f t="shared" si="11"/>
        <v/>
      </c>
      <c r="V418" t="str">
        <f t="shared" si="12"/>
        <v/>
      </c>
    </row>
    <row r="419" spans="1:22" x14ac:dyDescent="0.25">
      <c r="A419" s="8"/>
      <c r="B419" s="8"/>
      <c r="F419" t="s">
        <v>576</v>
      </c>
      <c r="I419" s="8"/>
      <c r="U419" t="str">
        <f t="shared" si="11"/>
        <v/>
      </c>
      <c r="V419" t="str">
        <f t="shared" si="12"/>
        <v/>
      </c>
    </row>
    <row r="420" spans="1:22" x14ac:dyDescent="0.25">
      <c r="A420" s="8"/>
      <c r="B420" s="8"/>
      <c r="F420" t="s">
        <v>577</v>
      </c>
      <c r="I420" s="8"/>
      <c r="U420" t="str">
        <f t="shared" si="11"/>
        <v/>
      </c>
      <c r="V420" t="str">
        <f t="shared" si="12"/>
        <v/>
      </c>
    </row>
    <row r="421" spans="1:22" x14ac:dyDescent="0.25">
      <c r="A421" s="8"/>
      <c r="B421" s="8"/>
      <c r="F421" t="s">
        <v>578</v>
      </c>
      <c r="I421" s="8"/>
      <c r="U421" t="str">
        <f t="shared" si="11"/>
        <v/>
      </c>
      <c r="V421" t="str">
        <f t="shared" si="12"/>
        <v/>
      </c>
    </row>
    <row r="422" spans="1:22" x14ac:dyDescent="0.25">
      <c r="A422" s="8"/>
      <c r="B422" s="8"/>
      <c r="F422" t="s">
        <v>579</v>
      </c>
      <c r="I422" s="8"/>
      <c r="U422" t="str">
        <f t="shared" si="11"/>
        <v/>
      </c>
      <c r="V422" t="str">
        <f t="shared" si="12"/>
        <v/>
      </c>
    </row>
    <row r="423" spans="1:22" x14ac:dyDescent="0.25">
      <c r="A423" s="8"/>
      <c r="B423" s="8"/>
      <c r="F423" t="s">
        <v>580</v>
      </c>
      <c r="I423" s="8"/>
      <c r="U423" t="str">
        <f t="shared" si="11"/>
        <v/>
      </c>
      <c r="V423" t="str">
        <f t="shared" si="12"/>
        <v/>
      </c>
    </row>
    <row r="424" spans="1:22" x14ac:dyDescent="0.25">
      <c r="A424" s="8" t="s">
        <v>329</v>
      </c>
      <c r="B424" s="8"/>
      <c r="I424" s="8"/>
      <c r="U424" t="str">
        <f t="shared" si="11"/>
        <v/>
      </c>
      <c r="V424" t="str">
        <f t="shared" si="12"/>
        <v/>
      </c>
    </row>
    <row r="425" spans="1:22" x14ac:dyDescent="0.25">
      <c r="A425" s="8"/>
      <c r="B425" s="8"/>
      <c r="F425" s="8" t="s">
        <v>581</v>
      </c>
      <c r="I425" s="8"/>
      <c r="U425" t="str">
        <f t="shared" si="11"/>
        <v/>
      </c>
      <c r="V425" t="str">
        <f t="shared" si="12"/>
        <v/>
      </c>
    </row>
    <row r="426" spans="1:22" x14ac:dyDescent="0.25">
      <c r="A426" s="8"/>
      <c r="B426" s="8"/>
      <c r="F426" t="s">
        <v>582</v>
      </c>
      <c r="I426" s="8"/>
      <c r="U426" t="str">
        <f t="shared" si="11"/>
        <v/>
      </c>
      <c r="V426" t="str">
        <f t="shared" si="12"/>
        <v/>
      </c>
    </row>
    <row r="427" spans="1:22" x14ac:dyDescent="0.25">
      <c r="A427" s="8"/>
      <c r="B427" s="8"/>
      <c r="F427" t="s">
        <v>583</v>
      </c>
      <c r="I427" s="8"/>
      <c r="U427" t="str">
        <f t="shared" si="11"/>
        <v/>
      </c>
      <c r="V427" t="str">
        <f t="shared" si="12"/>
        <v/>
      </c>
    </row>
    <row r="428" spans="1:22" x14ac:dyDescent="0.25">
      <c r="A428" s="8"/>
      <c r="B428" s="8"/>
      <c r="F428" t="s">
        <v>584</v>
      </c>
      <c r="I428" s="8"/>
      <c r="U428" t="str">
        <f t="shared" si="11"/>
        <v/>
      </c>
      <c r="V428" t="str">
        <f t="shared" si="12"/>
        <v/>
      </c>
    </row>
    <row r="429" spans="1:22" x14ac:dyDescent="0.25">
      <c r="A429" s="8"/>
      <c r="B429" s="8"/>
      <c r="F429" t="s">
        <v>585</v>
      </c>
      <c r="I429" s="8"/>
      <c r="U429" t="str">
        <f t="shared" si="11"/>
        <v/>
      </c>
      <c r="V429" t="str">
        <f t="shared" si="12"/>
        <v/>
      </c>
    </row>
    <row r="430" spans="1:22" x14ac:dyDescent="0.25">
      <c r="A430" s="8"/>
      <c r="B430" s="8"/>
      <c r="F430" t="s">
        <v>586</v>
      </c>
      <c r="I430" s="8"/>
      <c r="U430" t="str">
        <f t="shared" si="11"/>
        <v/>
      </c>
      <c r="V430" t="str">
        <f t="shared" si="12"/>
        <v/>
      </c>
    </row>
    <row r="431" spans="1:22" x14ac:dyDescent="0.25">
      <c r="A431" s="8"/>
      <c r="B431" s="8"/>
      <c r="F431" t="s">
        <v>587</v>
      </c>
      <c r="I431" s="8"/>
      <c r="U431" t="str">
        <f t="shared" si="11"/>
        <v/>
      </c>
      <c r="V431" t="str">
        <f t="shared" si="12"/>
        <v/>
      </c>
    </row>
    <row r="432" spans="1:22" x14ac:dyDescent="0.25">
      <c r="A432" s="8"/>
      <c r="B432" s="8"/>
      <c r="F432" t="s">
        <v>588</v>
      </c>
      <c r="I432" s="8"/>
      <c r="U432" t="str">
        <f t="shared" si="11"/>
        <v/>
      </c>
      <c r="V432" t="str">
        <f t="shared" si="12"/>
        <v/>
      </c>
    </row>
    <row r="433" spans="1:22" x14ac:dyDescent="0.25">
      <c r="A433" s="8"/>
      <c r="B433" s="8"/>
      <c r="F433" t="s">
        <v>589</v>
      </c>
      <c r="I433" s="8"/>
      <c r="U433" t="str">
        <f t="shared" si="11"/>
        <v/>
      </c>
      <c r="V433" t="str">
        <f t="shared" si="12"/>
        <v/>
      </c>
    </row>
    <row r="434" spans="1:22" x14ac:dyDescent="0.25">
      <c r="A434" s="8"/>
      <c r="B434" s="8"/>
      <c r="F434" t="s">
        <v>590</v>
      </c>
      <c r="I434" s="8"/>
      <c r="U434" t="str">
        <f t="shared" si="11"/>
        <v/>
      </c>
      <c r="V434" t="str">
        <f t="shared" si="12"/>
        <v/>
      </c>
    </row>
    <row r="435" spans="1:22" x14ac:dyDescent="0.25">
      <c r="A435" s="8" t="s">
        <v>330</v>
      </c>
      <c r="B435" s="8"/>
      <c r="I435" s="8"/>
      <c r="U435" t="str">
        <f t="shared" si="11"/>
        <v/>
      </c>
      <c r="V435" t="str">
        <f t="shared" si="12"/>
        <v/>
      </c>
    </row>
    <row r="436" spans="1:22" x14ac:dyDescent="0.25">
      <c r="A436" s="8" t="s">
        <v>331</v>
      </c>
      <c r="B436" s="8"/>
      <c r="I436" s="8"/>
      <c r="U436" t="str">
        <f t="shared" si="11"/>
        <v/>
      </c>
      <c r="V436" t="str">
        <f t="shared" si="12"/>
        <v/>
      </c>
    </row>
    <row r="437" spans="1:22" x14ac:dyDescent="0.25">
      <c r="A437" s="8" t="s">
        <v>332</v>
      </c>
      <c r="B437" s="8"/>
      <c r="C437">
        <v>1</v>
      </c>
      <c r="D437">
        <v>34</v>
      </c>
      <c r="I437" s="8"/>
      <c r="U437" t="str">
        <f t="shared" si="11"/>
        <v>sports_kstoggle^1|sports_steep^34|</v>
      </c>
      <c r="V437" t="str">
        <f t="shared" si="12"/>
        <v/>
      </c>
    </row>
    <row r="438" spans="1:22" x14ac:dyDescent="0.25">
      <c r="A438" s="8"/>
      <c r="B438" s="8"/>
      <c r="F438" s="8" t="s">
        <v>591</v>
      </c>
      <c r="I438" s="8"/>
      <c r="U438" t="str">
        <f t="shared" si="11"/>
        <v/>
      </c>
      <c r="V438" t="str">
        <f t="shared" si="12"/>
        <v/>
      </c>
    </row>
    <row r="439" spans="1:22" x14ac:dyDescent="0.25">
      <c r="A439" s="8"/>
      <c r="B439" s="8"/>
      <c r="F439" t="s">
        <v>592</v>
      </c>
      <c r="I439" s="8"/>
      <c r="U439" t="str">
        <f t="shared" si="11"/>
        <v/>
      </c>
      <c r="V439" t="str">
        <f t="shared" si="12"/>
        <v/>
      </c>
    </row>
    <row r="440" spans="1:22" x14ac:dyDescent="0.25">
      <c r="A440" s="8"/>
      <c r="B440" s="8"/>
      <c r="F440" t="s">
        <v>593</v>
      </c>
      <c r="G440">
        <v>1</v>
      </c>
      <c r="I440" s="8"/>
      <c r="U440" t="str">
        <f t="shared" si="11"/>
        <v/>
      </c>
      <c r="V440" t="str">
        <f t="shared" si="12"/>
        <v>individualnonviolentsports_has^1</v>
      </c>
    </row>
    <row r="441" spans="1:22" x14ac:dyDescent="0.25">
      <c r="A441" s="8"/>
      <c r="B441" s="8"/>
      <c r="F441" t="s">
        <v>594</v>
      </c>
      <c r="I441" s="8"/>
      <c r="U441" t="str">
        <f t="shared" si="11"/>
        <v/>
      </c>
      <c r="V441" t="str">
        <f t="shared" si="12"/>
        <v/>
      </c>
    </row>
    <row r="442" spans="1:22" x14ac:dyDescent="0.25">
      <c r="A442" s="8"/>
      <c r="B442" s="8"/>
      <c r="F442" t="s">
        <v>595</v>
      </c>
      <c r="I442" s="8"/>
      <c r="U442" t="str">
        <f t="shared" si="11"/>
        <v/>
      </c>
      <c r="V442" t="str">
        <f t="shared" si="12"/>
        <v/>
      </c>
    </row>
    <row r="443" spans="1:22" x14ac:dyDescent="0.25">
      <c r="A443" s="8" t="s">
        <v>333</v>
      </c>
      <c r="B443" s="8"/>
      <c r="I443" s="8"/>
      <c r="U443" t="str">
        <f t="shared" si="11"/>
        <v/>
      </c>
      <c r="V443" t="str">
        <f t="shared" si="12"/>
        <v/>
      </c>
    </row>
    <row r="444" spans="1:22" x14ac:dyDescent="0.25">
      <c r="A444" s="8" t="s">
        <v>334</v>
      </c>
      <c r="B444" s="8"/>
      <c r="I444" s="8"/>
      <c r="U444" t="str">
        <f t="shared" si="11"/>
        <v/>
      </c>
      <c r="V444" t="str">
        <f t="shared" si="12"/>
        <v/>
      </c>
    </row>
    <row r="445" spans="1:22" x14ac:dyDescent="0.25">
      <c r="A445" s="8" t="s">
        <v>335</v>
      </c>
      <c r="B445" s="8"/>
      <c r="I445" s="8"/>
      <c r="U445" t="str">
        <f t="shared" si="11"/>
        <v/>
      </c>
      <c r="V445" t="str">
        <f t="shared" si="12"/>
        <v/>
      </c>
    </row>
    <row r="446" spans="1:22" x14ac:dyDescent="0.25">
      <c r="A446" s="8" t="s">
        <v>336</v>
      </c>
      <c r="B446" s="8"/>
      <c r="I446" s="8"/>
      <c r="U446" t="str">
        <f t="shared" si="11"/>
        <v/>
      </c>
      <c r="V446" t="str">
        <f t="shared" si="12"/>
        <v/>
      </c>
    </row>
    <row r="447" spans="1:22" x14ac:dyDescent="0.25">
      <c r="A447" s="8" t="s">
        <v>337</v>
      </c>
      <c r="B447" s="8"/>
      <c r="I447" s="8"/>
      <c r="U447" t="str">
        <f t="shared" si="11"/>
        <v/>
      </c>
      <c r="V447" t="str">
        <f t="shared" si="12"/>
        <v/>
      </c>
    </row>
    <row r="448" spans="1:22" x14ac:dyDescent="0.25">
      <c r="A448" s="8" t="s">
        <v>338</v>
      </c>
      <c r="B448" s="8"/>
      <c r="C448">
        <v>1</v>
      </c>
      <c r="D448">
        <v>57</v>
      </c>
      <c r="I448" s="8"/>
      <c r="U448" t="str">
        <f t="shared" si="11"/>
        <v>weaponsspecialskill_kstoggle^1|weaponsspecialskill_steep^57|</v>
      </c>
      <c r="V448" t="str">
        <f t="shared" si="12"/>
        <v/>
      </c>
    </row>
    <row r="449" spans="1:22" x14ac:dyDescent="0.25">
      <c r="A449" s="8"/>
      <c r="B449" t="s">
        <v>687</v>
      </c>
      <c r="E449" t="s">
        <v>723</v>
      </c>
      <c r="F449" s="8" t="s">
        <v>596</v>
      </c>
      <c r="G449">
        <v>1</v>
      </c>
      <c r="U449" t="str">
        <f t="shared" si="11"/>
        <v/>
      </c>
      <c r="V449" t="str">
        <f t="shared" si="12"/>
        <v>florentine_has^1</v>
      </c>
    </row>
    <row r="450" spans="1:22" x14ac:dyDescent="0.25">
      <c r="A450" s="8"/>
      <c r="B450" t="s">
        <v>687</v>
      </c>
      <c r="E450" t="s">
        <v>724</v>
      </c>
      <c r="F450" t="s">
        <v>597</v>
      </c>
      <c r="G450">
        <v>1</v>
      </c>
      <c r="U450" t="str">
        <f t="shared" si="11"/>
        <v/>
      </c>
      <c r="V450" t="str">
        <f t="shared" si="12"/>
        <v>fastdraw_has^1</v>
      </c>
    </row>
    <row r="451" spans="1:22" x14ac:dyDescent="0.25">
      <c r="A451" s="8"/>
      <c r="B451" t="s">
        <v>687</v>
      </c>
      <c r="E451" t="s">
        <v>21</v>
      </c>
      <c r="F451" t="s">
        <v>598</v>
      </c>
      <c r="G451">
        <v>1</v>
      </c>
      <c r="U451" t="str">
        <f t="shared" si="11"/>
        <v/>
      </c>
      <c r="V451" t="str">
        <f t="shared" si="12"/>
        <v>specifictarget_has^1</v>
      </c>
    </row>
    <row r="452" spans="1:22" x14ac:dyDescent="0.25">
      <c r="A452" s="8"/>
      <c r="B452" t="s">
        <v>687</v>
      </c>
      <c r="E452" t="s">
        <v>29</v>
      </c>
      <c r="F452" t="s">
        <v>599</v>
      </c>
      <c r="G452">
        <v>1</v>
      </c>
      <c r="U452" t="str">
        <f t="shared" si="11"/>
        <v/>
      </c>
      <c r="V452" t="str">
        <f t="shared" si="12"/>
        <v>blindfighting_has^1</v>
      </c>
    </row>
    <row r="453" spans="1:22" x14ac:dyDescent="0.25">
      <c r="A453" s="8" t="s">
        <v>127</v>
      </c>
      <c r="B453" s="8"/>
      <c r="I453" s="8"/>
      <c r="U453" t="str">
        <f t="shared" si="11"/>
        <v/>
      </c>
      <c r="V453" t="str">
        <f t="shared" si="12"/>
        <v/>
      </c>
    </row>
    <row r="454" spans="1:22" x14ac:dyDescent="0.25">
      <c r="A454" s="8" t="s">
        <v>339</v>
      </c>
      <c r="B454" s="8"/>
      <c r="I454" s="8"/>
      <c r="U454" t="str">
        <f t="shared" si="11"/>
        <v/>
      </c>
      <c r="V454" t="str">
        <f t="shared" si="12"/>
        <v/>
      </c>
    </row>
    <row r="455" spans="1:22" x14ac:dyDescent="0.25">
      <c r="A455" s="8"/>
      <c r="B455" s="8"/>
      <c r="F455" s="8" t="s">
        <v>600</v>
      </c>
      <c r="I455" s="8"/>
      <c r="U455" t="str">
        <f t="shared" si="11"/>
        <v/>
      </c>
      <c r="V455" t="str">
        <f t="shared" si="12"/>
        <v/>
      </c>
    </row>
    <row r="456" spans="1:22" x14ac:dyDescent="0.25">
      <c r="A456" s="8"/>
      <c r="B456" s="8"/>
      <c r="F456" t="s">
        <v>601</v>
      </c>
      <c r="I456" s="8"/>
      <c r="U456" t="str">
        <f t="shared" si="11"/>
        <v/>
      </c>
      <c r="V456" t="str">
        <f t="shared" si="12"/>
        <v/>
      </c>
    </row>
    <row r="457" spans="1:22" x14ac:dyDescent="0.25">
      <c r="A457" s="8"/>
      <c r="B457" s="8"/>
      <c r="F457" t="s">
        <v>602</v>
      </c>
      <c r="I457" s="8"/>
      <c r="U457" t="str">
        <f t="shared" si="11"/>
        <v/>
      </c>
      <c r="V457" t="str">
        <f t="shared" si="12"/>
        <v/>
      </c>
    </row>
    <row r="458" spans="1:22" x14ac:dyDescent="0.25">
      <c r="A458" s="8"/>
      <c r="B458" s="8"/>
      <c r="F458" t="s">
        <v>603</v>
      </c>
      <c r="I458" s="8"/>
      <c r="U458" t="str">
        <f t="shared" ref="U458:U521" si="13">IF(C458=1,CONCATENATE(A458,"_kstoggle^1|",A458,"_steep^",D458,"|"),"")</f>
        <v/>
      </c>
      <c r="V458" t="str">
        <f t="shared" si="12"/>
        <v/>
      </c>
    </row>
    <row r="459" spans="1:22" x14ac:dyDescent="0.25">
      <c r="A459" s="8"/>
      <c r="B459" s="8"/>
      <c r="F459" t="s">
        <v>604</v>
      </c>
      <c r="I459" s="8"/>
      <c r="U459" t="str">
        <f t="shared" si="13"/>
        <v/>
      </c>
      <c r="V459" t="str">
        <f t="shared" si="12"/>
        <v/>
      </c>
    </row>
    <row r="460" spans="1:22" x14ac:dyDescent="0.25">
      <c r="A460" s="8"/>
      <c r="B460" s="8"/>
      <c r="F460" t="s">
        <v>605</v>
      </c>
      <c r="I460" s="8"/>
      <c r="U460" t="str">
        <f t="shared" si="13"/>
        <v/>
      </c>
      <c r="V460" t="str">
        <f t="shared" si="12"/>
        <v/>
      </c>
    </row>
    <row r="461" spans="1:22" x14ac:dyDescent="0.25">
      <c r="A461" s="8"/>
      <c r="B461" s="8"/>
      <c r="F461" t="s">
        <v>606</v>
      </c>
      <c r="I461" s="8"/>
      <c r="U461" t="str">
        <f t="shared" si="13"/>
        <v/>
      </c>
      <c r="V461" t="str">
        <f t="shared" ref="V461:V524" si="14">IF(G461=1,CONCATENATE(F461,"_has^1",IF(H461=1,CONCATENATE("|",F461,"_spec^1"),),IF(I461=1,CONCATENATE("|",F461,"_proof^1"),)),"")</f>
        <v/>
      </c>
    </row>
    <row r="462" spans="1:22" x14ac:dyDescent="0.25">
      <c r="A462" s="8"/>
      <c r="B462" s="8"/>
      <c r="F462" t="s">
        <v>607</v>
      </c>
      <c r="I462" s="8"/>
      <c r="U462" t="str">
        <f t="shared" si="13"/>
        <v/>
      </c>
      <c r="V462" t="str">
        <f t="shared" si="14"/>
        <v/>
      </c>
    </row>
    <row r="463" spans="1:22" x14ac:dyDescent="0.25">
      <c r="A463" s="8"/>
      <c r="B463" s="8"/>
      <c r="F463" t="s">
        <v>608</v>
      </c>
      <c r="I463" s="8"/>
      <c r="U463" t="str">
        <f t="shared" si="13"/>
        <v/>
      </c>
      <c r="V463" t="str">
        <f t="shared" si="14"/>
        <v/>
      </c>
    </row>
    <row r="464" spans="1:22" x14ac:dyDescent="0.25">
      <c r="A464" s="8"/>
      <c r="B464" s="8"/>
      <c r="F464" t="s">
        <v>609</v>
      </c>
      <c r="I464" s="8"/>
      <c r="U464" t="str">
        <f t="shared" si="13"/>
        <v/>
      </c>
      <c r="V464" t="str">
        <f t="shared" si="14"/>
        <v/>
      </c>
    </row>
    <row r="465" spans="1:22" x14ac:dyDescent="0.25">
      <c r="A465" s="8"/>
      <c r="B465" s="8"/>
      <c r="F465" t="s">
        <v>610</v>
      </c>
      <c r="I465" s="8"/>
      <c r="U465" t="str">
        <f t="shared" si="13"/>
        <v/>
      </c>
      <c r="V465" t="str">
        <f t="shared" si="14"/>
        <v/>
      </c>
    </row>
    <row r="466" spans="1:22" x14ac:dyDescent="0.25">
      <c r="A466" s="8"/>
      <c r="B466" s="8"/>
      <c r="F466" t="s">
        <v>611</v>
      </c>
      <c r="I466" s="8"/>
      <c r="U466" t="str">
        <f t="shared" si="13"/>
        <v/>
      </c>
      <c r="V466" t="str">
        <f t="shared" si="14"/>
        <v/>
      </c>
    </row>
    <row r="467" spans="1:22" x14ac:dyDescent="0.25">
      <c r="A467" s="8"/>
      <c r="B467" s="8"/>
      <c r="F467" t="s">
        <v>612</v>
      </c>
      <c r="I467" s="8"/>
      <c r="U467" t="str">
        <f t="shared" si="13"/>
        <v/>
      </c>
      <c r="V467" t="str">
        <f t="shared" si="14"/>
        <v/>
      </c>
    </row>
    <row r="468" spans="1:22" x14ac:dyDescent="0.25">
      <c r="A468" s="8"/>
      <c r="B468" s="8"/>
      <c r="F468" t="s">
        <v>613</v>
      </c>
      <c r="I468" s="8"/>
      <c r="U468" t="str">
        <f t="shared" si="13"/>
        <v/>
      </c>
      <c r="V468" t="str">
        <f t="shared" si="14"/>
        <v/>
      </c>
    </row>
    <row r="469" spans="1:22" x14ac:dyDescent="0.25">
      <c r="A469" s="8" t="s">
        <v>129</v>
      </c>
      <c r="B469" s="8"/>
      <c r="I469" s="8"/>
      <c r="U469" t="str">
        <f t="shared" si="13"/>
        <v/>
      </c>
      <c r="V469" t="str">
        <f t="shared" si="14"/>
        <v/>
      </c>
    </row>
    <row r="470" spans="1:22" x14ac:dyDescent="0.25">
      <c r="A470" s="8" t="s">
        <v>340</v>
      </c>
      <c r="B470" s="8"/>
      <c r="I470" s="8"/>
      <c r="U470" t="str">
        <f t="shared" si="13"/>
        <v/>
      </c>
      <c r="V470" t="str">
        <f t="shared" si="14"/>
        <v/>
      </c>
    </row>
    <row r="471" spans="1:22" x14ac:dyDescent="0.25">
      <c r="A471" s="8"/>
      <c r="B471" s="8"/>
      <c r="F471" s="8" t="s">
        <v>614</v>
      </c>
      <c r="I471" s="8"/>
      <c r="U471" t="str">
        <f t="shared" si="13"/>
        <v/>
      </c>
      <c r="V471" t="str">
        <f t="shared" si="14"/>
        <v/>
      </c>
    </row>
    <row r="472" spans="1:22" x14ac:dyDescent="0.25">
      <c r="A472" s="8"/>
      <c r="B472" s="8"/>
      <c r="F472" t="s">
        <v>615</v>
      </c>
      <c r="I472" s="8"/>
      <c r="U472" t="str">
        <f t="shared" si="13"/>
        <v/>
      </c>
      <c r="V472" t="str">
        <f t="shared" si="14"/>
        <v/>
      </c>
    </row>
    <row r="473" spans="1:22" x14ac:dyDescent="0.25">
      <c r="A473" s="8"/>
      <c r="B473" s="8"/>
      <c r="F473" t="s">
        <v>616</v>
      </c>
      <c r="I473" s="8"/>
      <c r="U473" t="str">
        <f t="shared" si="13"/>
        <v/>
      </c>
      <c r="V473" t="str">
        <f t="shared" si="14"/>
        <v/>
      </c>
    </row>
    <row r="474" spans="1:22" x14ac:dyDescent="0.25">
      <c r="A474" s="8"/>
      <c r="B474" s="8"/>
      <c r="F474" t="s">
        <v>617</v>
      </c>
      <c r="I474" s="8"/>
      <c r="U474" t="str">
        <f t="shared" si="13"/>
        <v/>
      </c>
      <c r="V474" t="str">
        <f t="shared" si="14"/>
        <v/>
      </c>
    </row>
    <row r="475" spans="1:22" x14ac:dyDescent="0.25">
      <c r="A475" s="8"/>
      <c r="B475" s="8"/>
      <c r="F475" t="s">
        <v>618</v>
      </c>
      <c r="I475" s="8"/>
      <c r="U475" t="str">
        <f t="shared" si="13"/>
        <v/>
      </c>
      <c r="V475" t="str">
        <f t="shared" si="14"/>
        <v/>
      </c>
    </row>
    <row r="476" spans="1:22" x14ac:dyDescent="0.25">
      <c r="A476" s="8"/>
      <c r="B476" s="8"/>
      <c r="F476" t="s">
        <v>619</v>
      </c>
      <c r="I476" s="8"/>
      <c r="U476" t="str">
        <f t="shared" si="13"/>
        <v/>
      </c>
      <c r="V476" t="str">
        <f t="shared" si="14"/>
        <v/>
      </c>
    </row>
    <row r="477" spans="1:22" x14ac:dyDescent="0.25">
      <c r="A477" s="8"/>
      <c r="B477" s="8"/>
      <c r="F477" t="s">
        <v>620</v>
      </c>
      <c r="I477" s="8"/>
      <c r="U477" t="str">
        <f t="shared" si="13"/>
        <v/>
      </c>
      <c r="V477" t="str">
        <f t="shared" si="14"/>
        <v/>
      </c>
    </row>
    <row r="478" spans="1:22" x14ac:dyDescent="0.25">
      <c r="A478" s="8"/>
      <c r="B478" s="8"/>
      <c r="F478" t="s">
        <v>621</v>
      </c>
      <c r="I478" s="8"/>
      <c r="U478" t="str">
        <f t="shared" si="13"/>
        <v/>
      </c>
      <c r="V478" t="str">
        <f t="shared" si="14"/>
        <v/>
      </c>
    </row>
    <row r="479" spans="1:22" x14ac:dyDescent="0.25">
      <c r="A479" s="8"/>
      <c r="B479" s="8"/>
      <c r="F479" t="s">
        <v>622</v>
      </c>
      <c r="I479" s="8"/>
      <c r="U479" t="str">
        <f t="shared" si="13"/>
        <v/>
      </c>
      <c r="V479" t="str">
        <f t="shared" si="14"/>
        <v/>
      </c>
    </row>
    <row r="480" spans="1:22" x14ac:dyDescent="0.25">
      <c r="A480" s="8"/>
      <c r="B480" s="8"/>
      <c r="F480" t="s">
        <v>623</v>
      </c>
      <c r="I480" s="8"/>
      <c r="U480" t="str">
        <f t="shared" si="13"/>
        <v/>
      </c>
      <c r="V480" t="str">
        <f t="shared" si="14"/>
        <v/>
      </c>
    </row>
    <row r="481" spans="1:22" x14ac:dyDescent="0.25">
      <c r="A481" s="8"/>
      <c r="B481" s="8"/>
      <c r="F481" t="s">
        <v>624</v>
      </c>
      <c r="I481" s="8"/>
      <c r="U481" t="str">
        <f t="shared" si="13"/>
        <v/>
      </c>
      <c r="V481" t="str">
        <f t="shared" si="14"/>
        <v/>
      </c>
    </row>
    <row r="482" spans="1:22" x14ac:dyDescent="0.25">
      <c r="A482" s="8"/>
      <c r="B482" s="8"/>
      <c r="F482" t="s">
        <v>625</v>
      </c>
      <c r="I482" s="8"/>
      <c r="U482" t="str">
        <f t="shared" si="13"/>
        <v/>
      </c>
      <c r="V482" t="str">
        <f t="shared" si="14"/>
        <v/>
      </c>
    </row>
    <row r="483" spans="1:22" x14ac:dyDescent="0.25">
      <c r="A483" s="8" t="s">
        <v>341</v>
      </c>
      <c r="B483" s="8"/>
      <c r="I483" s="8"/>
      <c r="U483" t="str">
        <f t="shared" si="13"/>
        <v/>
      </c>
      <c r="V483" t="str">
        <f t="shared" si="14"/>
        <v/>
      </c>
    </row>
    <row r="484" spans="1:22" x14ac:dyDescent="0.25">
      <c r="A484" s="8" t="s">
        <v>130</v>
      </c>
      <c r="B484" s="8"/>
      <c r="I484" s="8"/>
      <c r="U484" t="str">
        <f t="shared" si="13"/>
        <v/>
      </c>
      <c r="V484" t="str">
        <f t="shared" si="14"/>
        <v/>
      </c>
    </row>
    <row r="485" spans="1:22" x14ac:dyDescent="0.25">
      <c r="A485" s="8" t="s">
        <v>342</v>
      </c>
      <c r="B485" s="8"/>
      <c r="I485" s="8"/>
      <c r="U485" t="str">
        <f t="shared" si="13"/>
        <v/>
      </c>
      <c r="V485" t="str">
        <f t="shared" si="14"/>
        <v/>
      </c>
    </row>
    <row r="486" spans="1:22" x14ac:dyDescent="0.25">
      <c r="A486" s="8" t="s">
        <v>131</v>
      </c>
      <c r="B486" s="8"/>
      <c r="I486" s="8"/>
      <c r="U486" t="str">
        <f t="shared" si="13"/>
        <v/>
      </c>
      <c r="V486" t="str">
        <f t="shared" si="14"/>
        <v/>
      </c>
    </row>
    <row r="487" spans="1:22" x14ac:dyDescent="0.25">
      <c r="A487" s="8"/>
      <c r="B487" s="8"/>
      <c r="F487" s="8" t="s">
        <v>626</v>
      </c>
      <c r="I487" s="8"/>
      <c r="U487" t="str">
        <f t="shared" si="13"/>
        <v/>
      </c>
      <c r="V487" t="str">
        <f t="shared" si="14"/>
        <v/>
      </c>
    </row>
    <row r="488" spans="1:22" x14ac:dyDescent="0.25">
      <c r="A488" s="8"/>
      <c r="B488" s="8"/>
      <c r="F488" t="s">
        <v>627</v>
      </c>
      <c r="I488" s="8"/>
      <c r="U488" t="str">
        <f t="shared" si="13"/>
        <v/>
      </c>
      <c r="V488" t="str">
        <f t="shared" si="14"/>
        <v/>
      </c>
    </row>
    <row r="489" spans="1:22" x14ac:dyDescent="0.25">
      <c r="A489" s="8"/>
      <c r="B489" s="8"/>
      <c r="F489" t="s">
        <v>628</v>
      </c>
      <c r="I489" s="8"/>
      <c r="U489" t="str">
        <f t="shared" si="13"/>
        <v/>
      </c>
      <c r="V489" t="str">
        <f t="shared" si="14"/>
        <v/>
      </c>
    </row>
    <row r="490" spans="1:22" x14ac:dyDescent="0.25">
      <c r="A490" s="8"/>
      <c r="B490" s="8"/>
      <c r="F490" t="s">
        <v>629</v>
      </c>
      <c r="I490" s="8"/>
      <c r="U490" t="str">
        <f t="shared" si="13"/>
        <v/>
      </c>
      <c r="V490" t="str">
        <f t="shared" si="14"/>
        <v/>
      </c>
    </row>
    <row r="491" spans="1:22" x14ac:dyDescent="0.25">
      <c r="A491" s="8"/>
      <c r="B491" s="8"/>
      <c r="F491" t="s">
        <v>630</v>
      </c>
      <c r="I491" s="8"/>
      <c r="U491" t="str">
        <f t="shared" si="13"/>
        <v/>
      </c>
      <c r="V491" t="str">
        <f t="shared" si="14"/>
        <v/>
      </c>
    </row>
    <row r="492" spans="1:22" x14ac:dyDescent="0.25">
      <c r="A492" s="8" t="s">
        <v>138</v>
      </c>
      <c r="B492" s="8"/>
      <c r="I492" s="8"/>
      <c r="U492" t="str">
        <f t="shared" si="13"/>
        <v/>
      </c>
      <c r="V492" t="str">
        <f t="shared" si="14"/>
        <v/>
      </c>
    </row>
    <row r="493" spans="1:22" x14ac:dyDescent="0.25">
      <c r="A493" s="8" t="s">
        <v>104</v>
      </c>
      <c r="B493" s="8"/>
      <c r="I493" s="8"/>
      <c r="U493" t="str">
        <f t="shared" si="13"/>
        <v/>
      </c>
      <c r="V493" t="str">
        <f t="shared" si="14"/>
        <v/>
      </c>
    </row>
    <row r="494" spans="1:22" x14ac:dyDescent="0.25">
      <c r="A494" s="8"/>
      <c r="B494" s="8"/>
      <c r="F494" s="8" t="s">
        <v>631</v>
      </c>
      <c r="I494" s="8"/>
      <c r="U494" t="str">
        <f t="shared" si="13"/>
        <v/>
      </c>
      <c r="V494" t="str">
        <f t="shared" si="14"/>
        <v/>
      </c>
    </row>
    <row r="495" spans="1:22" x14ac:dyDescent="0.25">
      <c r="A495" s="8"/>
      <c r="B495" s="8"/>
      <c r="F495" t="s">
        <v>632</v>
      </c>
      <c r="I495" s="8"/>
      <c r="U495" t="str">
        <f t="shared" si="13"/>
        <v/>
      </c>
      <c r="V495" t="str">
        <f t="shared" si="14"/>
        <v/>
      </c>
    </row>
    <row r="496" spans="1:22" x14ac:dyDescent="0.25">
      <c r="A496" s="8"/>
      <c r="B496" s="8"/>
      <c r="F496" t="s">
        <v>633</v>
      </c>
      <c r="I496" s="8"/>
      <c r="U496" t="str">
        <f t="shared" si="13"/>
        <v/>
      </c>
      <c r="V496" t="str">
        <f t="shared" si="14"/>
        <v/>
      </c>
    </row>
    <row r="497" spans="1:22" x14ac:dyDescent="0.25">
      <c r="A497" s="8"/>
      <c r="B497" s="8"/>
      <c r="F497" t="s">
        <v>634</v>
      </c>
      <c r="I497" s="8"/>
      <c r="U497" t="str">
        <f t="shared" si="13"/>
        <v/>
      </c>
      <c r="V497" t="str">
        <f t="shared" si="14"/>
        <v/>
      </c>
    </row>
    <row r="498" spans="1:22" x14ac:dyDescent="0.25">
      <c r="A498" s="8"/>
      <c r="B498" s="8"/>
      <c r="F498" t="s">
        <v>635</v>
      </c>
      <c r="I498" s="8"/>
      <c r="U498" t="str">
        <f t="shared" si="13"/>
        <v/>
      </c>
      <c r="V498" t="str">
        <f t="shared" si="14"/>
        <v/>
      </c>
    </row>
    <row r="499" spans="1:22" x14ac:dyDescent="0.25">
      <c r="A499" s="8"/>
      <c r="B499" s="8"/>
      <c r="F499" t="s">
        <v>636</v>
      </c>
      <c r="I499" s="8"/>
      <c r="U499" t="str">
        <f t="shared" si="13"/>
        <v/>
      </c>
      <c r="V499" t="str">
        <f t="shared" si="14"/>
        <v/>
      </c>
    </row>
    <row r="500" spans="1:22" x14ac:dyDescent="0.25">
      <c r="A500" s="8" t="s">
        <v>140</v>
      </c>
      <c r="B500" s="8"/>
      <c r="I500" s="8"/>
      <c r="U500" t="str">
        <f t="shared" si="13"/>
        <v/>
      </c>
      <c r="V500" t="str">
        <f t="shared" si="14"/>
        <v/>
      </c>
    </row>
    <row r="501" spans="1:22" x14ac:dyDescent="0.25">
      <c r="A501" s="8" t="s">
        <v>343</v>
      </c>
      <c r="B501" s="8"/>
      <c r="I501" s="8"/>
      <c r="U501" t="str">
        <f t="shared" si="13"/>
        <v/>
      </c>
      <c r="V501" t="str">
        <f t="shared" si="14"/>
        <v/>
      </c>
    </row>
    <row r="502" spans="1:22" x14ac:dyDescent="0.25">
      <c r="A502" s="8" t="s">
        <v>344</v>
      </c>
      <c r="B502" s="8"/>
      <c r="I502" s="8"/>
      <c r="U502" t="str">
        <f t="shared" si="13"/>
        <v/>
      </c>
      <c r="V502" t="str">
        <f t="shared" si="14"/>
        <v/>
      </c>
    </row>
    <row r="503" spans="1:22" x14ac:dyDescent="0.25">
      <c r="A503" s="8"/>
      <c r="B503" s="8"/>
      <c r="F503" s="8" t="s">
        <v>637</v>
      </c>
      <c r="I503" s="8"/>
      <c r="U503" t="str">
        <f t="shared" si="13"/>
        <v/>
      </c>
      <c r="V503" t="str">
        <f t="shared" si="14"/>
        <v/>
      </c>
    </row>
    <row r="504" spans="1:22" x14ac:dyDescent="0.25">
      <c r="A504" s="8"/>
      <c r="B504" s="8"/>
      <c r="F504" t="s">
        <v>638</v>
      </c>
      <c r="I504" s="8"/>
      <c r="U504" t="str">
        <f t="shared" si="13"/>
        <v/>
      </c>
      <c r="V504" t="str">
        <f t="shared" si="14"/>
        <v/>
      </c>
    </row>
    <row r="505" spans="1:22" x14ac:dyDescent="0.25">
      <c r="A505" s="8"/>
      <c r="B505" s="8"/>
      <c r="F505" t="s">
        <v>639</v>
      </c>
      <c r="I505" s="8"/>
      <c r="U505" t="str">
        <f t="shared" si="13"/>
        <v/>
      </c>
      <c r="V505" t="str">
        <f t="shared" si="14"/>
        <v/>
      </c>
    </row>
    <row r="506" spans="1:22" x14ac:dyDescent="0.25">
      <c r="A506" s="8"/>
      <c r="B506" s="8"/>
      <c r="F506" t="s">
        <v>640</v>
      </c>
      <c r="I506" s="8"/>
      <c r="U506" t="str">
        <f t="shared" si="13"/>
        <v/>
      </c>
      <c r="V506" t="str">
        <f t="shared" si="14"/>
        <v/>
      </c>
    </row>
    <row r="507" spans="1:22" x14ac:dyDescent="0.25">
      <c r="A507" s="8"/>
      <c r="B507" s="8"/>
      <c r="F507" t="s">
        <v>641</v>
      </c>
      <c r="I507" s="8"/>
      <c r="U507" t="str">
        <f t="shared" si="13"/>
        <v/>
      </c>
      <c r="V507" t="str">
        <f t="shared" si="14"/>
        <v/>
      </c>
    </row>
    <row r="508" spans="1:22" x14ac:dyDescent="0.25">
      <c r="A508" s="8" t="s">
        <v>345</v>
      </c>
      <c r="B508" s="8"/>
      <c r="I508" s="8"/>
      <c r="U508" t="str">
        <f t="shared" si="13"/>
        <v/>
      </c>
      <c r="V508" t="str">
        <f t="shared" si="14"/>
        <v/>
      </c>
    </row>
    <row r="509" spans="1:22" x14ac:dyDescent="0.25">
      <c r="A509" s="8" t="s">
        <v>346</v>
      </c>
      <c r="B509" s="8"/>
      <c r="I509" s="8"/>
      <c r="U509" t="str">
        <f t="shared" si="13"/>
        <v/>
      </c>
      <c r="V509" t="str">
        <f t="shared" si="14"/>
        <v/>
      </c>
    </row>
    <row r="510" spans="1:22" x14ac:dyDescent="0.25">
      <c r="A510" s="8" t="s">
        <v>347</v>
      </c>
      <c r="B510" s="8"/>
      <c r="I510" s="8"/>
      <c r="U510" t="str">
        <f t="shared" si="13"/>
        <v/>
      </c>
      <c r="V510" t="str">
        <f t="shared" si="14"/>
        <v/>
      </c>
    </row>
    <row r="511" spans="1:22" x14ac:dyDescent="0.25">
      <c r="A511" s="8" t="s">
        <v>348</v>
      </c>
      <c r="B511" s="8"/>
      <c r="I511" s="8"/>
      <c r="U511" t="str">
        <f t="shared" si="13"/>
        <v/>
      </c>
      <c r="V511" t="str">
        <f t="shared" si="14"/>
        <v/>
      </c>
    </row>
    <row r="512" spans="1:22" x14ac:dyDescent="0.25">
      <c r="A512" s="8" t="s">
        <v>141</v>
      </c>
      <c r="B512" s="8"/>
      <c r="I512" s="8"/>
      <c r="U512" t="str">
        <f t="shared" si="13"/>
        <v/>
      </c>
      <c r="V512" t="str">
        <f t="shared" si="14"/>
        <v/>
      </c>
    </row>
    <row r="513" spans="1:22" x14ac:dyDescent="0.25">
      <c r="A513" s="8" t="s">
        <v>349</v>
      </c>
      <c r="B513" s="8"/>
      <c r="I513" s="8"/>
      <c r="U513" t="str">
        <f t="shared" si="13"/>
        <v/>
      </c>
      <c r="V513" t="str">
        <f t="shared" si="14"/>
        <v/>
      </c>
    </row>
    <row r="514" spans="1:22" x14ac:dyDescent="0.25">
      <c r="A514" s="8" t="s">
        <v>350</v>
      </c>
      <c r="B514" s="8"/>
      <c r="I514" s="8"/>
      <c r="U514" t="str">
        <f t="shared" si="13"/>
        <v/>
      </c>
      <c r="V514" t="str">
        <f t="shared" si="14"/>
        <v/>
      </c>
    </row>
    <row r="515" spans="1:22" x14ac:dyDescent="0.25">
      <c r="A515" s="8"/>
      <c r="B515" s="8"/>
      <c r="F515" s="8" t="s">
        <v>642</v>
      </c>
      <c r="I515" s="8"/>
      <c r="U515" t="str">
        <f t="shared" si="13"/>
        <v/>
      </c>
      <c r="V515" t="str">
        <f t="shared" si="14"/>
        <v/>
      </c>
    </row>
    <row r="516" spans="1:22" x14ac:dyDescent="0.25">
      <c r="A516" s="8"/>
      <c r="B516" s="8"/>
      <c r="F516" t="s">
        <v>224</v>
      </c>
      <c r="I516" s="8"/>
      <c r="U516" t="str">
        <f t="shared" si="13"/>
        <v/>
      </c>
      <c r="V516" t="str">
        <f t="shared" si="14"/>
        <v/>
      </c>
    </row>
    <row r="517" spans="1:22" x14ac:dyDescent="0.25">
      <c r="A517" s="8"/>
      <c r="B517" s="8"/>
      <c r="F517" t="s">
        <v>643</v>
      </c>
      <c r="I517" s="8"/>
      <c r="U517" t="str">
        <f t="shared" si="13"/>
        <v/>
      </c>
      <c r="V517" t="str">
        <f t="shared" si="14"/>
        <v/>
      </c>
    </row>
    <row r="518" spans="1:22" x14ac:dyDescent="0.25">
      <c r="A518" s="8"/>
      <c r="B518" s="8"/>
      <c r="F518" t="s">
        <v>644</v>
      </c>
      <c r="I518" s="8"/>
      <c r="U518" t="str">
        <f t="shared" si="13"/>
        <v/>
      </c>
      <c r="V518" t="str">
        <f t="shared" si="14"/>
        <v/>
      </c>
    </row>
    <row r="519" spans="1:22" x14ac:dyDescent="0.25">
      <c r="A519" s="8"/>
      <c r="B519" s="8"/>
      <c r="F519" t="s">
        <v>645</v>
      </c>
      <c r="I519" s="8"/>
      <c r="U519" t="str">
        <f t="shared" si="13"/>
        <v/>
      </c>
      <c r="V519" t="str">
        <f t="shared" si="14"/>
        <v/>
      </c>
    </row>
    <row r="520" spans="1:22" x14ac:dyDescent="0.25">
      <c r="A520" s="8"/>
      <c r="B520" s="8"/>
      <c r="F520" t="s">
        <v>646</v>
      </c>
      <c r="I520" s="8"/>
      <c r="U520" t="str">
        <f t="shared" si="13"/>
        <v/>
      </c>
      <c r="V520" t="str">
        <f t="shared" si="14"/>
        <v/>
      </c>
    </row>
    <row r="521" spans="1:22" x14ac:dyDescent="0.25">
      <c r="A521" s="8"/>
      <c r="B521" s="8"/>
      <c r="F521" t="s">
        <v>647</v>
      </c>
      <c r="I521" s="8"/>
      <c r="U521" t="str">
        <f t="shared" si="13"/>
        <v/>
      </c>
      <c r="V521" t="str">
        <f t="shared" si="14"/>
        <v/>
      </c>
    </row>
    <row r="522" spans="1:22" x14ac:dyDescent="0.25">
      <c r="A522" s="8"/>
      <c r="B522" s="8"/>
      <c r="F522" t="s">
        <v>648</v>
      </c>
      <c r="I522" s="8"/>
      <c r="U522" t="str">
        <f t="shared" ref="U522:U579" si="15">IF(C522=1,CONCATENATE(A522,"_kstoggle^1|",A522,"_steep^",D522,"|"),"")</f>
        <v/>
      </c>
      <c r="V522" t="str">
        <f t="shared" si="14"/>
        <v/>
      </c>
    </row>
    <row r="523" spans="1:22" x14ac:dyDescent="0.25">
      <c r="A523" s="8"/>
      <c r="B523" s="8"/>
      <c r="F523" t="s">
        <v>649</v>
      </c>
      <c r="I523" s="8"/>
      <c r="U523" t="str">
        <f t="shared" si="15"/>
        <v/>
      </c>
      <c r="V523" t="str">
        <f t="shared" si="14"/>
        <v/>
      </c>
    </row>
    <row r="524" spans="1:22" x14ac:dyDescent="0.25">
      <c r="A524" s="8"/>
      <c r="B524" s="8"/>
      <c r="F524" t="s">
        <v>650</v>
      </c>
      <c r="I524" s="8"/>
      <c r="U524" t="str">
        <f t="shared" si="15"/>
        <v/>
      </c>
      <c r="V524" t="str">
        <f t="shared" si="14"/>
        <v/>
      </c>
    </row>
    <row r="525" spans="1:22" x14ac:dyDescent="0.25">
      <c r="A525" s="8"/>
      <c r="B525" s="8"/>
      <c r="F525" t="s">
        <v>651</v>
      </c>
      <c r="I525" s="8"/>
      <c r="U525" t="str">
        <f t="shared" si="15"/>
        <v/>
      </c>
      <c r="V525" t="str">
        <f t="shared" ref="V525:V579" si="16">IF(G525=1,CONCATENATE(F525,"_has^1",IF(H525=1,CONCATENATE("|",F525,"_spec^1"),),IF(I525=1,CONCATENATE("|",F525,"_proof^1"),)),"")</f>
        <v/>
      </c>
    </row>
    <row r="526" spans="1:22" x14ac:dyDescent="0.25">
      <c r="A526" s="8" t="s">
        <v>351</v>
      </c>
      <c r="B526" s="8"/>
      <c r="I526" s="8"/>
      <c r="U526" t="str">
        <f t="shared" si="15"/>
        <v/>
      </c>
      <c r="V526" t="str">
        <f t="shared" si="16"/>
        <v/>
      </c>
    </row>
    <row r="527" spans="1:22" x14ac:dyDescent="0.25">
      <c r="A527" s="8" t="s">
        <v>142</v>
      </c>
      <c r="B527" s="8"/>
      <c r="I527" s="8"/>
      <c r="U527" t="str">
        <f t="shared" si="15"/>
        <v/>
      </c>
      <c r="V527" t="str">
        <f t="shared" si="16"/>
        <v/>
      </c>
    </row>
    <row r="528" spans="1:22" x14ac:dyDescent="0.25">
      <c r="A528" s="8" t="s">
        <v>352</v>
      </c>
      <c r="B528" s="8"/>
      <c r="I528" s="8"/>
      <c r="U528" t="str">
        <f t="shared" si="15"/>
        <v/>
      </c>
      <c r="V528" t="str">
        <f t="shared" si="16"/>
        <v/>
      </c>
    </row>
    <row r="529" spans="1:22" x14ac:dyDescent="0.25">
      <c r="A529" s="8"/>
      <c r="B529" s="8"/>
      <c r="F529" s="8" t="s">
        <v>652</v>
      </c>
      <c r="I529" s="8"/>
      <c r="U529" t="str">
        <f t="shared" si="15"/>
        <v/>
      </c>
      <c r="V529" t="str">
        <f t="shared" si="16"/>
        <v/>
      </c>
    </row>
    <row r="530" spans="1:22" x14ac:dyDescent="0.25">
      <c r="A530" s="8"/>
      <c r="B530" s="8"/>
      <c r="F530" t="s">
        <v>653</v>
      </c>
      <c r="I530" s="8"/>
      <c r="U530" t="str">
        <f t="shared" si="15"/>
        <v/>
      </c>
      <c r="V530" t="str">
        <f t="shared" si="16"/>
        <v/>
      </c>
    </row>
    <row r="531" spans="1:22" x14ac:dyDescent="0.25">
      <c r="A531" s="8"/>
      <c r="B531" s="8"/>
      <c r="F531" t="s">
        <v>654</v>
      </c>
      <c r="I531" s="8"/>
      <c r="U531" t="str">
        <f t="shared" si="15"/>
        <v/>
      </c>
      <c r="V531" t="str">
        <f t="shared" si="16"/>
        <v/>
      </c>
    </row>
    <row r="532" spans="1:22" x14ac:dyDescent="0.25">
      <c r="A532" s="8"/>
      <c r="B532" s="8"/>
      <c r="F532" t="s">
        <v>655</v>
      </c>
      <c r="I532" s="8"/>
      <c r="U532" t="str">
        <f t="shared" si="15"/>
        <v/>
      </c>
      <c r="V532" t="str">
        <f t="shared" si="16"/>
        <v/>
      </c>
    </row>
    <row r="533" spans="1:22" x14ac:dyDescent="0.25">
      <c r="A533" s="8"/>
      <c r="B533" s="8"/>
      <c r="F533" t="s">
        <v>656</v>
      </c>
      <c r="I533" s="8"/>
      <c r="U533" t="str">
        <f t="shared" si="15"/>
        <v/>
      </c>
      <c r="V533" t="str">
        <f t="shared" si="16"/>
        <v/>
      </c>
    </row>
    <row r="534" spans="1:22" x14ac:dyDescent="0.25">
      <c r="A534" s="8" t="s">
        <v>143</v>
      </c>
      <c r="B534" s="8"/>
      <c r="I534" s="8"/>
      <c r="U534" t="str">
        <f t="shared" si="15"/>
        <v/>
      </c>
      <c r="V534" t="str">
        <f t="shared" si="16"/>
        <v/>
      </c>
    </row>
    <row r="535" spans="1:22" x14ac:dyDescent="0.25">
      <c r="A535" s="8" t="s">
        <v>353</v>
      </c>
      <c r="B535" s="8"/>
      <c r="I535" s="8"/>
      <c r="U535" t="str">
        <f t="shared" si="15"/>
        <v/>
      </c>
      <c r="V535" t="str">
        <f t="shared" si="16"/>
        <v/>
      </c>
    </row>
    <row r="536" spans="1:22" x14ac:dyDescent="0.25">
      <c r="A536" s="8" t="s">
        <v>354</v>
      </c>
      <c r="B536" s="8"/>
      <c r="I536" s="8"/>
      <c r="U536" t="str">
        <f t="shared" si="15"/>
        <v/>
      </c>
      <c r="V536" t="str">
        <f t="shared" si="16"/>
        <v/>
      </c>
    </row>
    <row r="537" spans="1:22" x14ac:dyDescent="0.25">
      <c r="A537" s="8" t="s">
        <v>355</v>
      </c>
      <c r="B537" s="8"/>
      <c r="I537" s="8"/>
      <c r="U537" t="str">
        <f t="shared" si="15"/>
        <v/>
      </c>
      <c r="V537" t="str">
        <f t="shared" si="16"/>
        <v/>
      </c>
    </row>
    <row r="538" spans="1:22" x14ac:dyDescent="0.25">
      <c r="A538" s="8"/>
      <c r="B538" s="8"/>
      <c r="F538" s="8" t="s">
        <v>657</v>
      </c>
      <c r="I538" s="8"/>
      <c r="U538" t="str">
        <f t="shared" si="15"/>
        <v/>
      </c>
      <c r="V538" t="str">
        <f t="shared" si="16"/>
        <v/>
      </c>
    </row>
    <row r="539" spans="1:22" x14ac:dyDescent="0.25">
      <c r="A539" s="8"/>
      <c r="B539" s="8"/>
      <c r="F539" t="s">
        <v>658</v>
      </c>
      <c r="I539" s="8"/>
      <c r="U539" t="str">
        <f t="shared" si="15"/>
        <v/>
      </c>
      <c r="V539" t="str">
        <f t="shared" si="16"/>
        <v/>
      </c>
    </row>
    <row r="540" spans="1:22" x14ac:dyDescent="0.25">
      <c r="A540" s="8"/>
      <c r="B540" s="8"/>
      <c r="F540" t="s">
        <v>659</v>
      </c>
      <c r="I540" s="8"/>
      <c r="U540" t="str">
        <f t="shared" si="15"/>
        <v/>
      </c>
      <c r="V540" t="str">
        <f t="shared" si="16"/>
        <v/>
      </c>
    </row>
    <row r="541" spans="1:22" x14ac:dyDescent="0.25">
      <c r="A541" s="8"/>
      <c r="B541" s="8"/>
      <c r="F541" t="s">
        <v>660</v>
      </c>
      <c r="I541" s="8"/>
      <c r="U541" t="str">
        <f t="shared" si="15"/>
        <v/>
      </c>
      <c r="V541" t="str">
        <f t="shared" si="16"/>
        <v/>
      </c>
    </row>
    <row r="542" spans="1:22" x14ac:dyDescent="0.25">
      <c r="A542" s="8"/>
      <c r="B542" s="8"/>
      <c r="F542" t="s">
        <v>661</v>
      </c>
      <c r="I542" s="8"/>
      <c r="U542" t="str">
        <f t="shared" si="15"/>
        <v/>
      </c>
      <c r="V542" t="str">
        <f t="shared" si="16"/>
        <v/>
      </c>
    </row>
    <row r="543" spans="1:22" x14ac:dyDescent="0.25">
      <c r="A543" s="8"/>
      <c r="B543" s="8"/>
      <c r="F543" t="s">
        <v>662</v>
      </c>
      <c r="I543" s="8"/>
      <c r="U543" t="str">
        <f t="shared" si="15"/>
        <v/>
      </c>
      <c r="V543" t="str">
        <f t="shared" si="16"/>
        <v/>
      </c>
    </row>
    <row r="544" spans="1:22" x14ac:dyDescent="0.25">
      <c r="A544" s="8"/>
      <c r="B544" s="8"/>
      <c r="F544" t="s">
        <v>663</v>
      </c>
      <c r="I544" s="8"/>
      <c r="U544" t="str">
        <f t="shared" si="15"/>
        <v/>
      </c>
      <c r="V544" t="str">
        <f t="shared" si="16"/>
        <v/>
      </c>
    </row>
    <row r="545" spans="1:22" x14ac:dyDescent="0.25">
      <c r="A545" s="8"/>
      <c r="B545" s="8"/>
      <c r="F545" t="s">
        <v>664</v>
      </c>
      <c r="I545" s="8"/>
      <c r="U545" t="str">
        <f t="shared" si="15"/>
        <v/>
      </c>
      <c r="V545" t="str">
        <f t="shared" si="16"/>
        <v/>
      </c>
    </row>
    <row r="546" spans="1:22" x14ac:dyDescent="0.25">
      <c r="A546" s="8"/>
      <c r="B546" s="8"/>
      <c r="F546" t="s">
        <v>665</v>
      </c>
      <c r="I546" s="8"/>
      <c r="U546" t="str">
        <f t="shared" si="15"/>
        <v/>
      </c>
      <c r="V546" t="str">
        <f t="shared" si="16"/>
        <v/>
      </c>
    </row>
    <row r="547" spans="1:22" x14ac:dyDescent="0.25">
      <c r="A547" s="8"/>
      <c r="B547" s="8"/>
      <c r="F547" t="s">
        <v>666</v>
      </c>
      <c r="I547" s="8"/>
      <c r="U547" t="str">
        <f t="shared" si="15"/>
        <v/>
      </c>
      <c r="V547" t="str">
        <f t="shared" si="16"/>
        <v/>
      </c>
    </row>
    <row r="548" spans="1:22" x14ac:dyDescent="0.25">
      <c r="A548" s="8"/>
      <c r="B548" s="8"/>
      <c r="F548" t="s">
        <v>667</v>
      </c>
      <c r="I548" s="8"/>
      <c r="U548" t="str">
        <f t="shared" si="15"/>
        <v/>
      </c>
      <c r="V548" t="str">
        <f t="shared" si="16"/>
        <v/>
      </c>
    </row>
    <row r="549" spans="1:22" x14ac:dyDescent="0.25">
      <c r="A549" s="8"/>
      <c r="B549" s="8"/>
      <c r="F549" t="s">
        <v>668</v>
      </c>
      <c r="I549" s="8"/>
      <c r="U549" t="str">
        <f t="shared" si="15"/>
        <v/>
      </c>
      <c r="V549" t="str">
        <f t="shared" si="16"/>
        <v/>
      </c>
    </row>
    <row r="550" spans="1:22" x14ac:dyDescent="0.25">
      <c r="A550" s="8"/>
      <c r="B550" s="8"/>
      <c r="F550" t="s">
        <v>669</v>
      </c>
      <c r="I550" s="8"/>
      <c r="U550" t="str">
        <f t="shared" si="15"/>
        <v/>
      </c>
      <c r="V550" t="str">
        <f t="shared" si="16"/>
        <v/>
      </c>
    </row>
    <row r="551" spans="1:22" x14ac:dyDescent="0.25">
      <c r="A551" s="8"/>
      <c r="B551" s="8"/>
      <c r="F551" t="s">
        <v>670</v>
      </c>
      <c r="I551" s="8"/>
      <c r="U551" t="str">
        <f t="shared" si="15"/>
        <v/>
      </c>
      <c r="V551" t="str">
        <f t="shared" si="16"/>
        <v/>
      </c>
    </row>
    <row r="552" spans="1:22" x14ac:dyDescent="0.25">
      <c r="A552" s="8"/>
      <c r="B552" s="8"/>
      <c r="F552" t="s">
        <v>671</v>
      </c>
      <c r="I552" s="8"/>
      <c r="U552" t="str">
        <f t="shared" si="15"/>
        <v/>
      </c>
      <c r="V552" t="str">
        <f t="shared" si="16"/>
        <v/>
      </c>
    </row>
    <row r="553" spans="1:22" x14ac:dyDescent="0.25">
      <c r="A553" s="8"/>
      <c r="B553" s="8"/>
      <c r="F553" t="s">
        <v>672</v>
      </c>
      <c r="I553" s="8"/>
      <c r="U553" t="str">
        <f t="shared" si="15"/>
        <v/>
      </c>
      <c r="V553" t="str">
        <f t="shared" si="16"/>
        <v/>
      </c>
    </row>
    <row r="554" spans="1:22" x14ac:dyDescent="0.25">
      <c r="A554" s="8"/>
      <c r="B554" s="8"/>
      <c r="F554" t="s">
        <v>673</v>
      </c>
      <c r="I554" s="8"/>
      <c r="U554" t="str">
        <f t="shared" si="15"/>
        <v/>
      </c>
      <c r="V554" t="str">
        <f t="shared" si="16"/>
        <v/>
      </c>
    </row>
    <row r="555" spans="1:22" x14ac:dyDescent="0.25">
      <c r="A555" s="8"/>
      <c r="B555" s="8"/>
      <c r="F555" t="s">
        <v>674</v>
      </c>
      <c r="I555" s="8"/>
      <c r="U555" t="str">
        <f t="shared" si="15"/>
        <v/>
      </c>
      <c r="V555" t="str">
        <f t="shared" si="16"/>
        <v/>
      </c>
    </row>
    <row r="556" spans="1:22" x14ac:dyDescent="0.25">
      <c r="A556" s="8"/>
      <c r="B556" s="8"/>
      <c r="F556" t="s">
        <v>675</v>
      </c>
      <c r="I556" s="8"/>
      <c r="U556" t="str">
        <f t="shared" si="15"/>
        <v/>
      </c>
      <c r="V556" t="str">
        <f t="shared" si="16"/>
        <v/>
      </c>
    </row>
    <row r="557" spans="1:22" x14ac:dyDescent="0.25">
      <c r="A557" s="8" t="s">
        <v>356</v>
      </c>
      <c r="B557" s="8"/>
      <c r="I557" s="8"/>
      <c r="U557" t="str">
        <f t="shared" si="15"/>
        <v/>
      </c>
      <c r="V557" t="str">
        <f t="shared" si="16"/>
        <v/>
      </c>
    </row>
    <row r="558" spans="1:22" x14ac:dyDescent="0.25">
      <c r="A558" s="8"/>
      <c r="B558" s="8"/>
      <c r="F558" s="8" t="s">
        <v>676</v>
      </c>
      <c r="I558" s="8"/>
      <c r="U558" t="str">
        <f t="shared" si="15"/>
        <v/>
      </c>
      <c r="V558" t="str">
        <f t="shared" si="16"/>
        <v/>
      </c>
    </row>
    <row r="559" spans="1:22" x14ac:dyDescent="0.25">
      <c r="A559" s="8"/>
      <c r="B559" s="8"/>
      <c r="F559" t="s">
        <v>677</v>
      </c>
      <c r="I559" s="8"/>
      <c r="U559" t="str">
        <f t="shared" si="15"/>
        <v/>
      </c>
      <c r="V559" t="str">
        <f t="shared" si="16"/>
        <v/>
      </c>
    </row>
    <row r="560" spans="1:22" x14ac:dyDescent="0.25">
      <c r="A560" s="8"/>
      <c r="B560" s="8"/>
      <c r="F560" t="s">
        <v>678</v>
      </c>
      <c r="I560" s="8"/>
      <c r="U560" t="str">
        <f t="shared" si="15"/>
        <v/>
      </c>
      <c r="V560" t="str">
        <f t="shared" si="16"/>
        <v/>
      </c>
    </row>
    <row r="561" spans="1:22" x14ac:dyDescent="0.25">
      <c r="A561" s="8"/>
      <c r="B561" s="8"/>
      <c r="F561" t="s">
        <v>679</v>
      </c>
      <c r="I561" s="8"/>
      <c r="U561" t="str">
        <f t="shared" si="15"/>
        <v/>
      </c>
      <c r="V561" t="str">
        <f t="shared" si="16"/>
        <v/>
      </c>
    </row>
    <row r="562" spans="1:22" x14ac:dyDescent="0.25">
      <c r="A562" s="8"/>
      <c r="B562" s="8"/>
      <c r="F562" t="s">
        <v>680</v>
      </c>
      <c r="I562" s="8"/>
      <c r="U562" t="str">
        <f t="shared" si="15"/>
        <v/>
      </c>
      <c r="V562" t="str">
        <f t="shared" si="16"/>
        <v/>
      </c>
    </row>
    <row r="563" spans="1:22" x14ac:dyDescent="0.25">
      <c r="A563" s="8"/>
      <c r="B563" s="8"/>
      <c r="F563" t="s">
        <v>681</v>
      </c>
      <c r="I563" s="8"/>
      <c r="U563" t="str">
        <f t="shared" si="15"/>
        <v/>
      </c>
      <c r="V563" t="str">
        <f t="shared" si="16"/>
        <v/>
      </c>
    </row>
    <row r="564" spans="1:22" x14ac:dyDescent="0.25">
      <c r="A564" s="8" t="s">
        <v>357</v>
      </c>
      <c r="B564" s="8"/>
      <c r="C564">
        <v>1</v>
      </c>
      <c r="D564">
        <v>20</v>
      </c>
      <c r="I564" s="8"/>
      <c r="U564" t="str">
        <f t="shared" si="15"/>
        <v>philosophy_kstoggle^1|philosophy_steep^20|</v>
      </c>
      <c r="V564" t="str">
        <f t="shared" si="16"/>
        <v/>
      </c>
    </row>
    <row r="565" spans="1:22" x14ac:dyDescent="0.25">
      <c r="A565" s="8" t="s">
        <v>358</v>
      </c>
      <c r="B565" s="8"/>
      <c r="I565" s="8"/>
      <c r="U565" t="str">
        <f t="shared" si="15"/>
        <v/>
      </c>
      <c r="V565" t="str">
        <f t="shared" si="16"/>
        <v/>
      </c>
    </row>
    <row r="566" spans="1:22" x14ac:dyDescent="0.25">
      <c r="A566" s="8" t="s">
        <v>144</v>
      </c>
      <c r="B566" s="8"/>
      <c r="I566" s="8"/>
      <c r="U566" t="str">
        <f t="shared" si="15"/>
        <v/>
      </c>
      <c r="V566" t="str">
        <f t="shared" si="16"/>
        <v/>
      </c>
    </row>
    <row r="567" spans="1:22" x14ac:dyDescent="0.25">
      <c r="A567" s="8" t="s">
        <v>145</v>
      </c>
      <c r="B567" s="8"/>
      <c r="I567" s="8"/>
      <c r="U567" t="str">
        <f t="shared" si="15"/>
        <v/>
      </c>
      <c r="V567" t="str">
        <f t="shared" si="16"/>
        <v/>
      </c>
    </row>
    <row r="568" spans="1:22" x14ac:dyDescent="0.25">
      <c r="A568" s="8" t="s">
        <v>146</v>
      </c>
      <c r="B568" s="8"/>
      <c r="I568" s="8"/>
      <c r="U568" t="str">
        <f t="shared" si="15"/>
        <v/>
      </c>
      <c r="V568" t="str">
        <f t="shared" si="16"/>
        <v/>
      </c>
    </row>
    <row r="569" spans="1:22" x14ac:dyDescent="0.25">
      <c r="A569" s="8" t="s">
        <v>147</v>
      </c>
      <c r="B569" s="8"/>
      <c r="I569" s="8"/>
      <c r="U569" t="str">
        <f t="shared" si="15"/>
        <v/>
      </c>
      <c r="V569" t="str">
        <f t="shared" si="16"/>
        <v/>
      </c>
    </row>
    <row r="570" spans="1:22" x14ac:dyDescent="0.25">
      <c r="A570" s="8" t="s">
        <v>148</v>
      </c>
      <c r="B570" s="8"/>
      <c r="I570" s="8"/>
      <c r="U570" t="str">
        <f t="shared" si="15"/>
        <v/>
      </c>
      <c r="V570" t="str">
        <f t="shared" si="16"/>
        <v/>
      </c>
    </row>
    <row r="571" spans="1:22" x14ac:dyDescent="0.25">
      <c r="A571" s="8" t="s">
        <v>149</v>
      </c>
      <c r="B571" s="8"/>
      <c r="I571" s="8"/>
      <c r="U571" t="str">
        <f t="shared" si="15"/>
        <v/>
      </c>
      <c r="V571" t="str">
        <f t="shared" si="16"/>
        <v/>
      </c>
    </row>
    <row r="572" spans="1:22" x14ac:dyDescent="0.25">
      <c r="A572" s="8" t="s">
        <v>359</v>
      </c>
      <c r="B572" s="8"/>
      <c r="I572" s="8"/>
      <c r="U572" t="str">
        <f t="shared" si="15"/>
        <v/>
      </c>
      <c r="V572" t="str">
        <f t="shared" si="16"/>
        <v/>
      </c>
    </row>
    <row r="573" spans="1:22" x14ac:dyDescent="0.25">
      <c r="A573" s="8" t="s">
        <v>360</v>
      </c>
      <c r="B573" s="8"/>
      <c r="I573" s="8"/>
      <c r="U573" t="str">
        <f t="shared" si="15"/>
        <v/>
      </c>
      <c r="V573" t="str">
        <f t="shared" si="16"/>
        <v/>
      </c>
    </row>
    <row r="574" spans="1:22" x14ac:dyDescent="0.25">
      <c r="A574" s="8" t="s">
        <v>150</v>
      </c>
      <c r="B574" s="8"/>
      <c r="I574" s="8"/>
      <c r="U574" t="str">
        <f t="shared" si="15"/>
        <v/>
      </c>
      <c r="V574" t="str">
        <f t="shared" si="16"/>
        <v/>
      </c>
    </row>
    <row r="575" spans="1:22" x14ac:dyDescent="0.25">
      <c r="A575" s="8" t="s">
        <v>361</v>
      </c>
      <c r="B575" t="s">
        <v>682</v>
      </c>
      <c r="C575">
        <v>1</v>
      </c>
      <c r="D575">
        <v>32</v>
      </c>
      <c r="E575" t="s">
        <v>730</v>
      </c>
      <c r="I575" s="8"/>
      <c r="U575" t="str">
        <f t="shared" si="15"/>
        <v>streetwise_kstoggle^1|streetwise_steep^32|</v>
      </c>
      <c r="V575" t="str">
        <f t="shared" si="16"/>
        <v/>
      </c>
    </row>
    <row r="576" spans="1:22" x14ac:dyDescent="0.25">
      <c r="A576" s="8" t="s">
        <v>362</v>
      </c>
      <c r="B576" s="8"/>
      <c r="I576" s="8"/>
      <c r="U576" t="str">
        <f t="shared" si="15"/>
        <v/>
      </c>
      <c r="V576" t="str">
        <f t="shared" si="16"/>
        <v/>
      </c>
    </row>
    <row r="577" spans="1:22" x14ac:dyDescent="0.25">
      <c r="A577" s="8" t="s">
        <v>152</v>
      </c>
      <c r="B577" s="8"/>
      <c r="I577" s="8"/>
      <c r="U577" t="str">
        <f t="shared" si="15"/>
        <v/>
      </c>
      <c r="V577" t="str">
        <f t="shared" si="16"/>
        <v/>
      </c>
    </row>
    <row r="578" spans="1:22" x14ac:dyDescent="0.25">
      <c r="A578" s="8" t="s">
        <v>363</v>
      </c>
      <c r="B578" s="8"/>
      <c r="I578" s="8"/>
      <c r="U578" t="str">
        <f t="shared" si="15"/>
        <v/>
      </c>
      <c r="V578" t="str">
        <f t="shared" si="16"/>
        <v/>
      </c>
    </row>
    <row r="579" spans="1:22" x14ac:dyDescent="0.25">
      <c r="A579" s="8" t="s">
        <v>364</v>
      </c>
      <c r="B579" s="8"/>
      <c r="I579" s="8"/>
      <c r="U579" t="str">
        <f t="shared" si="15"/>
        <v/>
      </c>
      <c r="V579" t="str">
        <f t="shared" si="16"/>
        <v/>
      </c>
    </row>
    <row r="584" spans="1:22" x14ac:dyDescent="0.25">
      <c r="A584" t="s">
        <v>692</v>
      </c>
      <c r="B584" t="str">
        <f>CONCATENATE("character_name^",B1,"|","vocation^",B2,"|","vocationtrait^",B3,"|","sec^",B4,"|","attractiveness^",B5,"|","beautyugly^",B6,"|","ap^",B7,"|","joss^",B8,"|","mmcapatt^",B10,"|","mmpowatt^",B11,"|","mmspdatt^",B12,"|","mrcapatt^",B13,"|","mrpowatt^",B14,"|","mrspdatt^",B15,"|","pmcapatt^",B17,"|","pmpowatt^",B18,"|","pmspdatt^",B19,"|","pncapatt^",B20,"|","pnpowatt^",B21,"|","pnspdatt^",B22,"|","smcapatt^",B24,"|","smpowatt^",B25,"|","smspdatt^",B26,"|","spcapatt^",B27,"|","sppowatt^",B28,"|","spspdatt^",B29,"|","traithekamental_toggle^",B31,"|","traithekaphysical_toggle^",B32,"|","traithekaspiritual_toggle^",B33,"|","fpdweomer^",B35,"|","fppriest^",B36,"|","dweomerschool^",B38,"|","priestethos^",B39,"|","vowpact^",B41,"|","vowpact_mult^",B42,"|","age^",B44,"|","sex^",B45,"|","race^",B46,"|","complexion^",B47,"|","handedness^",B48,"|","height^",B49,"|","weight^",B50,"|","build^",B51,"|","eyes^",B52,"|","hair^",B53,"|","physicalother^",B54,"|","personality^",B55,"|","quirks^",B56,"|","quote^",B57,"|","birthdate^",B58,"|","birthplace^",B59,"|","birthrank^",B60,"|","citizenship^",B61,"|","residence^",B62,"|","background^",B63,"|","connections^",B64,"|","networth^",B66,"|","bankaccounts^",B67,"|","cashonhand^",B68,"|","dmi^",B69,"|","possessions1^",B70)</f>
        <v>character_name^Smartypants Hottieface|vocation^Seafarer|vocationtrait^PHYSICAL|sec^5|attractiveness^18|beautyugly^|ap^2|joss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age^18|sex^Indeed|race^Faerie|complexion^Mocha|handedness^Left|height^5'6"|weight^145 lb.|build^Brickhouse|eyes^Blue|hair^Black|physicalother^Svelte|personality^Savage|quirks^|quote^|birthdate^|birthplace^|birthrank^|citizenship^Detroit|residence^Arizona|background^|connections^|networth^|bankaccounts^|cashonhand^|dmi^|possessions1^</v>
      </c>
    </row>
    <row r="585" spans="1:22" x14ac:dyDescent="0.25">
      <c r="A585" t="s">
        <v>693</v>
      </c>
      <c r="B585" t="str">
        <f>_xlfn.TEXTJOIN("|",TRUE,U73:U579)</f>
        <v>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</v>
      </c>
    </row>
    <row r="586" spans="1:22" x14ac:dyDescent="0.25">
      <c r="A586" t="s">
        <v>694</v>
      </c>
      <c r="B586" t="str">
        <f>_xlfn.TEXTJOIN("|",TRUE,V73:V579)</f>
        <v>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</v>
      </c>
    </row>
    <row r="587" spans="1:22" x14ac:dyDescent="0.25">
      <c r="A587" t="s">
        <v>365</v>
      </c>
      <c r="B587" t="str">
        <f>CONCATENATE("merccoms^",E144,"|","languages^",E162,"|","signlanguages^",E208,"|","nativetongue_language^",E215,"|","tradelanguage_language^",E237,"|","florentineweaps^",E449,"|","fastdrawweaps^",E450,"|","specifictargetweaps^",E451,"|","blindfightingweaps^",E452,"|","streetwisesubs^",E575,"|")</f>
        <v>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  <row r="589" spans="1:22" x14ac:dyDescent="0.25">
      <c r="A589" s="9" t="s">
        <v>695</v>
      </c>
      <c r="B589" s="4" t="str">
        <f>CONCATENATE(B584,"|",B585,"|",B586,"|",B587)</f>
        <v>character_name^Smartypants Hottieface|vocation^Seafarer|vocationtrait^PHYSICAL|sec^5|attractiveness^18|beautyugly^|ap^2|joss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age^18|sex^Indeed|race^Faerie|complexion^Mocha|handedness^Left|height^5'6"|weight^145 lb.|build^Brickhouse|eyes^Blue|hair^Black|physicalother^Svelte|personality^Savage|quirks^|quote^|birthdate^|birthplace^|birthrank^|citizenship^Detroit|residence^Arizona|background^|connections^|networth^|bankaccounts^|cashonhand^|dmi^|possessions1^|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|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|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</sheetData>
  <phoneticPr fontId="6" type="noConversion"/>
  <dataValidations count="6">
    <dataValidation type="list" errorStyle="warning" showInputMessage="1" showErrorMessage="1" errorTitle="Invalid Entry!" error="Please select from List!" prompt="Select from List" sqref="B3" xr:uid="{936400E9-32D7-486A-B6C0-8779746E482C}">
      <formula1>$J$3:$L$3</formula1>
    </dataValidation>
    <dataValidation type="list" errorStyle="warning" showInputMessage="1" showErrorMessage="1" errorTitle="Invalid Entry!" error="Please select from List!" prompt="Select from List" sqref="B4" xr:uid="{FB33D45B-0543-43BD-ACF5-9B45A6CBB86B}">
      <formula1>$J$4:$R$4</formula1>
    </dataValidation>
    <dataValidation type="list" errorStyle="warning" showInputMessage="1" showErrorMessage="1" errorTitle="Invalid Entry!" error="Please select from List!" prompt="Select from List" sqref="B38" xr:uid="{9D0623D1-8A7E-4FB3-99D5-6A151E30658C}">
      <formula1>$J$38:$N$38</formula1>
    </dataValidation>
    <dataValidation type="list" errorStyle="warning" showInputMessage="1" showErrorMessage="1" errorTitle="Invalid Entry!" error="Please select from List!" prompt="Select from List" sqref="B39" xr:uid="{CDEEE80F-6451-4204-8AD1-896234B834FF}">
      <formula1>$J$39:$N$39</formula1>
    </dataValidation>
    <dataValidation type="list" errorStyle="warning" showInputMessage="1" showErrorMessage="1" errorTitle="Invalid Entry!" error="Please select from List!" prompt="Select from List" sqref="B41" xr:uid="{89EC304B-AD33-4099-A4D5-898DEDF073D2}">
      <formula1>$J$41:$Q$41</formula1>
    </dataValidation>
    <dataValidation type="list" errorStyle="warning" showInputMessage="1" showErrorMessage="1" errorTitle="Invalid Entry!" error="Please select from List!" prompt="Select from List" sqref="B42" xr:uid="{79CA8637-FC29-4802-9E1F-B8CC8734FEF2}">
      <formula1>$J$42:$S$42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F689-DC18-48FE-85C0-D9A9FFF22234}">
  <dimension ref="A1:V572"/>
  <sheetViews>
    <sheetView tabSelected="1" topLeftCell="A550" workbookViewId="0">
      <selection activeCell="A573" sqref="A573"/>
    </sheetView>
  </sheetViews>
  <sheetFormatPr defaultRowHeight="15" x14ac:dyDescent="0.25"/>
  <cols>
    <col min="1" max="1" width="26.28515625" customWidth="1"/>
    <col min="2" max="2" width="71.5703125" bestFit="1" customWidth="1"/>
    <col min="4" max="4" width="21" customWidth="1"/>
    <col min="5" max="5" width="16.140625" customWidth="1"/>
    <col min="6" max="6" width="30" bestFit="1" customWidth="1"/>
    <col min="7" max="7" width="10.42578125" customWidth="1"/>
    <col min="8" max="8" width="12" customWidth="1"/>
    <col min="9" max="9" width="9.140625" customWidth="1"/>
    <col min="10" max="19" width="9.140625" hidden="1" customWidth="1"/>
  </cols>
  <sheetData>
    <row r="1" spans="1:19" x14ac:dyDescent="0.25">
      <c r="A1" t="s">
        <v>175</v>
      </c>
      <c r="B1" t="s">
        <v>709</v>
      </c>
    </row>
    <row r="2" spans="1:19" x14ac:dyDescent="0.25">
      <c r="A2" t="s">
        <v>179</v>
      </c>
      <c r="B2">
        <v>18</v>
      </c>
    </row>
    <row r="3" spans="1:19" x14ac:dyDescent="0.25">
      <c r="A3" t="s">
        <v>180</v>
      </c>
      <c r="B3">
        <v>-2</v>
      </c>
    </row>
    <row r="4" spans="1:19" x14ac:dyDescent="0.25">
      <c r="A4" t="s">
        <v>181</v>
      </c>
      <c r="B4">
        <v>2</v>
      </c>
    </row>
    <row r="5" spans="1:19" x14ac:dyDescent="0.25">
      <c r="A5" t="s">
        <v>182</v>
      </c>
      <c r="B5">
        <v>3</v>
      </c>
    </row>
    <row r="6" spans="1:19" x14ac:dyDescent="0.25">
      <c r="A6" t="s">
        <v>747</v>
      </c>
      <c r="B6">
        <v>1</v>
      </c>
      <c r="D6" t="s">
        <v>746</v>
      </c>
      <c r="J6">
        <v>0.05</v>
      </c>
      <c r="K6">
        <v>0.1</v>
      </c>
      <c r="L6">
        <v>0.25</v>
      </c>
      <c r="M6">
        <v>0.5</v>
      </c>
      <c r="N6">
        <v>1</v>
      </c>
      <c r="O6">
        <v>2</v>
      </c>
      <c r="P6">
        <v>3</v>
      </c>
      <c r="Q6">
        <v>6</v>
      </c>
      <c r="R6">
        <v>12</v>
      </c>
      <c r="S6">
        <v>24</v>
      </c>
    </row>
    <row r="7" spans="1:19" x14ac:dyDescent="0.25">
      <c r="A7" t="s">
        <v>744</v>
      </c>
      <c r="B7" t="s">
        <v>748</v>
      </c>
    </row>
    <row r="8" spans="1:19" x14ac:dyDescent="0.25">
      <c r="A8" t="s">
        <v>740</v>
      </c>
      <c r="B8" t="s">
        <v>749</v>
      </c>
    </row>
    <row r="9" spans="1:19" x14ac:dyDescent="0.25">
      <c r="A9" t="s">
        <v>741</v>
      </c>
      <c r="B9" t="s">
        <v>83</v>
      </c>
    </row>
    <row r="10" spans="1:19" x14ac:dyDescent="0.25">
      <c r="A10" t="s">
        <v>742</v>
      </c>
      <c r="B10" t="s">
        <v>750</v>
      </c>
    </row>
    <row r="11" spans="1:19" x14ac:dyDescent="0.25">
      <c r="A11" t="s">
        <v>743</v>
      </c>
    </row>
    <row r="12" spans="1:19" x14ac:dyDescent="0.25">
      <c r="A12" t="s">
        <v>745</v>
      </c>
      <c r="B12">
        <v>3</v>
      </c>
    </row>
    <row r="14" spans="1:19" x14ac:dyDescent="0.25">
      <c r="A14" t="s">
        <v>751</v>
      </c>
      <c r="B14">
        <v>0</v>
      </c>
      <c r="D14" t="s">
        <v>752</v>
      </c>
    </row>
    <row r="15" spans="1:19" x14ac:dyDescent="0.25">
      <c r="A15" t="s">
        <v>165</v>
      </c>
      <c r="B15">
        <v>19</v>
      </c>
    </row>
    <row r="16" spans="1:19" x14ac:dyDescent="0.25">
      <c r="A16" t="s">
        <v>163</v>
      </c>
      <c r="B16">
        <v>14</v>
      </c>
    </row>
    <row r="17" spans="1:2" x14ac:dyDescent="0.25">
      <c r="A17" t="s">
        <v>164</v>
      </c>
      <c r="B17">
        <v>18</v>
      </c>
    </row>
    <row r="18" spans="1:2" x14ac:dyDescent="0.25">
      <c r="A18" t="s">
        <v>168</v>
      </c>
      <c r="B18">
        <v>15</v>
      </c>
    </row>
    <row r="19" spans="1:2" x14ac:dyDescent="0.25">
      <c r="A19" t="s">
        <v>166</v>
      </c>
      <c r="B19">
        <v>12</v>
      </c>
    </row>
    <row r="20" spans="1:2" x14ac:dyDescent="0.25">
      <c r="A20" t="s">
        <v>167</v>
      </c>
      <c r="B20">
        <v>11</v>
      </c>
    </row>
    <row r="22" spans="1:2" x14ac:dyDescent="0.25">
      <c r="A22" t="s">
        <v>159</v>
      </c>
      <c r="B22">
        <v>20</v>
      </c>
    </row>
    <row r="23" spans="1:2" x14ac:dyDescent="0.25">
      <c r="A23" t="s">
        <v>157</v>
      </c>
      <c r="B23">
        <v>19</v>
      </c>
    </row>
    <row r="24" spans="1:2" x14ac:dyDescent="0.25">
      <c r="A24" t="s">
        <v>158</v>
      </c>
      <c r="B24">
        <v>15</v>
      </c>
    </row>
    <row r="25" spans="1:2" x14ac:dyDescent="0.25">
      <c r="A25" t="s">
        <v>162</v>
      </c>
      <c r="B25">
        <v>19</v>
      </c>
    </row>
    <row r="26" spans="1:2" x14ac:dyDescent="0.25">
      <c r="A26" t="s">
        <v>160</v>
      </c>
      <c r="B26">
        <v>18</v>
      </c>
    </row>
    <row r="27" spans="1:2" x14ac:dyDescent="0.25">
      <c r="A27" t="s">
        <v>161</v>
      </c>
      <c r="B27">
        <v>17</v>
      </c>
    </row>
    <row r="29" spans="1:2" x14ac:dyDescent="0.25">
      <c r="A29" t="s">
        <v>171</v>
      </c>
      <c r="B29">
        <v>16</v>
      </c>
    </row>
    <row r="30" spans="1:2" x14ac:dyDescent="0.25">
      <c r="A30" t="s">
        <v>169</v>
      </c>
      <c r="B30">
        <v>12</v>
      </c>
    </row>
    <row r="31" spans="1:2" x14ac:dyDescent="0.25">
      <c r="A31" t="s">
        <v>170</v>
      </c>
      <c r="B31">
        <v>11</v>
      </c>
    </row>
    <row r="32" spans="1:2" x14ac:dyDescent="0.25">
      <c r="A32" t="s">
        <v>174</v>
      </c>
      <c r="B32">
        <v>15</v>
      </c>
    </row>
    <row r="33" spans="1:19" x14ac:dyDescent="0.25">
      <c r="A33" t="s">
        <v>172</v>
      </c>
      <c r="B33">
        <v>12</v>
      </c>
    </row>
    <row r="34" spans="1:19" x14ac:dyDescent="0.25">
      <c r="A34" t="s">
        <v>173</v>
      </c>
      <c r="B34">
        <v>13</v>
      </c>
    </row>
    <row r="36" spans="1:19" x14ac:dyDescent="0.25">
      <c r="A36" t="s">
        <v>184</v>
      </c>
      <c r="B36">
        <v>0</v>
      </c>
      <c r="D36" t="s">
        <v>696</v>
      </c>
    </row>
    <row r="37" spans="1:19" x14ac:dyDescent="0.25">
      <c r="A37" t="s">
        <v>183</v>
      </c>
      <c r="B37">
        <v>1</v>
      </c>
      <c r="D37" t="s">
        <v>696</v>
      </c>
    </row>
    <row r="38" spans="1:19" x14ac:dyDescent="0.25">
      <c r="A38" t="s">
        <v>185</v>
      </c>
      <c r="B38">
        <v>0</v>
      </c>
      <c r="D38" t="s">
        <v>696</v>
      </c>
    </row>
    <row r="40" spans="1:19" x14ac:dyDescent="0.25">
      <c r="A40" t="s">
        <v>187</v>
      </c>
      <c r="B40">
        <v>0</v>
      </c>
      <c r="D40" t="s">
        <v>696</v>
      </c>
    </row>
    <row r="41" spans="1:19" x14ac:dyDescent="0.25">
      <c r="A41" t="s">
        <v>186</v>
      </c>
      <c r="B41">
        <v>0</v>
      </c>
      <c r="D41" t="s">
        <v>696</v>
      </c>
    </row>
    <row r="43" spans="1:19" x14ac:dyDescent="0.25">
      <c r="A43" s="7" t="s">
        <v>188</v>
      </c>
      <c r="D43" t="s">
        <v>698</v>
      </c>
      <c r="J43" t="s">
        <v>223</v>
      </c>
      <c r="K43" t="s">
        <v>224</v>
      </c>
      <c r="L43" t="s">
        <v>225</v>
      </c>
      <c r="M43" t="s">
        <v>226</v>
      </c>
      <c r="N43" t="s">
        <v>227</v>
      </c>
    </row>
    <row r="44" spans="1:19" x14ac:dyDescent="0.25">
      <c r="A44" s="7" t="s">
        <v>189</v>
      </c>
      <c r="D44" t="s">
        <v>698</v>
      </c>
      <c r="J44" t="s">
        <v>228</v>
      </c>
      <c r="K44" t="s">
        <v>229</v>
      </c>
      <c r="L44" t="s">
        <v>230</v>
      </c>
      <c r="M44" t="s">
        <v>231</v>
      </c>
      <c r="N44" t="s">
        <v>232</v>
      </c>
    </row>
    <row r="46" spans="1:19" x14ac:dyDescent="0.25">
      <c r="A46" s="7" t="s">
        <v>219</v>
      </c>
      <c r="D46" t="s">
        <v>698</v>
      </c>
      <c r="J46" t="s">
        <v>138</v>
      </c>
      <c r="K46" t="s">
        <v>140</v>
      </c>
      <c r="L46" t="s">
        <v>142</v>
      </c>
      <c r="M46" t="s">
        <v>143</v>
      </c>
      <c r="N46" t="s">
        <v>144</v>
      </c>
      <c r="O46" t="s">
        <v>233</v>
      </c>
      <c r="P46" t="s">
        <v>234</v>
      </c>
      <c r="Q46" t="s">
        <v>152</v>
      </c>
    </row>
    <row r="47" spans="1:19" x14ac:dyDescent="0.25">
      <c r="A47" s="7" t="s">
        <v>190</v>
      </c>
      <c r="B47">
        <v>1</v>
      </c>
      <c r="D47" t="s">
        <v>699</v>
      </c>
      <c r="J47">
        <v>1</v>
      </c>
      <c r="K47">
        <v>2</v>
      </c>
      <c r="L47">
        <v>3</v>
      </c>
      <c r="M47">
        <v>4</v>
      </c>
      <c r="N47">
        <v>5</v>
      </c>
      <c r="O47">
        <v>6</v>
      </c>
      <c r="P47">
        <v>7</v>
      </c>
      <c r="Q47">
        <v>8</v>
      </c>
      <c r="R47">
        <v>9</v>
      </c>
      <c r="S47">
        <v>10</v>
      </c>
    </row>
    <row r="49" spans="1:22" x14ac:dyDescent="0.25">
      <c r="A49" t="s">
        <v>736</v>
      </c>
      <c r="B49" t="s">
        <v>711</v>
      </c>
    </row>
    <row r="50" spans="1:22" x14ac:dyDescent="0.25">
      <c r="A50" t="s">
        <v>738</v>
      </c>
      <c r="B50" t="s">
        <v>720</v>
      </c>
    </row>
    <row r="51" spans="1:22" x14ac:dyDescent="0.25">
      <c r="A51" t="s">
        <v>739</v>
      </c>
    </row>
    <row r="52" spans="1:22" x14ac:dyDescent="0.25">
      <c r="A52" t="s">
        <v>737</v>
      </c>
      <c r="B52" t="s">
        <v>722</v>
      </c>
    </row>
    <row r="53" spans="1:22" x14ac:dyDescent="0.25">
      <c r="C53" t="s">
        <v>700</v>
      </c>
      <c r="G53" t="s">
        <v>701</v>
      </c>
    </row>
    <row r="54" spans="1:22" x14ac:dyDescent="0.25">
      <c r="A54" s="6" t="s">
        <v>235</v>
      </c>
      <c r="B54" s="6" t="s">
        <v>688</v>
      </c>
      <c r="C54" s="6" t="s">
        <v>218</v>
      </c>
      <c r="D54" s="6" t="s">
        <v>217</v>
      </c>
      <c r="E54" s="6" t="s">
        <v>365</v>
      </c>
      <c r="F54" s="6" t="s">
        <v>683</v>
      </c>
      <c r="G54" s="6" t="s">
        <v>218</v>
      </c>
      <c r="H54" s="6" t="s">
        <v>689</v>
      </c>
      <c r="I54" s="6" t="s">
        <v>690</v>
      </c>
    </row>
    <row r="55" spans="1:22" x14ac:dyDescent="0.25">
      <c r="A55" s="8" t="s">
        <v>236</v>
      </c>
      <c r="B55" s="8"/>
      <c r="C55">
        <v>1</v>
      </c>
      <c r="D55">
        <v>21</v>
      </c>
      <c r="U55" t="str">
        <f>IF(C55=1,CONCATENATE(A55,"_kstoggle^1|",A55,"_steep^",D55),"")</f>
        <v>agriculture_kstoggle^1|agriculture_steep^21</v>
      </c>
    </row>
    <row r="56" spans="1:22" x14ac:dyDescent="0.25">
      <c r="A56" s="8"/>
      <c r="B56" s="8"/>
      <c r="F56" s="8" t="s">
        <v>368</v>
      </c>
      <c r="G56">
        <v>1</v>
      </c>
      <c r="I56" s="8"/>
      <c r="U56" t="str">
        <f t="shared" ref="U56:U119" si="0">IF(C56=1,CONCATENATE(A56,"_kstoggle^1|",A56,"_steep^",D56,"|"),"")</f>
        <v/>
      </c>
      <c r="V56" t="str">
        <f t="shared" ref="V56:V57" si="1">IF(G56=1,CONCATENATE(F56,"_has^1",IF(H56=1,CONCATENATE("|",F56,"_spec^1"),),IF(I56=1,CONCATENATE("|",F56,"_proof^1"),)),"")</f>
        <v>animalhusbandry_has^1</v>
      </c>
    </row>
    <row r="57" spans="1:22" x14ac:dyDescent="0.25">
      <c r="A57" s="8"/>
      <c r="B57" s="8"/>
      <c r="F57" t="s">
        <v>369</v>
      </c>
      <c r="I57" s="8"/>
      <c r="U57" t="str">
        <f t="shared" si="0"/>
        <v/>
      </c>
      <c r="V57" t="str">
        <f t="shared" si="1"/>
        <v/>
      </c>
    </row>
    <row r="58" spans="1:22" x14ac:dyDescent="0.25">
      <c r="A58" s="8"/>
      <c r="B58" s="8"/>
      <c r="F58" t="s">
        <v>684</v>
      </c>
      <c r="G58">
        <v>1</v>
      </c>
      <c r="I58" s="8"/>
      <c r="U58" t="str">
        <f t="shared" si="0"/>
        <v/>
      </c>
      <c r="V58" t="str">
        <f>IF(G58=1,CONCATENATE(F58,"_has^1",IF(H58=1,CONCATENATE("|",F58,"_spec^1"),),IF(I58=1,CONCATENATE("|",F58,"_proof^1"),)),"")</f>
        <v>floraculture_has^1</v>
      </c>
    </row>
    <row r="59" spans="1:22" x14ac:dyDescent="0.25">
      <c r="A59" s="8"/>
      <c r="B59" s="8"/>
      <c r="F59" t="s">
        <v>370</v>
      </c>
      <c r="I59" s="8"/>
      <c r="U59" t="str">
        <f t="shared" si="0"/>
        <v/>
      </c>
      <c r="V59" t="str">
        <f t="shared" ref="V59:V122" si="2">IF(G59=1,CONCATENATE(F59,"_has^1",IF(H59=1,CONCATENATE("|",F59,"_spec^1"),),IF(I59=1,CONCATENATE("|",F59,"_proof^1"),)),"")</f>
        <v/>
      </c>
    </row>
    <row r="60" spans="1:22" x14ac:dyDescent="0.25">
      <c r="A60" s="8"/>
      <c r="B60" s="8"/>
      <c r="F60" t="s">
        <v>371</v>
      </c>
      <c r="I60" s="8"/>
      <c r="U60" t="str">
        <f t="shared" si="0"/>
        <v/>
      </c>
      <c r="V60" t="str">
        <f t="shared" si="2"/>
        <v/>
      </c>
    </row>
    <row r="61" spans="1:22" x14ac:dyDescent="0.25">
      <c r="A61" s="8"/>
      <c r="B61" s="8"/>
      <c r="F61" t="s">
        <v>372</v>
      </c>
      <c r="I61" s="8"/>
      <c r="U61" t="str">
        <f t="shared" si="0"/>
        <v/>
      </c>
      <c r="V61" t="str">
        <f t="shared" si="2"/>
        <v/>
      </c>
    </row>
    <row r="62" spans="1:22" x14ac:dyDescent="0.25">
      <c r="A62" s="8" t="s">
        <v>128</v>
      </c>
      <c r="B62" s="8"/>
      <c r="I62" s="8"/>
      <c r="U62" t="str">
        <f t="shared" si="0"/>
        <v/>
      </c>
      <c r="V62" t="str">
        <f t="shared" si="2"/>
        <v/>
      </c>
    </row>
    <row r="63" spans="1:22" x14ac:dyDescent="0.25">
      <c r="A63" s="8" t="s">
        <v>237</v>
      </c>
      <c r="B63" s="8"/>
      <c r="U63" t="str">
        <f t="shared" si="0"/>
        <v/>
      </c>
      <c r="V63" t="str">
        <f t="shared" si="2"/>
        <v/>
      </c>
    </row>
    <row r="64" spans="1:22" x14ac:dyDescent="0.25">
      <c r="A64" s="8"/>
      <c r="B64" s="8"/>
      <c r="F64" s="8" t="s">
        <v>373</v>
      </c>
      <c r="I64" s="8"/>
      <c r="U64" t="str">
        <f t="shared" si="0"/>
        <v/>
      </c>
      <c r="V64" t="str">
        <f t="shared" si="2"/>
        <v/>
      </c>
    </row>
    <row r="65" spans="1:22" x14ac:dyDescent="0.25">
      <c r="A65" s="8"/>
      <c r="B65" s="8"/>
      <c r="F65" t="s">
        <v>374</v>
      </c>
      <c r="I65" s="8"/>
      <c r="U65" t="str">
        <f t="shared" si="0"/>
        <v/>
      </c>
      <c r="V65" t="str">
        <f t="shared" si="2"/>
        <v/>
      </c>
    </row>
    <row r="66" spans="1:22" x14ac:dyDescent="0.25">
      <c r="A66" s="8"/>
      <c r="B66" s="8"/>
      <c r="F66" t="s">
        <v>375</v>
      </c>
      <c r="I66" s="8"/>
      <c r="U66" t="str">
        <f t="shared" si="0"/>
        <v/>
      </c>
      <c r="V66" t="str">
        <f t="shared" si="2"/>
        <v/>
      </c>
    </row>
    <row r="67" spans="1:22" x14ac:dyDescent="0.25">
      <c r="A67" s="8"/>
      <c r="B67" s="8"/>
      <c r="F67" t="s">
        <v>376</v>
      </c>
      <c r="I67" s="8"/>
      <c r="U67" t="str">
        <f t="shared" si="0"/>
        <v/>
      </c>
      <c r="V67" t="str">
        <f t="shared" si="2"/>
        <v/>
      </c>
    </row>
    <row r="68" spans="1:22" x14ac:dyDescent="0.25">
      <c r="A68" s="8"/>
      <c r="B68" s="8"/>
      <c r="F68" t="s">
        <v>377</v>
      </c>
      <c r="I68" s="8"/>
      <c r="U68" t="str">
        <f t="shared" si="0"/>
        <v/>
      </c>
      <c r="V68" t="str">
        <f t="shared" si="2"/>
        <v/>
      </c>
    </row>
    <row r="69" spans="1:22" x14ac:dyDescent="0.25">
      <c r="A69" s="8"/>
      <c r="B69" s="8"/>
      <c r="F69" t="s">
        <v>378</v>
      </c>
      <c r="I69" s="8"/>
      <c r="U69" t="str">
        <f t="shared" si="0"/>
        <v/>
      </c>
      <c r="V69" t="str">
        <f t="shared" si="2"/>
        <v/>
      </c>
    </row>
    <row r="70" spans="1:22" x14ac:dyDescent="0.25">
      <c r="A70" s="8"/>
      <c r="B70" s="8"/>
      <c r="F70" t="s">
        <v>379</v>
      </c>
      <c r="I70" s="8"/>
      <c r="U70" t="str">
        <f t="shared" si="0"/>
        <v/>
      </c>
      <c r="V70" t="str">
        <f t="shared" si="2"/>
        <v/>
      </c>
    </row>
    <row r="71" spans="1:22" x14ac:dyDescent="0.25">
      <c r="A71" s="8"/>
      <c r="B71" s="8"/>
      <c r="F71" t="s">
        <v>380</v>
      </c>
      <c r="I71" s="8"/>
      <c r="U71" t="str">
        <f t="shared" si="0"/>
        <v/>
      </c>
      <c r="V71" t="str">
        <f t="shared" si="2"/>
        <v/>
      </c>
    </row>
    <row r="72" spans="1:22" x14ac:dyDescent="0.25">
      <c r="A72" s="8"/>
      <c r="B72" s="8"/>
      <c r="F72" t="s">
        <v>381</v>
      </c>
      <c r="I72" s="8"/>
      <c r="U72" t="str">
        <f t="shared" si="0"/>
        <v/>
      </c>
      <c r="V72" t="str">
        <f t="shared" si="2"/>
        <v/>
      </c>
    </row>
    <row r="73" spans="1:22" x14ac:dyDescent="0.25">
      <c r="A73" s="8"/>
      <c r="B73" s="8"/>
      <c r="F73" t="s">
        <v>382</v>
      </c>
      <c r="I73" s="8"/>
      <c r="U73" t="str">
        <f t="shared" si="0"/>
        <v/>
      </c>
      <c r="V73" t="str">
        <f t="shared" si="2"/>
        <v/>
      </c>
    </row>
    <row r="74" spans="1:22" x14ac:dyDescent="0.25">
      <c r="A74" s="8"/>
      <c r="B74" s="8"/>
      <c r="F74" t="s">
        <v>383</v>
      </c>
      <c r="I74" s="8"/>
      <c r="U74" t="str">
        <f t="shared" si="0"/>
        <v/>
      </c>
      <c r="V74" t="str">
        <f t="shared" si="2"/>
        <v/>
      </c>
    </row>
    <row r="75" spans="1:22" x14ac:dyDescent="0.25">
      <c r="A75" s="8"/>
      <c r="B75" s="8"/>
      <c r="F75" t="s">
        <v>384</v>
      </c>
      <c r="I75" s="8"/>
      <c r="U75" t="str">
        <f t="shared" si="0"/>
        <v/>
      </c>
      <c r="V75" t="str">
        <f t="shared" si="2"/>
        <v/>
      </c>
    </row>
    <row r="76" spans="1:22" x14ac:dyDescent="0.25">
      <c r="A76" s="8"/>
      <c r="B76" s="8"/>
      <c r="F76" t="s">
        <v>375</v>
      </c>
      <c r="I76" s="8"/>
      <c r="U76" t="str">
        <f t="shared" si="0"/>
        <v/>
      </c>
      <c r="V76" t="str">
        <f t="shared" si="2"/>
        <v/>
      </c>
    </row>
    <row r="77" spans="1:22" x14ac:dyDescent="0.25">
      <c r="A77" s="8"/>
      <c r="B77" s="8"/>
      <c r="F77" t="s">
        <v>385</v>
      </c>
      <c r="I77" s="8"/>
      <c r="U77" t="str">
        <f t="shared" si="0"/>
        <v/>
      </c>
      <c r="V77" t="str">
        <f t="shared" si="2"/>
        <v/>
      </c>
    </row>
    <row r="78" spans="1:22" x14ac:dyDescent="0.25">
      <c r="A78" s="8"/>
      <c r="B78" s="8"/>
      <c r="F78" t="s">
        <v>386</v>
      </c>
      <c r="I78" s="8"/>
      <c r="U78" t="str">
        <f t="shared" si="0"/>
        <v/>
      </c>
      <c r="V78" t="str">
        <f t="shared" si="2"/>
        <v/>
      </c>
    </row>
    <row r="79" spans="1:22" x14ac:dyDescent="0.25">
      <c r="A79" s="8" t="s">
        <v>238</v>
      </c>
      <c r="B79" s="8"/>
      <c r="C79">
        <v>1</v>
      </c>
      <c r="D79">
        <v>43</v>
      </c>
      <c r="I79" s="8"/>
      <c r="U79" t="str">
        <f t="shared" si="0"/>
        <v>architecture_kstoggle^1|architecture_steep^43|</v>
      </c>
      <c r="V79" t="str">
        <f t="shared" si="2"/>
        <v/>
      </c>
    </row>
    <row r="80" spans="1:22" x14ac:dyDescent="0.25">
      <c r="A80" s="8" t="s">
        <v>239</v>
      </c>
      <c r="B80" s="8"/>
      <c r="C80">
        <v>1</v>
      </c>
      <c r="D80">
        <v>24</v>
      </c>
      <c r="I80" s="8"/>
      <c r="U80" t="str">
        <f t="shared" si="0"/>
        <v>astronomy_kstoggle^1|astronomy_steep^24|</v>
      </c>
      <c r="V80" t="str">
        <f t="shared" si="2"/>
        <v/>
      </c>
    </row>
    <row r="81" spans="1:22" x14ac:dyDescent="0.25">
      <c r="A81" s="8" t="s">
        <v>240</v>
      </c>
      <c r="B81" s="8"/>
      <c r="I81" s="8"/>
      <c r="U81" t="str">
        <f t="shared" si="0"/>
        <v/>
      </c>
      <c r="V81" t="str">
        <f t="shared" si="2"/>
        <v/>
      </c>
    </row>
    <row r="82" spans="1:22" x14ac:dyDescent="0.25">
      <c r="A82" s="8" t="s">
        <v>241</v>
      </c>
      <c r="B82" s="8"/>
      <c r="I82" s="8"/>
      <c r="U82" t="str">
        <f t="shared" si="0"/>
        <v/>
      </c>
      <c r="V82" t="str">
        <f t="shared" si="2"/>
        <v/>
      </c>
    </row>
    <row r="83" spans="1:22" x14ac:dyDescent="0.25">
      <c r="A83" s="8" t="s">
        <v>242</v>
      </c>
      <c r="B83" s="8"/>
      <c r="I83" s="8"/>
      <c r="U83" t="str">
        <f t="shared" si="0"/>
        <v/>
      </c>
      <c r="V83" t="str">
        <f t="shared" si="2"/>
        <v/>
      </c>
    </row>
    <row r="84" spans="1:22" x14ac:dyDescent="0.25">
      <c r="A84" s="8" t="s">
        <v>243</v>
      </c>
      <c r="B84" s="8"/>
      <c r="I84" s="8"/>
      <c r="U84" t="str">
        <f t="shared" si="0"/>
        <v/>
      </c>
      <c r="V84" t="str">
        <f t="shared" si="2"/>
        <v/>
      </c>
    </row>
    <row r="85" spans="1:22" x14ac:dyDescent="0.25">
      <c r="A85" s="8" t="s">
        <v>244</v>
      </c>
      <c r="B85" s="8"/>
      <c r="I85" s="8"/>
      <c r="U85" t="str">
        <f t="shared" si="0"/>
        <v/>
      </c>
      <c r="V85" t="str">
        <f t="shared" si="2"/>
        <v/>
      </c>
    </row>
    <row r="86" spans="1:22" x14ac:dyDescent="0.25">
      <c r="A86" s="8" t="s">
        <v>245</v>
      </c>
      <c r="B86" s="8"/>
      <c r="I86" s="8"/>
      <c r="U86" t="str">
        <f t="shared" si="0"/>
        <v/>
      </c>
      <c r="V86" t="str">
        <f t="shared" si="2"/>
        <v/>
      </c>
    </row>
    <row r="87" spans="1:22" x14ac:dyDescent="0.25">
      <c r="A87" s="8"/>
      <c r="B87" s="8"/>
      <c r="F87" s="8" t="s">
        <v>387</v>
      </c>
      <c r="I87" s="8"/>
      <c r="U87" t="str">
        <f t="shared" si="0"/>
        <v/>
      </c>
      <c r="V87" t="str">
        <f t="shared" si="2"/>
        <v/>
      </c>
    </row>
    <row r="88" spans="1:22" x14ac:dyDescent="0.25">
      <c r="A88" s="8"/>
      <c r="B88" s="8"/>
      <c r="F88" t="s">
        <v>388</v>
      </c>
      <c r="I88" s="8"/>
      <c r="U88" t="str">
        <f t="shared" si="0"/>
        <v/>
      </c>
      <c r="V88" t="str">
        <f t="shared" si="2"/>
        <v/>
      </c>
    </row>
    <row r="89" spans="1:22" x14ac:dyDescent="0.25">
      <c r="A89" s="8"/>
      <c r="B89" s="8"/>
      <c r="F89" t="s">
        <v>389</v>
      </c>
      <c r="I89" s="8"/>
      <c r="U89" t="str">
        <f t="shared" si="0"/>
        <v/>
      </c>
      <c r="V89" t="str">
        <f t="shared" si="2"/>
        <v/>
      </c>
    </row>
    <row r="90" spans="1:22" x14ac:dyDescent="0.25">
      <c r="A90" s="8"/>
      <c r="B90" s="8"/>
      <c r="F90" t="s">
        <v>390</v>
      </c>
      <c r="I90" s="8"/>
      <c r="U90" t="str">
        <f t="shared" si="0"/>
        <v/>
      </c>
      <c r="V90" t="str">
        <f t="shared" si="2"/>
        <v/>
      </c>
    </row>
    <row r="91" spans="1:22" x14ac:dyDescent="0.25">
      <c r="A91" s="8"/>
      <c r="B91" s="8"/>
      <c r="F91" t="s">
        <v>391</v>
      </c>
      <c r="I91" s="8"/>
      <c r="U91" t="str">
        <f t="shared" si="0"/>
        <v/>
      </c>
      <c r="V91" t="str">
        <f t="shared" si="2"/>
        <v/>
      </c>
    </row>
    <row r="92" spans="1:22" x14ac:dyDescent="0.25">
      <c r="A92" s="8"/>
      <c r="B92" s="8"/>
      <c r="F92" t="s">
        <v>392</v>
      </c>
      <c r="I92" s="8"/>
      <c r="U92" t="str">
        <f t="shared" si="0"/>
        <v/>
      </c>
      <c r="V92" t="str">
        <f t="shared" si="2"/>
        <v/>
      </c>
    </row>
    <row r="93" spans="1:22" x14ac:dyDescent="0.25">
      <c r="A93" s="8"/>
      <c r="B93" s="8"/>
      <c r="F93" t="s">
        <v>393</v>
      </c>
      <c r="I93" s="8"/>
      <c r="U93" t="str">
        <f t="shared" si="0"/>
        <v/>
      </c>
      <c r="V93" t="str">
        <f t="shared" si="2"/>
        <v/>
      </c>
    </row>
    <row r="94" spans="1:22" x14ac:dyDescent="0.25">
      <c r="A94" s="8"/>
      <c r="B94" s="8"/>
      <c r="F94" t="s">
        <v>394</v>
      </c>
      <c r="I94" s="8"/>
      <c r="U94" t="str">
        <f t="shared" si="0"/>
        <v/>
      </c>
      <c r="V94" t="str">
        <f t="shared" si="2"/>
        <v/>
      </c>
    </row>
    <row r="95" spans="1:22" x14ac:dyDescent="0.25">
      <c r="A95" s="8"/>
      <c r="B95" s="8"/>
      <c r="F95" t="s">
        <v>395</v>
      </c>
      <c r="I95" s="8"/>
      <c r="U95" t="str">
        <f t="shared" si="0"/>
        <v/>
      </c>
      <c r="V95" t="str">
        <f t="shared" si="2"/>
        <v/>
      </c>
    </row>
    <row r="96" spans="1:22" x14ac:dyDescent="0.25">
      <c r="A96" s="8"/>
      <c r="B96" s="8"/>
      <c r="F96" t="s">
        <v>396</v>
      </c>
      <c r="I96" s="8"/>
      <c r="U96" t="str">
        <f t="shared" si="0"/>
        <v/>
      </c>
      <c r="V96" t="str">
        <f t="shared" si="2"/>
        <v/>
      </c>
    </row>
    <row r="97" spans="1:22" x14ac:dyDescent="0.25">
      <c r="A97" s="8"/>
      <c r="B97" s="8"/>
      <c r="F97" t="s">
        <v>397</v>
      </c>
      <c r="I97" s="8"/>
      <c r="U97" t="str">
        <f t="shared" si="0"/>
        <v/>
      </c>
      <c r="V97" t="str">
        <f t="shared" si="2"/>
        <v/>
      </c>
    </row>
    <row r="98" spans="1:22" x14ac:dyDescent="0.25">
      <c r="A98" s="8"/>
      <c r="B98" s="8"/>
      <c r="F98" t="s">
        <v>398</v>
      </c>
      <c r="I98" s="8"/>
      <c r="U98" t="str">
        <f t="shared" si="0"/>
        <v/>
      </c>
      <c r="V98" t="str">
        <f t="shared" si="2"/>
        <v/>
      </c>
    </row>
    <row r="99" spans="1:22" x14ac:dyDescent="0.25">
      <c r="A99" s="8"/>
      <c r="B99" s="8"/>
      <c r="F99" t="s">
        <v>399</v>
      </c>
      <c r="I99" s="8"/>
      <c r="U99" t="str">
        <f t="shared" si="0"/>
        <v/>
      </c>
      <c r="V99" t="str">
        <f t="shared" si="2"/>
        <v/>
      </c>
    </row>
    <row r="100" spans="1:22" x14ac:dyDescent="0.25">
      <c r="A100" s="8"/>
      <c r="B100" s="8"/>
      <c r="F100" t="s">
        <v>400</v>
      </c>
      <c r="I100" s="8"/>
      <c r="U100" t="str">
        <f t="shared" si="0"/>
        <v/>
      </c>
      <c r="V100" t="str">
        <f t="shared" si="2"/>
        <v/>
      </c>
    </row>
    <row r="101" spans="1:22" x14ac:dyDescent="0.25">
      <c r="A101" s="8" t="s">
        <v>246</v>
      </c>
      <c r="B101" s="8"/>
      <c r="I101" s="8"/>
      <c r="U101" t="str">
        <f t="shared" si="0"/>
        <v/>
      </c>
      <c r="V101" t="str">
        <f t="shared" si="2"/>
        <v/>
      </c>
    </row>
    <row r="102" spans="1:22" x14ac:dyDescent="0.25">
      <c r="A102" s="8" t="s">
        <v>247</v>
      </c>
      <c r="B102" s="8"/>
      <c r="C102">
        <v>1</v>
      </c>
      <c r="D102">
        <v>24</v>
      </c>
      <c r="I102" s="8"/>
      <c r="U102" t="str">
        <f t="shared" si="0"/>
        <v>cryptography_kstoggle^1|cryptography_steep^24|</v>
      </c>
      <c r="V102" t="str">
        <f t="shared" si="2"/>
        <v/>
      </c>
    </row>
    <row r="103" spans="1:22" x14ac:dyDescent="0.25">
      <c r="A103" s="8" t="s">
        <v>248</v>
      </c>
      <c r="B103" s="8"/>
      <c r="I103" s="8"/>
      <c r="U103" t="str">
        <f t="shared" si="0"/>
        <v/>
      </c>
      <c r="V103" t="str">
        <f t="shared" si="2"/>
        <v/>
      </c>
    </row>
    <row r="104" spans="1:22" x14ac:dyDescent="0.25">
      <c r="A104" s="8" t="s">
        <v>249</v>
      </c>
      <c r="B104" s="8"/>
      <c r="I104" s="8"/>
      <c r="U104" t="str">
        <f t="shared" si="0"/>
        <v/>
      </c>
      <c r="V104" t="str">
        <f t="shared" si="2"/>
        <v/>
      </c>
    </row>
    <row r="105" spans="1:22" x14ac:dyDescent="0.25">
      <c r="A105" s="8" t="s">
        <v>250</v>
      </c>
      <c r="B105" s="8"/>
      <c r="I105" s="8"/>
      <c r="U105" t="str">
        <f t="shared" si="0"/>
        <v/>
      </c>
      <c r="V105" t="str">
        <f t="shared" si="2"/>
        <v/>
      </c>
    </row>
    <row r="106" spans="1:22" x14ac:dyDescent="0.25">
      <c r="A106" s="8" t="s">
        <v>251</v>
      </c>
      <c r="B106" s="8"/>
      <c r="I106" s="8"/>
      <c r="U106" t="str">
        <f t="shared" si="0"/>
        <v/>
      </c>
      <c r="V106" t="str">
        <f t="shared" si="2"/>
        <v/>
      </c>
    </row>
    <row r="107" spans="1:22" x14ac:dyDescent="0.25">
      <c r="A107" s="8"/>
      <c r="B107" s="8"/>
      <c r="F107" s="8" t="s">
        <v>401</v>
      </c>
      <c r="I107" s="8"/>
      <c r="U107" t="str">
        <f t="shared" si="0"/>
        <v/>
      </c>
      <c r="V107" t="str">
        <f t="shared" si="2"/>
        <v/>
      </c>
    </row>
    <row r="108" spans="1:22" x14ac:dyDescent="0.25">
      <c r="A108" s="8"/>
      <c r="B108" s="8"/>
      <c r="F108" t="s">
        <v>402</v>
      </c>
      <c r="I108" s="8"/>
      <c r="U108" t="str">
        <f t="shared" si="0"/>
        <v/>
      </c>
      <c r="V108" t="str">
        <f t="shared" si="2"/>
        <v/>
      </c>
    </row>
    <row r="109" spans="1:22" x14ac:dyDescent="0.25">
      <c r="A109" s="8"/>
      <c r="B109" s="8"/>
      <c r="F109" t="s">
        <v>403</v>
      </c>
      <c r="I109" s="8"/>
      <c r="U109" t="str">
        <f t="shared" si="0"/>
        <v/>
      </c>
      <c r="V109" t="str">
        <f t="shared" si="2"/>
        <v/>
      </c>
    </row>
    <row r="110" spans="1:22" x14ac:dyDescent="0.25">
      <c r="A110" s="8"/>
      <c r="B110" s="8"/>
      <c r="F110" t="s">
        <v>404</v>
      </c>
      <c r="I110" s="8"/>
      <c r="U110" t="str">
        <f t="shared" si="0"/>
        <v/>
      </c>
      <c r="V110" t="str">
        <f t="shared" si="2"/>
        <v/>
      </c>
    </row>
    <row r="111" spans="1:22" x14ac:dyDescent="0.25">
      <c r="A111" s="8"/>
      <c r="B111" s="8"/>
      <c r="F111" t="s">
        <v>405</v>
      </c>
      <c r="I111" s="8"/>
      <c r="U111" t="str">
        <f t="shared" si="0"/>
        <v/>
      </c>
      <c r="V111" t="str">
        <f t="shared" si="2"/>
        <v/>
      </c>
    </row>
    <row r="112" spans="1:22" x14ac:dyDescent="0.25">
      <c r="A112" s="8"/>
      <c r="B112" s="8"/>
      <c r="F112" t="s">
        <v>406</v>
      </c>
      <c r="I112" s="8"/>
      <c r="U112" t="str">
        <f t="shared" si="0"/>
        <v/>
      </c>
      <c r="V112" t="str">
        <f t="shared" si="2"/>
        <v/>
      </c>
    </row>
    <row r="113" spans="1:22" x14ac:dyDescent="0.25">
      <c r="A113" s="8"/>
      <c r="B113" s="8"/>
      <c r="F113" t="s">
        <v>407</v>
      </c>
      <c r="I113" s="8"/>
      <c r="U113" t="str">
        <f t="shared" si="0"/>
        <v/>
      </c>
      <c r="V113" t="str">
        <f t="shared" si="2"/>
        <v/>
      </c>
    </row>
    <row r="114" spans="1:22" x14ac:dyDescent="0.25">
      <c r="A114" s="8"/>
      <c r="B114" s="8"/>
      <c r="F114" t="s">
        <v>408</v>
      </c>
      <c r="I114" s="8"/>
      <c r="U114" t="str">
        <f t="shared" si="0"/>
        <v/>
      </c>
      <c r="V114" t="str">
        <f t="shared" si="2"/>
        <v/>
      </c>
    </row>
    <row r="115" spans="1:22" x14ac:dyDescent="0.25">
      <c r="A115" s="8" t="s">
        <v>132</v>
      </c>
      <c r="B115" s="8"/>
      <c r="I115" s="8"/>
      <c r="U115" t="str">
        <f t="shared" si="0"/>
        <v/>
      </c>
      <c r="V115" t="str">
        <f t="shared" si="2"/>
        <v/>
      </c>
    </row>
    <row r="116" spans="1:22" x14ac:dyDescent="0.25">
      <c r="A116" s="8" t="s">
        <v>133</v>
      </c>
      <c r="B116" s="8"/>
      <c r="I116" s="8"/>
      <c r="U116" t="str">
        <f t="shared" si="0"/>
        <v/>
      </c>
      <c r="V116" t="str">
        <f t="shared" si="2"/>
        <v/>
      </c>
    </row>
    <row r="117" spans="1:22" x14ac:dyDescent="0.25">
      <c r="A117" s="8" t="s">
        <v>134</v>
      </c>
      <c r="B117" s="8"/>
      <c r="I117" s="8"/>
      <c r="U117" t="str">
        <f t="shared" si="0"/>
        <v/>
      </c>
      <c r="V117" t="str">
        <f t="shared" si="2"/>
        <v/>
      </c>
    </row>
    <row r="118" spans="1:22" x14ac:dyDescent="0.25">
      <c r="A118" s="8" t="s">
        <v>135</v>
      </c>
      <c r="B118" s="8"/>
      <c r="I118" s="8"/>
      <c r="U118" t="str">
        <f t="shared" si="0"/>
        <v/>
      </c>
      <c r="V118" t="str">
        <f t="shared" si="2"/>
        <v/>
      </c>
    </row>
    <row r="119" spans="1:22" x14ac:dyDescent="0.25">
      <c r="A119" s="8" t="s">
        <v>136</v>
      </c>
      <c r="B119" s="8"/>
      <c r="I119" s="8"/>
      <c r="U119" t="str">
        <f t="shared" si="0"/>
        <v/>
      </c>
      <c r="V119" t="str">
        <f t="shared" si="2"/>
        <v/>
      </c>
    </row>
    <row r="120" spans="1:22" x14ac:dyDescent="0.25">
      <c r="A120" s="8" t="s">
        <v>137</v>
      </c>
      <c r="B120" s="8"/>
      <c r="I120" s="8"/>
      <c r="U120" t="str">
        <f t="shared" ref="U120:U183" si="3">IF(C120=1,CONCATENATE(A120,"_kstoggle^1|",A120,"_steep^",D120,"|"),"")</f>
        <v/>
      </c>
      <c r="V120" t="str">
        <f t="shared" si="2"/>
        <v/>
      </c>
    </row>
    <row r="121" spans="1:22" x14ac:dyDescent="0.25">
      <c r="A121" s="8" t="s">
        <v>252</v>
      </c>
      <c r="B121" s="8"/>
      <c r="I121" s="8"/>
      <c r="U121" t="str">
        <f t="shared" si="3"/>
        <v/>
      </c>
      <c r="V121" t="str">
        <f t="shared" si="2"/>
        <v/>
      </c>
    </row>
    <row r="122" spans="1:22" x14ac:dyDescent="0.25">
      <c r="A122" s="8" t="s">
        <v>253</v>
      </c>
      <c r="B122" s="8"/>
      <c r="C122">
        <v>1</v>
      </c>
      <c r="D122">
        <v>30</v>
      </c>
      <c r="I122" s="8"/>
      <c r="U122" t="str">
        <f t="shared" si="3"/>
        <v>economicsfinanceinvesting_kstoggle^1|economicsfinanceinvesting_steep^30|</v>
      </c>
      <c r="V122" t="str">
        <f t="shared" si="2"/>
        <v/>
      </c>
    </row>
    <row r="123" spans="1:22" x14ac:dyDescent="0.25">
      <c r="A123" s="8"/>
      <c r="B123" s="8"/>
      <c r="F123" s="8" t="s">
        <v>409</v>
      </c>
      <c r="G123">
        <v>1</v>
      </c>
      <c r="I123" s="8"/>
      <c r="U123" t="str">
        <f t="shared" si="3"/>
        <v/>
      </c>
      <c r="V123" t="str">
        <f t="shared" ref="V123:V186" si="4">IF(G123=1,CONCATENATE(F123,"_has^1",IF(H123=1,CONCATENATE("|",F123,"_spec^1"),),IF(I123=1,CONCATENATE("|",F123,"_proof^1"),)),"")</f>
        <v>economics_has^1</v>
      </c>
    </row>
    <row r="124" spans="1:22" x14ac:dyDescent="0.25">
      <c r="A124" s="8"/>
      <c r="B124" s="8"/>
      <c r="F124" t="s">
        <v>410</v>
      </c>
      <c r="I124" s="8"/>
      <c r="U124" t="str">
        <f t="shared" si="3"/>
        <v/>
      </c>
      <c r="V124" t="str">
        <f t="shared" si="4"/>
        <v/>
      </c>
    </row>
    <row r="125" spans="1:22" x14ac:dyDescent="0.25">
      <c r="A125" s="8"/>
      <c r="B125" s="8"/>
      <c r="F125" t="s">
        <v>411</v>
      </c>
      <c r="I125" s="8"/>
      <c r="U125" t="str">
        <f t="shared" si="3"/>
        <v/>
      </c>
      <c r="V125" t="str">
        <f t="shared" si="4"/>
        <v/>
      </c>
    </row>
    <row r="126" spans="1:22" x14ac:dyDescent="0.25">
      <c r="A126" s="8"/>
      <c r="B126" t="s">
        <v>685</v>
      </c>
      <c r="E126" t="s">
        <v>726</v>
      </c>
      <c r="F126" t="s">
        <v>412</v>
      </c>
      <c r="G126">
        <v>1</v>
      </c>
      <c r="I126" s="8"/>
      <c r="M126" s="8"/>
      <c r="U126" t="str">
        <f t="shared" si="3"/>
        <v/>
      </c>
      <c r="V126" t="str">
        <f t="shared" si="4"/>
        <v>mercantilism_has^1</v>
      </c>
    </row>
    <row r="127" spans="1:22" x14ac:dyDescent="0.25">
      <c r="A127" s="8" t="s">
        <v>254</v>
      </c>
      <c r="B127" s="8"/>
      <c r="I127" s="8"/>
      <c r="U127" t="str">
        <f t="shared" si="3"/>
        <v/>
      </c>
      <c r="V127" t="str">
        <f t="shared" si="4"/>
        <v/>
      </c>
    </row>
    <row r="128" spans="1:22" x14ac:dyDescent="0.25">
      <c r="A128" s="8" t="s">
        <v>255</v>
      </c>
      <c r="B128" s="8"/>
      <c r="I128" s="8"/>
      <c r="U128" t="str">
        <f t="shared" si="3"/>
        <v/>
      </c>
      <c r="V128" t="str">
        <f t="shared" si="4"/>
        <v/>
      </c>
    </row>
    <row r="129" spans="1:22" x14ac:dyDescent="0.25">
      <c r="A129" s="8"/>
      <c r="B129" s="8"/>
      <c r="F129" s="8" t="s">
        <v>413</v>
      </c>
      <c r="I129" s="8"/>
      <c r="U129" t="str">
        <f t="shared" si="3"/>
        <v/>
      </c>
      <c r="V129" t="str">
        <f t="shared" si="4"/>
        <v/>
      </c>
    </row>
    <row r="130" spans="1:22" x14ac:dyDescent="0.25">
      <c r="A130" s="8"/>
      <c r="B130" s="8"/>
      <c r="F130" t="s">
        <v>414</v>
      </c>
      <c r="I130" s="8"/>
      <c r="U130" t="str">
        <f t="shared" si="3"/>
        <v/>
      </c>
      <c r="V130" t="str">
        <f t="shared" si="4"/>
        <v/>
      </c>
    </row>
    <row r="131" spans="1:22" x14ac:dyDescent="0.25">
      <c r="A131" s="8"/>
      <c r="B131" s="8"/>
      <c r="F131" t="s">
        <v>415</v>
      </c>
      <c r="I131" s="8"/>
      <c r="U131" t="str">
        <f t="shared" si="3"/>
        <v/>
      </c>
      <c r="V131" t="str">
        <f t="shared" si="4"/>
        <v/>
      </c>
    </row>
    <row r="132" spans="1:22" x14ac:dyDescent="0.25">
      <c r="A132" s="8"/>
      <c r="B132" s="8"/>
      <c r="F132" t="s">
        <v>416</v>
      </c>
      <c r="I132" s="8"/>
      <c r="U132" t="str">
        <f t="shared" si="3"/>
        <v/>
      </c>
      <c r="V132" t="str">
        <f t="shared" si="4"/>
        <v/>
      </c>
    </row>
    <row r="133" spans="1:22" x14ac:dyDescent="0.25">
      <c r="A133" s="8"/>
      <c r="B133" s="8"/>
      <c r="F133" t="s">
        <v>417</v>
      </c>
      <c r="I133" s="8"/>
      <c r="U133" t="str">
        <f t="shared" si="3"/>
        <v/>
      </c>
      <c r="V133" t="str">
        <f t="shared" si="4"/>
        <v/>
      </c>
    </row>
    <row r="134" spans="1:22" x14ac:dyDescent="0.25">
      <c r="A134" s="8"/>
      <c r="B134" s="8"/>
      <c r="F134" t="s">
        <v>418</v>
      </c>
      <c r="I134" s="8"/>
      <c r="U134" t="str">
        <f t="shared" si="3"/>
        <v/>
      </c>
      <c r="V134" t="str">
        <f t="shared" si="4"/>
        <v/>
      </c>
    </row>
    <row r="135" spans="1:22" x14ac:dyDescent="0.25">
      <c r="A135" s="8"/>
      <c r="B135" s="8"/>
      <c r="F135" t="s">
        <v>419</v>
      </c>
      <c r="I135" s="8"/>
      <c r="U135" t="str">
        <f t="shared" si="3"/>
        <v/>
      </c>
      <c r="V135" t="str">
        <f t="shared" si="4"/>
        <v/>
      </c>
    </row>
    <row r="136" spans="1:22" x14ac:dyDescent="0.25">
      <c r="A136" s="8" t="s">
        <v>256</v>
      </c>
      <c r="B136" s="8"/>
      <c r="I136" s="8"/>
      <c r="U136" t="str">
        <f t="shared" si="3"/>
        <v/>
      </c>
      <c r="V136" t="str">
        <f t="shared" si="4"/>
        <v/>
      </c>
    </row>
    <row r="137" spans="1:22" x14ac:dyDescent="0.25">
      <c r="A137" s="8" t="s">
        <v>257</v>
      </c>
      <c r="B137" s="8"/>
      <c r="I137" s="8"/>
      <c r="U137" t="str">
        <f t="shared" si="3"/>
        <v/>
      </c>
      <c r="V137" t="str">
        <f t="shared" si="4"/>
        <v/>
      </c>
    </row>
    <row r="138" spans="1:22" x14ac:dyDescent="0.25">
      <c r="A138" s="8"/>
      <c r="B138" s="8"/>
      <c r="F138" s="8" t="s">
        <v>420</v>
      </c>
      <c r="I138" s="8"/>
      <c r="U138" t="str">
        <f t="shared" si="3"/>
        <v/>
      </c>
      <c r="V138" t="str">
        <f t="shared" si="4"/>
        <v/>
      </c>
    </row>
    <row r="139" spans="1:22" x14ac:dyDescent="0.25">
      <c r="A139" s="8"/>
      <c r="B139" s="8"/>
      <c r="F139" t="s">
        <v>421</v>
      </c>
      <c r="I139" s="8"/>
      <c r="U139" t="str">
        <f t="shared" si="3"/>
        <v/>
      </c>
      <c r="V139" t="str">
        <f t="shared" si="4"/>
        <v/>
      </c>
    </row>
    <row r="140" spans="1:22" x14ac:dyDescent="0.25">
      <c r="A140" s="8"/>
      <c r="B140" s="8"/>
      <c r="F140" t="s">
        <v>422</v>
      </c>
      <c r="I140" s="8"/>
      <c r="U140" t="str">
        <f t="shared" si="3"/>
        <v/>
      </c>
      <c r="V140" t="str">
        <f t="shared" si="4"/>
        <v/>
      </c>
    </row>
    <row r="141" spans="1:22" x14ac:dyDescent="0.25">
      <c r="A141" s="8"/>
      <c r="B141" s="8"/>
      <c r="F141" t="s">
        <v>423</v>
      </c>
      <c r="I141" s="8"/>
      <c r="U141" t="str">
        <f t="shared" si="3"/>
        <v/>
      </c>
      <c r="V141" t="str">
        <f t="shared" si="4"/>
        <v/>
      </c>
    </row>
    <row r="142" spans="1:22" x14ac:dyDescent="0.25">
      <c r="A142" s="8"/>
      <c r="B142" s="8"/>
      <c r="F142" t="s">
        <v>424</v>
      </c>
      <c r="I142" s="8"/>
      <c r="U142" t="str">
        <f t="shared" si="3"/>
        <v/>
      </c>
      <c r="V142" t="str">
        <f t="shared" si="4"/>
        <v/>
      </c>
    </row>
    <row r="143" spans="1:22" x14ac:dyDescent="0.25">
      <c r="A143" s="8" t="s">
        <v>258</v>
      </c>
      <c r="B143" s="8"/>
      <c r="I143" s="8"/>
      <c r="U143" t="str">
        <f t="shared" si="3"/>
        <v/>
      </c>
      <c r="V143" t="str">
        <f t="shared" si="4"/>
        <v/>
      </c>
    </row>
    <row r="144" spans="1:22" x14ac:dyDescent="0.25">
      <c r="A144" s="8" t="s">
        <v>259</v>
      </c>
      <c r="B144" t="s">
        <v>367</v>
      </c>
      <c r="C144">
        <v>1</v>
      </c>
      <c r="D144">
        <v>34</v>
      </c>
      <c r="E144" t="s">
        <v>727</v>
      </c>
      <c r="I144" s="8"/>
      <c r="U144" t="str">
        <f t="shared" si="3"/>
        <v>foreignlanguage_kstoggle^1|foreignlanguage_steep^34|</v>
      </c>
      <c r="V144" t="str">
        <f t="shared" si="4"/>
        <v/>
      </c>
    </row>
    <row r="145" spans="1:22" x14ac:dyDescent="0.25">
      <c r="A145" s="8" t="s">
        <v>260</v>
      </c>
      <c r="B145" s="8"/>
      <c r="I145" s="8"/>
      <c r="U145" t="str">
        <f t="shared" si="3"/>
        <v/>
      </c>
      <c r="V145" t="str">
        <f t="shared" si="4"/>
        <v/>
      </c>
    </row>
    <row r="146" spans="1:22" x14ac:dyDescent="0.25">
      <c r="A146" s="8"/>
      <c r="B146" s="8"/>
      <c r="F146" s="8" t="s">
        <v>425</v>
      </c>
      <c r="I146" s="8"/>
      <c r="U146" t="str">
        <f t="shared" si="3"/>
        <v/>
      </c>
      <c r="V146" t="str">
        <f t="shared" si="4"/>
        <v/>
      </c>
    </row>
    <row r="147" spans="1:22" x14ac:dyDescent="0.25">
      <c r="A147" s="8"/>
      <c r="B147" s="8"/>
      <c r="F147" t="s">
        <v>426</v>
      </c>
      <c r="I147" s="8"/>
      <c r="U147" t="str">
        <f t="shared" si="3"/>
        <v/>
      </c>
      <c r="V147" t="str">
        <f t="shared" si="4"/>
        <v/>
      </c>
    </row>
    <row r="148" spans="1:22" x14ac:dyDescent="0.25">
      <c r="A148" s="8"/>
      <c r="B148" s="8"/>
      <c r="F148" t="s">
        <v>427</v>
      </c>
      <c r="I148" s="8"/>
      <c r="U148" t="str">
        <f t="shared" si="3"/>
        <v/>
      </c>
      <c r="V148" t="str">
        <f t="shared" si="4"/>
        <v/>
      </c>
    </row>
    <row r="149" spans="1:22" x14ac:dyDescent="0.25">
      <c r="A149" s="8"/>
      <c r="B149" s="8"/>
      <c r="F149" t="s">
        <v>428</v>
      </c>
      <c r="I149" s="8"/>
      <c r="U149" t="str">
        <f t="shared" si="3"/>
        <v/>
      </c>
      <c r="V149" t="str">
        <f t="shared" si="4"/>
        <v/>
      </c>
    </row>
    <row r="150" spans="1:22" x14ac:dyDescent="0.25">
      <c r="A150" s="8"/>
      <c r="B150" s="8"/>
      <c r="F150" t="s">
        <v>429</v>
      </c>
      <c r="I150" s="8"/>
      <c r="U150" t="str">
        <f t="shared" si="3"/>
        <v/>
      </c>
      <c r="V150" t="str">
        <f t="shared" si="4"/>
        <v/>
      </c>
    </row>
    <row r="151" spans="1:22" x14ac:dyDescent="0.25">
      <c r="A151" s="8"/>
      <c r="B151" s="8"/>
      <c r="F151" t="s">
        <v>430</v>
      </c>
      <c r="I151" s="8"/>
      <c r="U151" t="str">
        <f t="shared" si="3"/>
        <v/>
      </c>
      <c r="V151" t="str">
        <f t="shared" si="4"/>
        <v/>
      </c>
    </row>
    <row r="152" spans="1:22" x14ac:dyDescent="0.25">
      <c r="A152" s="8" t="s">
        <v>261</v>
      </c>
      <c r="B152" s="8"/>
      <c r="I152" s="8"/>
      <c r="U152" t="str">
        <f t="shared" si="3"/>
        <v/>
      </c>
      <c r="V152" t="str">
        <f t="shared" si="4"/>
        <v/>
      </c>
    </row>
    <row r="153" spans="1:22" x14ac:dyDescent="0.25">
      <c r="A153" s="8"/>
      <c r="B153" s="8"/>
      <c r="F153" s="8" t="s">
        <v>431</v>
      </c>
      <c r="I153" s="8"/>
      <c r="U153" t="str">
        <f t="shared" si="3"/>
        <v/>
      </c>
      <c r="V153" t="str">
        <f t="shared" si="4"/>
        <v/>
      </c>
    </row>
    <row r="154" spans="1:22" x14ac:dyDescent="0.25">
      <c r="A154" s="8"/>
      <c r="B154" s="8"/>
      <c r="F154" t="s">
        <v>432</v>
      </c>
      <c r="I154" s="8"/>
      <c r="U154" t="str">
        <f t="shared" si="3"/>
        <v/>
      </c>
      <c r="V154" t="str">
        <f t="shared" si="4"/>
        <v/>
      </c>
    </row>
    <row r="155" spans="1:22" x14ac:dyDescent="0.25">
      <c r="A155" s="8"/>
      <c r="B155" s="8"/>
      <c r="F155" t="s">
        <v>433</v>
      </c>
      <c r="I155" s="8"/>
      <c r="U155" t="str">
        <f t="shared" si="3"/>
        <v/>
      </c>
      <c r="V155" t="str">
        <f t="shared" si="4"/>
        <v/>
      </c>
    </row>
    <row r="156" spans="1:22" x14ac:dyDescent="0.25">
      <c r="A156" s="8"/>
      <c r="B156" s="8"/>
      <c r="F156" t="s">
        <v>434</v>
      </c>
      <c r="I156" s="8"/>
      <c r="U156" t="str">
        <f t="shared" si="3"/>
        <v/>
      </c>
      <c r="V156" t="str">
        <f t="shared" si="4"/>
        <v/>
      </c>
    </row>
    <row r="157" spans="1:22" x14ac:dyDescent="0.25">
      <c r="A157" s="8"/>
      <c r="B157" s="8"/>
      <c r="F157" t="s">
        <v>435</v>
      </c>
      <c r="I157" s="8"/>
      <c r="U157" t="str">
        <f t="shared" si="3"/>
        <v/>
      </c>
      <c r="V157" t="str">
        <f t="shared" si="4"/>
        <v/>
      </c>
    </row>
    <row r="158" spans="1:22" x14ac:dyDescent="0.25">
      <c r="A158" s="8"/>
      <c r="B158" s="8"/>
      <c r="F158" t="s">
        <v>436</v>
      </c>
      <c r="I158" s="8"/>
      <c r="U158" t="str">
        <f t="shared" si="3"/>
        <v/>
      </c>
      <c r="V158" t="str">
        <f t="shared" si="4"/>
        <v/>
      </c>
    </row>
    <row r="159" spans="1:22" x14ac:dyDescent="0.25">
      <c r="A159" s="8" t="s">
        <v>262</v>
      </c>
      <c r="B159" s="8"/>
      <c r="I159" s="8"/>
      <c r="U159" t="str">
        <f t="shared" si="3"/>
        <v/>
      </c>
      <c r="V159" t="str">
        <f t="shared" si="4"/>
        <v/>
      </c>
    </row>
    <row r="160" spans="1:22" x14ac:dyDescent="0.25">
      <c r="A160" s="8"/>
      <c r="B160" s="8"/>
      <c r="F160" s="8" t="s">
        <v>437</v>
      </c>
      <c r="I160" s="8"/>
      <c r="U160" t="str">
        <f t="shared" si="3"/>
        <v/>
      </c>
      <c r="V160" t="str">
        <f t="shared" si="4"/>
        <v/>
      </c>
    </row>
    <row r="161" spans="1:22" x14ac:dyDescent="0.25">
      <c r="A161" s="8"/>
      <c r="B161" s="8"/>
      <c r="F161" t="s">
        <v>438</v>
      </c>
      <c r="I161" s="8"/>
      <c r="U161" t="str">
        <f t="shared" si="3"/>
        <v/>
      </c>
      <c r="V161" t="str">
        <f t="shared" si="4"/>
        <v/>
      </c>
    </row>
    <row r="162" spans="1:22" x14ac:dyDescent="0.25">
      <c r="A162" s="8"/>
      <c r="B162" s="8"/>
      <c r="F162" t="s">
        <v>46</v>
      </c>
      <c r="I162" s="8"/>
      <c r="U162" t="str">
        <f t="shared" si="3"/>
        <v/>
      </c>
      <c r="V162" t="str">
        <f t="shared" si="4"/>
        <v/>
      </c>
    </row>
    <row r="163" spans="1:22" x14ac:dyDescent="0.25">
      <c r="A163" s="8"/>
      <c r="B163" s="8"/>
      <c r="F163" t="s">
        <v>439</v>
      </c>
      <c r="I163" s="8"/>
      <c r="U163" t="str">
        <f t="shared" si="3"/>
        <v/>
      </c>
      <c r="V163" t="str">
        <f t="shared" si="4"/>
        <v/>
      </c>
    </row>
    <row r="164" spans="1:22" x14ac:dyDescent="0.25">
      <c r="A164" s="8"/>
      <c r="B164" s="8"/>
      <c r="F164" t="s">
        <v>440</v>
      </c>
      <c r="I164" s="8"/>
      <c r="U164" t="str">
        <f t="shared" si="3"/>
        <v/>
      </c>
      <c r="V164" t="str">
        <f t="shared" si="4"/>
        <v/>
      </c>
    </row>
    <row r="165" spans="1:22" x14ac:dyDescent="0.25">
      <c r="A165" s="8"/>
      <c r="B165" s="8"/>
      <c r="F165" t="s">
        <v>441</v>
      </c>
      <c r="I165" s="8"/>
      <c r="U165" t="str">
        <f t="shared" si="3"/>
        <v/>
      </c>
      <c r="V165" t="str">
        <f t="shared" si="4"/>
        <v/>
      </c>
    </row>
    <row r="166" spans="1:22" x14ac:dyDescent="0.25">
      <c r="A166" s="8"/>
      <c r="B166" s="8"/>
      <c r="F166" t="s">
        <v>442</v>
      </c>
      <c r="I166" s="8"/>
      <c r="U166" t="str">
        <f t="shared" si="3"/>
        <v/>
      </c>
      <c r="V166" t="str">
        <f t="shared" si="4"/>
        <v/>
      </c>
    </row>
    <row r="167" spans="1:22" x14ac:dyDescent="0.25">
      <c r="A167" s="8"/>
      <c r="B167" s="8"/>
      <c r="F167" t="s">
        <v>443</v>
      </c>
      <c r="I167" s="8"/>
      <c r="U167" t="str">
        <f t="shared" si="3"/>
        <v/>
      </c>
      <c r="V167" t="str">
        <f t="shared" si="4"/>
        <v/>
      </c>
    </row>
    <row r="168" spans="1:22" x14ac:dyDescent="0.25">
      <c r="A168" s="8" t="s">
        <v>263</v>
      </c>
      <c r="B168" s="8"/>
      <c r="I168" s="8"/>
      <c r="U168" t="str">
        <f t="shared" si="3"/>
        <v/>
      </c>
      <c r="V168" t="str">
        <f t="shared" si="4"/>
        <v/>
      </c>
    </row>
    <row r="169" spans="1:22" x14ac:dyDescent="0.25">
      <c r="A169" s="8" t="s">
        <v>264</v>
      </c>
      <c r="B169" s="8"/>
      <c r="I169" s="8"/>
      <c r="U169" t="str">
        <f t="shared" si="3"/>
        <v/>
      </c>
      <c r="V169" t="str">
        <f t="shared" si="4"/>
        <v/>
      </c>
    </row>
    <row r="170" spans="1:22" x14ac:dyDescent="0.25">
      <c r="A170" s="8" t="s">
        <v>265</v>
      </c>
      <c r="B170" s="8"/>
      <c r="I170" s="8"/>
      <c r="U170" t="str">
        <f t="shared" si="3"/>
        <v/>
      </c>
      <c r="V170" t="str">
        <f t="shared" si="4"/>
        <v/>
      </c>
    </row>
    <row r="171" spans="1:22" x14ac:dyDescent="0.25">
      <c r="A171" s="8" t="s">
        <v>266</v>
      </c>
      <c r="B171" s="8"/>
      <c r="I171" s="8"/>
      <c r="U171" t="str">
        <f t="shared" si="3"/>
        <v/>
      </c>
      <c r="V171" t="str">
        <f t="shared" si="4"/>
        <v/>
      </c>
    </row>
    <row r="172" spans="1:22" x14ac:dyDescent="0.25">
      <c r="A172" s="8" t="s">
        <v>267</v>
      </c>
      <c r="B172" s="8"/>
      <c r="C172">
        <v>1</v>
      </c>
      <c r="D172">
        <v>14</v>
      </c>
      <c r="I172" s="8"/>
      <c r="U172" t="str">
        <f t="shared" si="3"/>
        <v>hypnotism_kstoggle^1|hypnotism_steep^14|</v>
      </c>
      <c r="V172" t="str">
        <f t="shared" si="4"/>
        <v/>
      </c>
    </row>
    <row r="173" spans="1:22" x14ac:dyDescent="0.25">
      <c r="A173" s="8" t="s">
        <v>268</v>
      </c>
      <c r="B173" s="8"/>
      <c r="I173" s="8"/>
      <c r="U173" t="str">
        <f t="shared" si="3"/>
        <v/>
      </c>
      <c r="V173" t="str">
        <f t="shared" si="4"/>
        <v/>
      </c>
    </row>
    <row r="174" spans="1:22" x14ac:dyDescent="0.25">
      <c r="A174" s="8"/>
      <c r="B174" s="8"/>
      <c r="F174" s="8" t="s">
        <v>444</v>
      </c>
      <c r="I174" s="8"/>
      <c r="U174" t="str">
        <f t="shared" si="3"/>
        <v/>
      </c>
      <c r="V174" t="str">
        <f t="shared" si="4"/>
        <v/>
      </c>
    </row>
    <row r="175" spans="1:22" x14ac:dyDescent="0.25">
      <c r="A175" s="8"/>
      <c r="B175" s="8"/>
      <c r="F175" t="s">
        <v>445</v>
      </c>
      <c r="I175" s="8"/>
      <c r="U175" t="str">
        <f t="shared" si="3"/>
        <v/>
      </c>
      <c r="V175" t="str">
        <f t="shared" si="4"/>
        <v/>
      </c>
    </row>
    <row r="176" spans="1:22" x14ac:dyDescent="0.25">
      <c r="A176" s="8"/>
      <c r="B176" s="8"/>
      <c r="F176" t="s">
        <v>446</v>
      </c>
      <c r="I176" s="8"/>
      <c r="U176" t="str">
        <f t="shared" si="3"/>
        <v/>
      </c>
      <c r="V176" t="str">
        <f t="shared" si="4"/>
        <v/>
      </c>
    </row>
    <row r="177" spans="1:22" x14ac:dyDescent="0.25">
      <c r="A177" s="8"/>
      <c r="B177" s="8"/>
      <c r="F177" t="s">
        <v>447</v>
      </c>
      <c r="I177" s="8"/>
      <c r="U177" t="str">
        <f t="shared" si="3"/>
        <v/>
      </c>
      <c r="V177" t="str">
        <f t="shared" si="4"/>
        <v/>
      </c>
    </row>
    <row r="178" spans="1:22" x14ac:dyDescent="0.25">
      <c r="A178" s="8"/>
      <c r="B178" s="8"/>
      <c r="F178" t="s">
        <v>448</v>
      </c>
      <c r="I178" s="8"/>
      <c r="U178" t="str">
        <f t="shared" si="3"/>
        <v/>
      </c>
      <c r="V178" t="str">
        <f t="shared" si="4"/>
        <v/>
      </c>
    </row>
    <row r="179" spans="1:22" x14ac:dyDescent="0.25">
      <c r="A179" s="8"/>
      <c r="B179" s="8"/>
      <c r="F179" t="s">
        <v>449</v>
      </c>
      <c r="I179" s="8"/>
      <c r="U179" t="str">
        <f t="shared" si="3"/>
        <v/>
      </c>
      <c r="V179" t="str">
        <f t="shared" si="4"/>
        <v/>
      </c>
    </row>
    <row r="180" spans="1:22" x14ac:dyDescent="0.25">
      <c r="A180" s="8"/>
      <c r="B180" s="8"/>
      <c r="F180" t="s">
        <v>450</v>
      </c>
      <c r="I180" s="8"/>
      <c r="U180" t="str">
        <f t="shared" si="3"/>
        <v/>
      </c>
      <c r="V180" t="str">
        <f t="shared" si="4"/>
        <v/>
      </c>
    </row>
    <row r="181" spans="1:22" x14ac:dyDescent="0.25">
      <c r="A181" s="8" t="s">
        <v>269</v>
      </c>
      <c r="B181" s="8"/>
      <c r="C181">
        <v>1</v>
      </c>
      <c r="D181">
        <v>18</v>
      </c>
      <c r="I181" s="8"/>
      <c r="U181" t="str">
        <f t="shared" si="3"/>
        <v>journalism_kstoggle^1|journalism_steep^18|</v>
      </c>
      <c r="V181" t="str">
        <f t="shared" si="4"/>
        <v/>
      </c>
    </row>
    <row r="182" spans="1:22" x14ac:dyDescent="0.25">
      <c r="A182" s="8" t="s">
        <v>270</v>
      </c>
      <c r="B182" s="8"/>
      <c r="I182" s="8"/>
      <c r="U182" t="str">
        <f t="shared" si="3"/>
        <v/>
      </c>
      <c r="V182" t="str">
        <f t="shared" si="4"/>
        <v/>
      </c>
    </row>
    <row r="183" spans="1:22" x14ac:dyDescent="0.25">
      <c r="A183" s="8"/>
      <c r="B183" s="8"/>
      <c r="F183" s="8" t="s">
        <v>451</v>
      </c>
      <c r="I183" s="8"/>
      <c r="U183" t="str">
        <f t="shared" si="3"/>
        <v/>
      </c>
      <c r="V183" t="str">
        <f t="shared" si="4"/>
        <v/>
      </c>
    </row>
    <row r="184" spans="1:22" x14ac:dyDescent="0.25">
      <c r="A184" s="8"/>
      <c r="B184" s="8"/>
      <c r="F184" t="s">
        <v>452</v>
      </c>
      <c r="I184" s="8"/>
      <c r="U184" t="str">
        <f t="shared" ref="U184:U247" si="5">IF(C184=1,CONCATENATE(A184,"_kstoggle^1|",A184,"_steep^",D184,"|"),"")</f>
        <v/>
      </c>
      <c r="V184" t="str">
        <f t="shared" si="4"/>
        <v/>
      </c>
    </row>
    <row r="185" spans="1:22" x14ac:dyDescent="0.25">
      <c r="A185" s="8"/>
      <c r="B185" s="8"/>
      <c r="F185" t="s">
        <v>453</v>
      </c>
      <c r="I185" s="8"/>
      <c r="U185" t="str">
        <f t="shared" si="5"/>
        <v/>
      </c>
      <c r="V185" t="str">
        <f t="shared" si="4"/>
        <v/>
      </c>
    </row>
    <row r="186" spans="1:22" x14ac:dyDescent="0.25">
      <c r="A186" s="8"/>
      <c r="B186" s="8"/>
      <c r="F186" t="s">
        <v>454</v>
      </c>
      <c r="I186" s="8"/>
      <c r="U186" t="str">
        <f t="shared" si="5"/>
        <v/>
      </c>
      <c r="V186" t="str">
        <f t="shared" si="4"/>
        <v/>
      </c>
    </row>
    <row r="187" spans="1:22" x14ac:dyDescent="0.25">
      <c r="A187" s="8"/>
      <c r="B187" s="8"/>
      <c r="F187" t="s">
        <v>455</v>
      </c>
      <c r="I187" s="8"/>
      <c r="U187" t="str">
        <f t="shared" si="5"/>
        <v/>
      </c>
      <c r="V187" t="str">
        <f t="shared" ref="V187:V250" si="6">IF(G187=1,CONCATENATE(F187,"_has^1",IF(H187=1,CONCATENATE("|",F187,"_spec^1"),),IF(I187=1,CONCATENATE("|",F187,"_proof^1"),)),"")</f>
        <v/>
      </c>
    </row>
    <row r="188" spans="1:22" x14ac:dyDescent="0.25">
      <c r="A188" s="8"/>
      <c r="B188" s="8"/>
      <c r="F188" t="s">
        <v>456</v>
      </c>
      <c r="I188" s="8"/>
      <c r="U188" t="str">
        <f t="shared" si="5"/>
        <v/>
      </c>
      <c r="V188" t="str">
        <f t="shared" si="6"/>
        <v/>
      </c>
    </row>
    <row r="189" spans="1:22" x14ac:dyDescent="0.25">
      <c r="A189" s="8" t="s">
        <v>271</v>
      </c>
      <c r="B189" s="8"/>
      <c r="I189" s="8"/>
      <c r="U189" t="str">
        <f t="shared" si="5"/>
        <v/>
      </c>
      <c r="V189" t="str">
        <f t="shared" si="6"/>
        <v/>
      </c>
    </row>
    <row r="190" spans="1:22" x14ac:dyDescent="0.25">
      <c r="A190" s="8" t="s">
        <v>272</v>
      </c>
      <c r="B190" t="s">
        <v>691</v>
      </c>
      <c r="C190">
        <v>1</v>
      </c>
      <c r="D190">
        <v>42</v>
      </c>
      <c r="E190" t="s">
        <v>728</v>
      </c>
      <c r="I190" s="8"/>
      <c r="U190" t="str">
        <f t="shared" si="5"/>
        <v>lipreadingsignlanguage_kstoggle^1|lipreadingsignlanguage_steep^42|</v>
      </c>
      <c r="V190" t="str">
        <f t="shared" si="6"/>
        <v/>
      </c>
    </row>
    <row r="191" spans="1:22" x14ac:dyDescent="0.25">
      <c r="A191" s="8" t="s">
        <v>273</v>
      </c>
      <c r="B191" s="8"/>
      <c r="I191" s="8"/>
      <c r="U191" t="str">
        <f t="shared" si="5"/>
        <v/>
      </c>
      <c r="V191" t="str">
        <f t="shared" si="6"/>
        <v/>
      </c>
    </row>
    <row r="192" spans="1:22" x14ac:dyDescent="0.25">
      <c r="A192" s="8" t="s">
        <v>274</v>
      </c>
      <c r="B192" s="8"/>
      <c r="I192" s="8"/>
      <c r="U192" t="str">
        <f t="shared" si="5"/>
        <v/>
      </c>
      <c r="V192" t="str">
        <f t="shared" si="6"/>
        <v/>
      </c>
    </row>
    <row r="193" spans="1:22" x14ac:dyDescent="0.25">
      <c r="A193" s="8" t="s">
        <v>275</v>
      </c>
      <c r="B193" s="8"/>
      <c r="I193" s="8"/>
      <c r="U193" t="str">
        <f t="shared" si="5"/>
        <v/>
      </c>
      <c r="V193" t="str">
        <f t="shared" si="6"/>
        <v/>
      </c>
    </row>
    <row r="194" spans="1:22" x14ac:dyDescent="0.25">
      <c r="A194" s="8" t="s">
        <v>276</v>
      </c>
      <c r="B194" s="8"/>
      <c r="I194" s="8"/>
      <c r="U194" t="str">
        <f t="shared" si="5"/>
        <v/>
      </c>
      <c r="V194" t="str">
        <f t="shared" si="6"/>
        <v/>
      </c>
    </row>
    <row r="195" spans="1:22" x14ac:dyDescent="0.25">
      <c r="A195" s="8" t="s">
        <v>277</v>
      </c>
      <c r="B195" s="8"/>
      <c r="I195" s="8"/>
      <c r="U195" t="str">
        <f t="shared" si="5"/>
        <v/>
      </c>
      <c r="V195" t="str">
        <f t="shared" si="6"/>
        <v/>
      </c>
    </row>
    <row r="196" spans="1:22" x14ac:dyDescent="0.25">
      <c r="A196" s="8" t="s">
        <v>278</v>
      </c>
      <c r="B196" s="8"/>
      <c r="I196" s="8"/>
      <c r="U196" t="str">
        <f t="shared" si="5"/>
        <v/>
      </c>
      <c r="V196" t="str">
        <f t="shared" si="6"/>
        <v/>
      </c>
    </row>
    <row r="197" spans="1:22" x14ac:dyDescent="0.25">
      <c r="A197" s="8" t="s">
        <v>279</v>
      </c>
      <c r="B197" t="s">
        <v>366</v>
      </c>
      <c r="C197">
        <v>1</v>
      </c>
      <c r="D197">
        <v>37</v>
      </c>
      <c r="E197" t="s">
        <v>729</v>
      </c>
      <c r="I197" s="8"/>
      <c r="U197" t="str">
        <f t="shared" si="5"/>
        <v>nativetongue_kstoggle^1|nativetongue_steep^37|</v>
      </c>
      <c r="V197" t="str">
        <f t="shared" si="6"/>
        <v/>
      </c>
    </row>
    <row r="198" spans="1:22" x14ac:dyDescent="0.25">
      <c r="A198" s="8" t="s">
        <v>280</v>
      </c>
      <c r="B198" s="8"/>
      <c r="I198" s="8"/>
      <c r="U198" t="str">
        <f t="shared" si="5"/>
        <v/>
      </c>
      <c r="V198" t="str">
        <f t="shared" si="6"/>
        <v/>
      </c>
    </row>
    <row r="199" spans="1:22" x14ac:dyDescent="0.25">
      <c r="A199" s="8" t="s">
        <v>281</v>
      </c>
      <c r="B199" s="8"/>
      <c r="I199" s="8"/>
      <c r="U199" t="str">
        <f t="shared" si="5"/>
        <v/>
      </c>
      <c r="V199" t="str">
        <f t="shared" si="6"/>
        <v/>
      </c>
    </row>
    <row r="200" spans="1:22" x14ac:dyDescent="0.25">
      <c r="A200" s="8"/>
      <c r="B200" s="8"/>
      <c r="F200" s="8" t="s">
        <v>457</v>
      </c>
      <c r="I200" s="8"/>
      <c r="U200" t="str">
        <f t="shared" si="5"/>
        <v/>
      </c>
      <c r="V200" t="str">
        <f t="shared" si="6"/>
        <v/>
      </c>
    </row>
    <row r="201" spans="1:22" x14ac:dyDescent="0.25">
      <c r="A201" s="8"/>
      <c r="B201" s="8"/>
      <c r="F201" t="s">
        <v>458</v>
      </c>
      <c r="I201" s="8"/>
      <c r="U201" t="str">
        <f t="shared" si="5"/>
        <v/>
      </c>
      <c r="V201" t="str">
        <f t="shared" si="6"/>
        <v/>
      </c>
    </row>
    <row r="202" spans="1:22" x14ac:dyDescent="0.25">
      <c r="A202" s="8"/>
      <c r="B202" s="8"/>
      <c r="F202" t="s">
        <v>459</v>
      </c>
      <c r="I202" s="8"/>
      <c r="U202" t="str">
        <f t="shared" si="5"/>
        <v/>
      </c>
      <c r="V202" t="str">
        <f t="shared" si="6"/>
        <v/>
      </c>
    </row>
    <row r="203" spans="1:22" x14ac:dyDescent="0.25">
      <c r="A203" s="8"/>
      <c r="B203" s="8"/>
      <c r="F203" t="s">
        <v>460</v>
      </c>
      <c r="I203" s="8"/>
      <c r="U203" t="str">
        <f t="shared" si="5"/>
        <v/>
      </c>
      <c r="V203" t="str">
        <f t="shared" si="6"/>
        <v/>
      </c>
    </row>
    <row r="204" spans="1:22" x14ac:dyDescent="0.25">
      <c r="A204" s="8" t="s">
        <v>282</v>
      </c>
      <c r="B204" s="8"/>
      <c r="I204" s="8"/>
      <c r="U204" t="str">
        <f t="shared" si="5"/>
        <v/>
      </c>
      <c r="V204" t="str">
        <f t="shared" si="6"/>
        <v/>
      </c>
    </row>
    <row r="205" spans="1:22" x14ac:dyDescent="0.25">
      <c r="A205" s="8" t="s">
        <v>283</v>
      </c>
      <c r="B205" s="8"/>
      <c r="I205" s="8"/>
      <c r="U205" t="str">
        <f t="shared" si="5"/>
        <v/>
      </c>
      <c r="V205" t="str">
        <f t="shared" si="6"/>
        <v/>
      </c>
    </row>
    <row r="206" spans="1:22" x14ac:dyDescent="0.25">
      <c r="A206" s="8" t="s">
        <v>284</v>
      </c>
      <c r="B206" s="8"/>
      <c r="I206" s="8"/>
      <c r="U206" t="str">
        <f t="shared" si="5"/>
        <v/>
      </c>
      <c r="V206" t="str">
        <f t="shared" si="6"/>
        <v/>
      </c>
    </row>
    <row r="207" spans="1:22" x14ac:dyDescent="0.25">
      <c r="A207" s="8" t="s">
        <v>285</v>
      </c>
      <c r="B207" s="8"/>
      <c r="I207" s="8"/>
      <c r="U207" t="str">
        <f t="shared" si="5"/>
        <v/>
      </c>
      <c r="V207" t="str">
        <f t="shared" si="6"/>
        <v/>
      </c>
    </row>
    <row r="208" spans="1:22" x14ac:dyDescent="0.25">
      <c r="A208" s="8" t="s">
        <v>286</v>
      </c>
      <c r="B208" s="8"/>
      <c r="I208" s="8"/>
      <c r="U208" t="str">
        <f t="shared" si="5"/>
        <v/>
      </c>
      <c r="V208" t="str">
        <f t="shared" si="6"/>
        <v/>
      </c>
    </row>
    <row r="209" spans="1:22" x14ac:dyDescent="0.25">
      <c r="A209" s="8" t="s">
        <v>151</v>
      </c>
      <c r="B209" s="8"/>
      <c r="I209" s="8"/>
      <c r="U209" t="str">
        <f t="shared" si="5"/>
        <v/>
      </c>
      <c r="V209" t="str">
        <f t="shared" si="6"/>
        <v/>
      </c>
    </row>
    <row r="210" spans="1:22" x14ac:dyDescent="0.25">
      <c r="A210" s="8" t="s">
        <v>287</v>
      </c>
      <c r="B210" s="8"/>
      <c r="I210" s="8"/>
      <c r="U210" t="str">
        <f t="shared" si="5"/>
        <v/>
      </c>
      <c r="V210" t="str">
        <f t="shared" si="6"/>
        <v/>
      </c>
    </row>
    <row r="211" spans="1:22" x14ac:dyDescent="0.25">
      <c r="A211" s="8"/>
      <c r="B211" s="8"/>
      <c r="F211" s="8" t="s">
        <v>461</v>
      </c>
      <c r="I211" s="8"/>
      <c r="U211" t="str">
        <f t="shared" si="5"/>
        <v/>
      </c>
      <c r="V211" t="str">
        <f t="shared" si="6"/>
        <v/>
      </c>
    </row>
    <row r="212" spans="1:22" x14ac:dyDescent="0.25">
      <c r="A212" s="8"/>
      <c r="B212" s="8"/>
      <c r="F212" t="s">
        <v>462</v>
      </c>
      <c r="I212" s="8"/>
      <c r="U212" t="str">
        <f t="shared" si="5"/>
        <v/>
      </c>
      <c r="V212" t="str">
        <f t="shared" si="6"/>
        <v/>
      </c>
    </row>
    <row r="213" spans="1:22" x14ac:dyDescent="0.25">
      <c r="A213" s="8"/>
      <c r="B213" s="8"/>
      <c r="F213" t="s">
        <v>463</v>
      </c>
      <c r="I213" s="8"/>
      <c r="U213" t="str">
        <f t="shared" si="5"/>
        <v/>
      </c>
      <c r="V213" t="str">
        <f t="shared" si="6"/>
        <v/>
      </c>
    </row>
    <row r="214" spans="1:22" x14ac:dyDescent="0.25">
      <c r="A214" s="8"/>
      <c r="B214" s="8"/>
      <c r="F214" t="s">
        <v>464</v>
      </c>
      <c r="I214" s="8"/>
      <c r="U214" t="str">
        <f t="shared" si="5"/>
        <v/>
      </c>
      <c r="V214" t="str">
        <f t="shared" si="6"/>
        <v/>
      </c>
    </row>
    <row r="215" spans="1:22" x14ac:dyDescent="0.25">
      <c r="A215" s="8"/>
      <c r="B215" s="8"/>
      <c r="F215" t="s">
        <v>465</v>
      </c>
      <c r="I215" s="8"/>
      <c r="U215" t="str">
        <f t="shared" si="5"/>
        <v/>
      </c>
      <c r="V215" t="str">
        <f t="shared" si="6"/>
        <v/>
      </c>
    </row>
    <row r="216" spans="1:22" x14ac:dyDescent="0.25">
      <c r="A216" s="8"/>
      <c r="B216" s="8"/>
      <c r="F216" t="s">
        <v>466</v>
      </c>
      <c r="I216" s="8"/>
      <c r="U216" t="str">
        <f t="shared" si="5"/>
        <v/>
      </c>
      <c r="V216" t="str">
        <f t="shared" si="6"/>
        <v/>
      </c>
    </row>
    <row r="217" spans="1:22" x14ac:dyDescent="0.25">
      <c r="A217" s="8"/>
      <c r="B217" s="8"/>
      <c r="F217" t="s">
        <v>467</v>
      </c>
      <c r="I217" s="8"/>
      <c r="U217" t="str">
        <f t="shared" si="5"/>
        <v/>
      </c>
      <c r="V217" t="str">
        <f t="shared" si="6"/>
        <v/>
      </c>
    </row>
    <row r="218" spans="1:22" x14ac:dyDescent="0.25">
      <c r="A218" s="8" t="s">
        <v>288</v>
      </c>
      <c r="B218" s="8"/>
      <c r="I218" s="8"/>
      <c r="U218" t="str">
        <f t="shared" si="5"/>
        <v/>
      </c>
      <c r="V218" t="str">
        <f t="shared" si="6"/>
        <v/>
      </c>
    </row>
    <row r="219" spans="1:22" x14ac:dyDescent="0.25">
      <c r="A219" s="8" t="s">
        <v>289</v>
      </c>
      <c r="B219" t="s">
        <v>366</v>
      </c>
      <c r="C219">
        <v>1</v>
      </c>
      <c r="D219">
        <v>24</v>
      </c>
      <c r="E219" t="s">
        <v>686</v>
      </c>
      <c r="I219" s="8"/>
      <c r="U219" t="str">
        <f t="shared" si="5"/>
        <v>tradelanguage_kstoggle^1|tradelanguage_steep^24|</v>
      </c>
      <c r="V219" t="str">
        <f t="shared" si="6"/>
        <v/>
      </c>
    </row>
    <row r="220" spans="1:22" x14ac:dyDescent="0.25">
      <c r="A220" s="8" t="s">
        <v>290</v>
      </c>
      <c r="B220" s="8"/>
      <c r="I220" s="8"/>
      <c r="U220" t="str">
        <f t="shared" si="5"/>
        <v/>
      </c>
      <c r="V220" t="str">
        <f t="shared" si="6"/>
        <v/>
      </c>
    </row>
    <row r="221" spans="1:22" x14ac:dyDescent="0.25">
      <c r="A221" s="8" t="s">
        <v>291</v>
      </c>
      <c r="B221" s="8"/>
      <c r="I221" s="8"/>
      <c r="U221" t="str">
        <f t="shared" si="5"/>
        <v/>
      </c>
      <c r="V221" t="str">
        <f t="shared" si="6"/>
        <v/>
      </c>
    </row>
    <row r="222" spans="1:22" x14ac:dyDescent="0.25">
      <c r="A222" s="8"/>
      <c r="B222" s="8"/>
      <c r="F222" s="8" t="s">
        <v>468</v>
      </c>
      <c r="I222" s="8"/>
      <c r="U222" t="str">
        <f t="shared" si="5"/>
        <v/>
      </c>
      <c r="V222" t="str">
        <f t="shared" si="6"/>
        <v/>
      </c>
    </row>
    <row r="223" spans="1:22" x14ac:dyDescent="0.25">
      <c r="A223" s="8"/>
      <c r="B223" s="8"/>
      <c r="F223" t="s">
        <v>469</v>
      </c>
      <c r="I223" s="8"/>
      <c r="U223" t="str">
        <f t="shared" si="5"/>
        <v/>
      </c>
      <c r="V223" t="str">
        <f t="shared" si="6"/>
        <v/>
      </c>
    </row>
    <row r="224" spans="1:22" x14ac:dyDescent="0.25">
      <c r="A224" s="8"/>
      <c r="B224" s="8"/>
      <c r="F224" t="s">
        <v>470</v>
      </c>
      <c r="I224" s="8"/>
      <c r="U224" t="str">
        <f t="shared" si="5"/>
        <v/>
      </c>
      <c r="V224" t="str">
        <f t="shared" si="6"/>
        <v/>
      </c>
    </row>
    <row r="225" spans="1:22" x14ac:dyDescent="0.25">
      <c r="A225" s="8"/>
      <c r="B225" s="8"/>
      <c r="F225" t="s">
        <v>471</v>
      </c>
      <c r="I225" s="8"/>
      <c r="U225" t="str">
        <f t="shared" si="5"/>
        <v/>
      </c>
      <c r="V225" t="str">
        <f t="shared" si="6"/>
        <v/>
      </c>
    </row>
    <row r="226" spans="1:22" x14ac:dyDescent="0.25">
      <c r="A226" s="8"/>
      <c r="B226" s="8"/>
      <c r="F226" t="s">
        <v>472</v>
      </c>
      <c r="I226" s="8"/>
      <c r="U226" t="str">
        <f t="shared" si="5"/>
        <v/>
      </c>
      <c r="V226" t="str">
        <f t="shared" si="6"/>
        <v/>
      </c>
    </row>
    <row r="227" spans="1:22" x14ac:dyDescent="0.25">
      <c r="A227" s="8"/>
      <c r="B227" s="8"/>
      <c r="F227" t="s">
        <v>473</v>
      </c>
      <c r="I227" s="8"/>
      <c r="U227" t="str">
        <f t="shared" si="5"/>
        <v/>
      </c>
      <c r="V227" t="str">
        <f t="shared" si="6"/>
        <v/>
      </c>
    </row>
    <row r="228" spans="1:22" x14ac:dyDescent="0.25">
      <c r="A228" s="8"/>
      <c r="B228" s="8"/>
      <c r="F228" t="s">
        <v>474</v>
      </c>
      <c r="I228" s="8"/>
      <c r="U228" t="str">
        <f t="shared" si="5"/>
        <v/>
      </c>
      <c r="V228" t="str">
        <f t="shared" si="6"/>
        <v/>
      </c>
    </row>
    <row r="229" spans="1:22" x14ac:dyDescent="0.25">
      <c r="A229" s="8" t="s">
        <v>292</v>
      </c>
      <c r="B229" s="8"/>
      <c r="I229" s="8"/>
      <c r="U229" t="str">
        <f t="shared" si="5"/>
        <v/>
      </c>
      <c r="V229" t="str">
        <f t="shared" si="6"/>
        <v/>
      </c>
    </row>
    <row r="230" spans="1:22" x14ac:dyDescent="0.25">
      <c r="A230" s="8" t="s">
        <v>293</v>
      </c>
      <c r="B230" s="8"/>
      <c r="I230" s="8"/>
      <c r="U230" t="str">
        <f t="shared" si="5"/>
        <v/>
      </c>
      <c r="V230" t="str">
        <f t="shared" si="6"/>
        <v/>
      </c>
    </row>
    <row r="231" spans="1:22" x14ac:dyDescent="0.25">
      <c r="A231" s="8" t="s">
        <v>294</v>
      </c>
      <c r="B231" s="8"/>
      <c r="I231" s="8"/>
      <c r="U231" t="str">
        <f t="shared" si="5"/>
        <v/>
      </c>
      <c r="V231" t="str">
        <f t="shared" si="6"/>
        <v/>
      </c>
    </row>
    <row r="232" spans="1:22" x14ac:dyDescent="0.25">
      <c r="A232" s="8"/>
      <c r="B232" s="8"/>
      <c r="F232" s="8" t="s">
        <v>475</v>
      </c>
      <c r="I232" s="8"/>
      <c r="U232" t="str">
        <f t="shared" si="5"/>
        <v/>
      </c>
      <c r="V232" t="str">
        <f t="shared" si="6"/>
        <v/>
      </c>
    </row>
    <row r="233" spans="1:22" x14ac:dyDescent="0.25">
      <c r="A233" s="8"/>
      <c r="B233" s="8"/>
      <c r="F233" t="s">
        <v>476</v>
      </c>
      <c r="I233" s="8"/>
      <c r="U233" t="str">
        <f t="shared" si="5"/>
        <v/>
      </c>
      <c r="V233" t="str">
        <f t="shared" si="6"/>
        <v/>
      </c>
    </row>
    <row r="234" spans="1:22" x14ac:dyDescent="0.25">
      <c r="A234" s="8"/>
      <c r="B234" s="8"/>
      <c r="F234" t="s">
        <v>477</v>
      </c>
      <c r="I234" s="8"/>
      <c r="U234" t="str">
        <f t="shared" si="5"/>
        <v/>
      </c>
      <c r="V234" t="str">
        <f t="shared" si="6"/>
        <v/>
      </c>
    </row>
    <row r="235" spans="1:22" x14ac:dyDescent="0.25">
      <c r="A235" s="8"/>
      <c r="B235" s="8"/>
      <c r="F235" t="s">
        <v>478</v>
      </c>
      <c r="I235" s="8"/>
      <c r="U235" t="str">
        <f t="shared" si="5"/>
        <v/>
      </c>
      <c r="V235" t="str">
        <f t="shared" si="6"/>
        <v/>
      </c>
    </row>
    <row r="236" spans="1:22" x14ac:dyDescent="0.25">
      <c r="A236" s="8"/>
      <c r="B236" s="8"/>
      <c r="F236" t="s">
        <v>479</v>
      </c>
      <c r="I236" s="8"/>
      <c r="U236" t="str">
        <f t="shared" si="5"/>
        <v/>
      </c>
      <c r="V236" t="str">
        <f t="shared" si="6"/>
        <v/>
      </c>
    </row>
    <row r="237" spans="1:22" x14ac:dyDescent="0.25">
      <c r="A237" s="8"/>
      <c r="B237" s="8"/>
      <c r="F237" t="s">
        <v>480</v>
      </c>
      <c r="I237" s="8"/>
      <c r="U237" t="str">
        <f t="shared" si="5"/>
        <v/>
      </c>
      <c r="V237" t="str">
        <f t="shared" si="6"/>
        <v/>
      </c>
    </row>
    <row r="238" spans="1:22" x14ac:dyDescent="0.25">
      <c r="A238" s="8"/>
      <c r="B238" s="8"/>
      <c r="F238" t="s">
        <v>481</v>
      </c>
      <c r="I238" s="8"/>
      <c r="U238" t="str">
        <f t="shared" si="5"/>
        <v/>
      </c>
      <c r="V238" t="str">
        <f t="shared" si="6"/>
        <v/>
      </c>
    </row>
    <row r="239" spans="1:22" x14ac:dyDescent="0.25">
      <c r="A239" s="8" t="s">
        <v>295</v>
      </c>
      <c r="B239" s="8"/>
      <c r="I239" s="8"/>
      <c r="U239" t="str">
        <f t="shared" si="5"/>
        <v/>
      </c>
      <c r="V239" t="str">
        <f t="shared" si="6"/>
        <v/>
      </c>
    </row>
    <row r="240" spans="1:22" x14ac:dyDescent="0.25">
      <c r="A240" s="8"/>
      <c r="B240" s="8"/>
      <c r="F240" s="8" t="s">
        <v>482</v>
      </c>
      <c r="I240" s="8"/>
      <c r="U240" t="str">
        <f t="shared" si="5"/>
        <v/>
      </c>
      <c r="V240" t="str">
        <f t="shared" si="6"/>
        <v/>
      </c>
    </row>
    <row r="241" spans="1:22" x14ac:dyDescent="0.25">
      <c r="A241" s="8"/>
      <c r="B241" s="8"/>
      <c r="F241" t="s">
        <v>483</v>
      </c>
      <c r="I241" s="8"/>
      <c r="U241" t="str">
        <f t="shared" si="5"/>
        <v/>
      </c>
      <c r="V241" t="str">
        <f t="shared" si="6"/>
        <v/>
      </c>
    </row>
    <row r="242" spans="1:22" x14ac:dyDescent="0.25">
      <c r="A242" s="8"/>
      <c r="B242" s="8"/>
      <c r="F242" t="s">
        <v>484</v>
      </c>
      <c r="I242" s="8"/>
      <c r="U242" t="str">
        <f t="shared" si="5"/>
        <v/>
      </c>
      <c r="V242" t="str">
        <f t="shared" si="6"/>
        <v/>
      </c>
    </row>
    <row r="243" spans="1:22" x14ac:dyDescent="0.25">
      <c r="A243" s="8"/>
      <c r="B243" s="8"/>
      <c r="F243" t="s">
        <v>485</v>
      </c>
      <c r="I243" s="8"/>
      <c r="U243" t="str">
        <f t="shared" si="5"/>
        <v/>
      </c>
      <c r="V243" t="str">
        <f t="shared" si="6"/>
        <v/>
      </c>
    </row>
    <row r="244" spans="1:22" x14ac:dyDescent="0.25">
      <c r="A244" s="8"/>
      <c r="B244" s="8"/>
      <c r="F244" t="s">
        <v>486</v>
      </c>
      <c r="I244" s="8"/>
      <c r="U244" t="str">
        <f t="shared" si="5"/>
        <v/>
      </c>
      <c r="V244" t="str">
        <f t="shared" si="6"/>
        <v/>
      </c>
    </row>
    <row r="245" spans="1:22" x14ac:dyDescent="0.25">
      <c r="A245" s="8"/>
      <c r="B245" s="8"/>
      <c r="F245" t="s">
        <v>487</v>
      </c>
      <c r="I245" s="8"/>
      <c r="U245" t="str">
        <f t="shared" si="5"/>
        <v/>
      </c>
      <c r="V245" t="str">
        <f t="shared" si="6"/>
        <v/>
      </c>
    </row>
    <row r="246" spans="1:22" x14ac:dyDescent="0.25">
      <c r="A246" s="8"/>
      <c r="B246" s="8"/>
      <c r="F246" t="s">
        <v>488</v>
      </c>
      <c r="I246" s="8"/>
      <c r="U246" t="str">
        <f t="shared" si="5"/>
        <v/>
      </c>
      <c r="V246" t="str">
        <f t="shared" si="6"/>
        <v/>
      </c>
    </row>
    <row r="247" spans="1:22" x14ac:dyDescent="0.25">
      <c r="A247" s="8"/>
      <c r="B247" s="8"/>
      <c r="F247" t="s">
        <v>489</v>
      </c>
      <c r="I247" s="8"/>
      <c r="U247" t="str">
        <f t="shared" si="5"/>
        <v/>
      </c>
      <c r="V247" t="str">
        <f t="shared" si="6"/>
        <v/>
      </c>
    </row>
    <row r="248" spans="1:22" x14ac:dyDescent="0.25">
      <c r="A248" s="8"/>
      <c r="B248" s="8"/>
      <c r="F248" t="s">
        <v>490</v>
      </c>
      <c r="I248" s="8"/>
      <c r="U248" t="str">
        <f t="shared" ref="U248:U311" si="7">IF(C248=1,CONCATENATE(A248,"_kstoggle^1|",A248,"_steep^",D248,"|"),"")</f>
        <v/>
      </c>
      <c r="V248" t="str">
        <f t="shared" si="6"/>
        <v/>
      </c>
    </row>
    <row r="249" spans="1:22" x14ac:dyDescent="0.25">
      <c r="A249" s="8"/>
      <c r="B249" s="8"/>
      <c r="F249" t="s">
        <v>491</v>
      </c>
      <c r="I249" s="8"/>
      <c r="U249" t="str">
        <f t="shared" si="7"/>
        <v/>
      </c>
      <c r="V249" t="str">
        <f t="shared" si="6"/>
        <v/>
      </c>
    </row>
    <row r="250" spans="1:22" x14ac:dyDescent="0.25">
      <c r="A250" s="8"/>
      <c r="B250" s="8"/>
      <c r="F250" t="s">
        <v>492</v>
      </c>
      <c r="I250" s="8"/>
      <c r="U250" t="str">
        <f t="shared" si="7"/>
        <v/>
      </c>
      <c r="V250" t="str">
        <f t="shared" si="6"/>
        <v/>
      </c>
    </row>
    <row r="251" spans="1:22" x14ac:dyDescent="0.25">
      <c r="A251" s="8"/>
      <c r="B251" s="8"/>
      <c r="F251" t="s">
        <v>493</v>
      </c>
      <c r="I251" s="8"/>
      <c r="U251" t="str">
        <f t="shared" si="7"/>
        <v/>
      </c>
      <c r="V251" t="str">
        <f t="shared" ref="V251:V314" si="8">IF(G251=1,CONCATENATE(F251,"_has^1",IF(H251=1,CONCATENATE("|",F251,"_spec^1"),),IF(I251=1,CONCATENATE("|",F251,"_proof^1"),)),"")</f>
        <v/>
      </c>
    </row>
    <row r="252" spans="1:22" x14ac:dyDescent="0.25">
      <c r="A252" s="8" t="s">
        <v>296</v>
      </c>
      <c r="B252" s="8"/>
      <c r="I252" s="8"/>
      <c r="U252" t="str">
        <f t="shared" si="7"/>
        <v/>
      </c>
      <c r="V252" t="str">
        <f t="shared" si="8"/>
        <v/>
      </c>
    </row>
    <row r="253" spans="1:22" x14ac:dyDescent="0.25">
      <c r="A253" s="8" t="s">
        <v>297</v>
      </c>
      <c r="B253" s="8"/>
      <c r="I253" s="8"/>
      <c r="U253" t="str">
        <f t="shared" si="7"/>
        <v/>
      </c>
      <c r="V253" t="str">
        <f t="shared" si="8"/>
        <v/>
      </c>
    </row>
    <row r="254" spans="1:22" x14ac:dyDescent="0.25">
      <c r="A254" s="8" t="s">
        <v>298</v>
      </c>
      <c r="B254" s="8"/>
      <c r="I254" s="8"/>
      <c r="U254" t="str">
        <f t="shared" si="7"/>
        <v/>
      </c>
      <c r="V254" t="str">
        <f t="shared" si="8"/>
        <v/>
      </c>
    </row>
    <row r="255" spans="1:22" x14ac:dyDescent="0.25">
      <c r="A255" s="8"/>
      <c r="B255" s="8"/>
      <c r="F255" s="8" t="s">
        <v>30</v>
      </c>
      <c r="I255" s="8"/>
      <c r="U255" t="str">
        <f t="shared" si="7"/>
        <v/>
      </c>
      <c r="V255" t="str">
        <f t="shared" si="8"/>
        <v/>
      </c>
    </row>
    <row r="256" spans="1:22" x14ac:dyDescent="0.25">
      <c r="A256" s="8"/>
      <c r="B256" s="8"/>
      <c r="F256" t="s">
        <v>31</v>
      </c>
      <c r="I256" s="8"/>
      <c r="U256" t="str">
        <f t="shared" si="7"/>
        <v/>
      </c>
      <c r="V256" t="str">
        <f t="shared" si="8"/>
        <v/>
      </c>
    </row>
    <row r="257" spans="1:22" x14ac:dyDescent="0.25">
      <c r="A257" s="8"/>
      <c r="B257" s="8"/>
      <c r="F257" t="s">
        <v>32</v>
      </c>
      <c r="I257" s="8"/>
      <c r="U257" t="str">
        <f t="shared" si="7"/>
        <v/>
      </c>
      <c r="V257" t="str">
        <f t="shared" si="8"/>
        <v/>
      </c>
    </row>
    <row r="258" spans="1:22" x14ac:dyDescent="0.25">
      <c r="A258" s="8"/>
      <c r="B258" s="8"/>
      <c r="F258" t="s">
        <v>33</v>
      </c>
      <c r="I258" s="8"/>
      <c r="U258" t="str">
        <f t="shared" si="7"/>
        <v/>
      </c>
      <c r="V258" t="str">
        <f t="shared" si="8"/>
        <v/>
      </c>
    </row>
    <row r="259" spans="1:22" x14ac:dyDescent="0.25">
      <c r="A259" s="8"/>
      <c r="B259" s="8"/>
      <c r="F259" t="s">
        <v>34</v>
      </c>
      <c r="I259" s="8"/>
      <c r="U259" t="str">
        <f t="shared" si="7"/>
        <v/>
      </c>
      <c r="V259" t="str">
        <f t="shared" si="8"/>
        <v/>
      </c>
    </row>
    <row r="260" spans="1:22" x14ac:dyDescent="0.25">
      <c r="A260" s="8"/>
      <c r="B260" s="8"/>
      <c r="F260" t="s">
        <v>35</v>
      </c>
      <c r="I260" s="8"/>
      <c r="U260" t="str">
        <f t="shared" si="7"/>
        <v/>
      </c>
      <c r="V260" t="str">
        <f t="shared" si="8"/>
        <v/>
      </c>
    </row>
    <row r="261" spans="1:22" x14ac:dyDescent="0.25">
      <c r="A261" s="8"/>
      <c r="B261" s="8"/>
      <c r="F261" t="s">
        <v>36</v>
      </c>
      <c r="I261" s="8"/>
      <c r="U261" t="str">
        <f t="shared" si="7"/>
        <v/>
      </c>
      <c r="V261" t="str">
        <f t="shared" si="8"/>
        <v/>
      </c>
    </row>
    <row r="262" spans="1:22" x14ac:dyDescent="0.25">
      <c r="A262" s="8"/>
      <c r="B262" s="8"/>
      <c r="F262" t="s">
        <v>37</v>
      </c>
      <c r="I262" s="8"/>
      <c r="U262" t="str">
        <f t="shared" si="7"/>
        <v/>
      </c>
      <c r="V262" t="str">
        <f t="shared" si="8"/>
        <v/>
      </c>
    </row>
    <row r="263" spans="1:22" x14ac:dyDescent="0.25">
      <c r="A263" s="8"/>
      <c r="B263" s="8"/>
      <c r="F263" t="s">
        <v>38</v>
      </c>
      <c r="I263" s="8"/>
      <c r="U263" t="str">
        <f t="shared" si="7"/>
        <v/>
      </c>
      <c r="V263" t="str">
        <f t="shared" si="8"/>
        <v/>
      </c>
    </row>
    <row r="264" spans="1:22" x14ac:dyDescent="0.25">
      <c r="A264" s="8"/>
      <c r="B264" s="8"/>
      <c r="F264" t="s">
        <v>39</v>
      </c>
      <c r="I264" s="8"/>
      <c r="U264" t="str">
        <f t="shared" si="7"/>
        <v/>
      </c>
      <c r="V264" t="str">
        <f t="shared" si="8"/>
        <v/>
      </c>
    </row>
    <row r="265" spans="1:22" x14ac:dyDescent="0.25">
      <c r="A265" s="8"/>
      <c r="B265" s="8"/>
      <c r="F265" t="s">
        <v>40</v>
      </c>
      <c r="I265" s="8"/>
      <c r="U265" t="str">
        <f t="shared" si="7"/>
        <v/>
      </c>
      <c r="V265" t="str">
        <f t="shared" si="8"/>
        <v/>
      </c>
    </row>
    <row r="266" spans="1:22" x14ac:dyDescent="0.25">
      <c r="A266" s="8"/>
      <c r="B266" s="8"/>
      <c r="F266" t="s">
        <v>41</v>
      </c>
      <c r="I266" s="8"/>
      <c r="U266" t="str">
        <f t="shared" si="7"/>
        <v/>
      </c>
      <c r="V266" t="str">
        <f t="shared" si="8"/>
        <v/>
      </c>
    </row>
    <row r="267" spans="1:22" x14ac:dyDescent="0.25">
      <c r="A267" s="8"/>
      <c r="B267" s="8"/>
      <c r="F267" t="s">
        <v>494</v>
      </c>
      <c r="I267" s="8"/>
      <c r="U267" t="str">
        <f t="shared" si="7"/>
        <v/>
      </c>
      <c r="V267" t="str">
        <f t="shared" si="8"/>
        <v/>
      </c>
    </row>
    <row r="268" spans="1:22" x14ac:dyDescent="0.25">
      <c r="A268" s="8"/>
      <c r="B268" s="8"/>
      <c r="F268" t="s">
        <v>495</v>
      </c>
      <c r="I268" s="8"/>
      <c r="U268" t="str">
        <f t="shared" si="7"/>
        <v/>
      </c>
      <c r="V268" t="str">
        <f t="shared" si="8"/>
        <v/>
      </c>
    </row>
    <row r="269" spans="1:22" x14ac:dyDescent="0.25">
      <c r="A269" s="8" t="s">
        <v>299</v>
      </c>
      <c r="B269" s="8"/>
      <c r="I269" s="8"/>
      <c r="U269" t="str">
        <f t="shared" si="7"/>
        <v/>
      </c>
      <c r="V269" t="str">
        <f t="shared" si="8"/>
        <v/>
      </c>
    </row>
    <row r="270" spans="1:22" x14ac:dyDescent="0.25">
      <c r="A270" s="8" t="s">
        <v>300</v>
      </c>
      <c r="B270" s="8"/>
      <c r="C270">
        <v>1</v>
      </c>
      <c r="D270">
        <v>24</v>
      </c>
      <c r="I270" s="8"/>
      <c r="U270" t="str">
        <f t="shared" si="7"/>
        <v>combathandweapons_kstoggle^1|combathandweapons_steep^24|</v>
      </c>
      <c r="V270" t="str">
        <f t="shared" si="8"/>
        <v/>
      </c>
    </row>
    <row r="271" spans="1:22" x14ac:dyDescent="0.25">
      <c r="A271" s="8"/>
      <c r="B271" s="8"/>
      <c r="F271" s="8" t="s">
        <v>21</v>
      </c>
      <c r="G271">
        <v>1</v>
      </c>
      <c r="I271" s="8"/>
      <c r="U271" t="str">
        <f t="shared" si="7"/>
        <v/>
      </c>
      <c r="V271" t="str">
        <f t="shared" si="8"/>
        <v>axe_has^1</v>
      </c>
    </row>
    <row r="272" spans="1:22" x14ac:dyDescent="0.25">
      <c r="A272" s="8"/>
      <c r="B272" s="8"/>
      <c r="F272" t="s">
        <v>22</v>
      </c>
      <c r="I272" s="8"/>
      <c r="U272" t="str">
        <f t="shared" si="7"/>
        <v/>
      </c>
      <c r="V272" t="str">
        <f t="shared" si="8"/>
        <v/>
      </c>
    </row>
    <row r="273" spans="1:22" x14ac:dyDescent="0.25">
      <c r="A273" s="8"/>
      <c r="B273" s="8"/>
      <c r="F273" t="s">
        <v>23</v>
      </c>
      <c r="I273" s="8"/>
      <c r="U273" t="str">
        <f t="shared" si="7"/>
        <v/>
      </c>
      <c r="V273" t="str">
        <f t="shared" si="8"/>
        <v/>
      </c>
    </row>
    <row r="274" spans="1:22" x14ac:dyDescent="0.25">
      <c r="A274" s="8"/>
      <c r="B274" s="8"/>
      <c r="F274" t="s">
        <v>24</v>
      </c>
      <c r="I274" s="8"/>
      <c r="U274" t="str">
        <f t="shared" si="7"/>
        <v/>
      </c>
      <c r="V274" t="str">
        <f t="shared" si="8"/>
        <v/>
      </c>
    </row>
    <row r="275" spans="1:22" x14ac:dyDescent="0.25">
      <c r="A275" s="8"/>
      <c r="B275" s="8"/>
      <c r="F275" t="s">
        <v>17</v>
      </c>
      <c r="G275">
        <v>1</v>
      </c>
      <c r="I275" s="8"/>
      <c r="U275" t="str">
        <f t="shared" si="7"/>
        <v/>
      </c>
      <c r="V275" t="str">
        <f t="shared" si="8"/>
        <v>onehandedswords_has^1</v>
      </c>
    </row>
    <row r="276" spans="1:22" x14ac:dyDescent="0.25">
      <c r="A276" s="8"/>
      <c r="B276" s="8"/>
      <c r="F276" t="s">
        <v>25</v>
      </c>
      <c r="I276" s="8"/>
      <c r="U276" t="str">
        <f t="shared" si="7"/>
        <v/>
      </c>
      <c r="V276" t="str">
        <f t="shared" si="8"/>
        <v/>
      </c>
    </row>
    <row r="277" spans="1:22" x14ac:dyDescent="0.25">
      <c r="A277" s="8"/>
      <c r="B277" s="8"/>
      <c r="F277" t="s">
        <v>26</v>
      </c>
      <c r="I277" s="8"/>
      <c r="U277" t="str">
        <f t="shared" si="7"/>
        <v/>
      </c>
      <c r="V277" t="str">
        <f t="shared" si="8"/>
        <v/>
      </c>
    </row>
    <row r="278" spans="1:22" x14ac:dyDescent="0.25">
      <c r="A278" s="8"/>
      <c r="B278" s="8"/>
      <c r="F278" t="s">
        <v>27</v>
      </c>
      <c r="I278" s="8"/>
      <c r="U278" t="str">
        <f t="shared" si="7"/>
        <v/>
      </c>
      <c r="V278" t="str">
        <f t="shared" si="8"/>
        <v/>
      </c>
    </row>
    <row r="279" spans="1:22" x14ac:dyDescent="0.25">
      <c r="A279" s="8"/>
      <c r="B279" s="8"/>
      <c r="F279" t="s">
        <v>28</v>
      </c>
      <c r="I279" s="8"/>
      <c r="U279" t="str">
        <f t="shared" si="7"/>
        <v/>
      </c>
      <c r="V279" t="str">
        <f t="shared" si="8"/>
        <v/>
      </c>
    </row>
    <row r="280" spans="1:22" x14ac:dyDescent="0.25">
      <c r="A280" s="8"/>
      <c r="B280" s="8"/>
      <c r="F280" t="s">
        <v>29</v>
      </c>
      <c r="I280" s="8"/>
      <c r="U280" t="str">
        <f t="shared" si="7"/>
        <v/>
      </c>
      <c r="V280" t="str">
        <f t="shared" si="8"/>
        <v/>
      </c>
    </row>
    <row r="281" spans="1:22" x14ac:dyDescent="0.25">
      <c r="A281" s="8" t="s">
        <v>301</v>
      </c>
      <c r="B281" s="8"/>
      <c r="I281" s="8"/>
      <c r="U281" t="str">
        <f t="shared" si="7"/>
        <v/>
      </c>
      <c r="V281" t="str">
        <f t="shared" si="8"/>
        <v/>
      </c>
    </row>
    <row r="282" spans="1:22" x14ac:dyDescent="0.25">
      <c r="A282" s="8"/>
      <c r="B282" s="8"/>
      <c r="F282" s="8" t="s">
        <v>42</v>
      </c>
      <c r="I282" s="8"/>
      <c r="U282" t="str">
        <f t="shared" si="7"/>
        <v/>
      </c>
      <c r="V282" t="str">
        <f t="shared" si="8"/>
        <v/>
      </c>
    </row>
    <row r="283" spans="1:22" x14ac:dyDescent="0.25">
      <c r="A283" s="8"/>
      <c r="B283" s="8"/>
      <c r="F283" t="s">
        <v>43</v>
      </c>
      <c r="I283" s="8"/>
      <c r="U283" t="str">
        <f t="shared" si="7"/>
        <v/>
      </c>
      <c r="V283" t="str">
        <f t="shared" si="8"/>
        <v/>
      </c>
    </row>
    <row r="284" spans="1:22" x14ac:dyDescent="0.25">
      <c r="A284" s="8"/>
      <c r="B284" s="8"/>
      <c r="F284" t="s">
        <v>44</v>
      </c>
      <c r="I284" s="8"/>
      <c r="U284" t="str">
        <f t="shared" si="7"/>
        <v/>
      </c>
      <c r="V284" t="str">
        <f t="shared" si="8"/>
        <v/>
      </c>
    </row>
    <row r="285" spans="1:22" x14ac:dyDescent="0.25">
      <c r="A285" s="8"/>
      <c r="B285" s="8"/>
      <c r="F285" t="s">
        <v>45</v>
      </c>
      <c r="I285" s="8"/>
      <c r="U285" t="str">
        <f t="shared" si="7"/>
        <v/>
      </c>
      <c r="V285" t="str">
        <f t="shared" si="8"/>
        <v/>
      </c>
    </row>
    <row r="286" spans="1:22" x14ac:dyDescent="0.25">
      <c r="A286" s="8"/>
      <c r="B286" s="8"/>
      <c r="F286" t="s">
        <v>46</v>
      </c>
      <c r="I286" s="8"/>
      <c r="U286" t="str">
        <f t="shared" si="7"/>
        <v/>
      </c>
      <c r="V286" t="str">
        <f t="shared" si="8"/>
        <v/>
      </c>
    </row>
    <row r="287" spans="1:22" x14ac:dyDescent="0.25">
      <c r="A287" s="8"/>
      <c r="B287" s="8"/>
      <c r="F287" t="s">
        <v>47</v>
      </c>
      <c r="I287" s="8"/>
      <c r="U287" t="str">
        <f t="shared" si="7"/>
        <v/>
      </c>
      <c r="V287" t="str">
        <f t="shared" si="8"/>
        <v/>
      </c>
    </row>
    <row r="288" spans="1:22" x14ac:dyDescent="0.25">
      <c r="A288" s="8"/>
      <c r="B288" s="8"/>
      <c r="F288" t="s">
        <v>48</v>
      </c>
      <c r="I288" s="8"/>
      <c r="U288" t="str">
        <f t="shared" si="7"/>
        <v/>
      </c>
      <c r="V288" t="str">
        <f t="shared" si="8"/>
        <v/>
      </c>
    </row>
    <row r="289" spans="1:22" x14ac:dyDescent="0.25">
      <c r="A289" s="8"/>
      <c r="B289" s="8"/>
      <c r="F289" t="s">
        <v>49</v>
      </c>
      <c r="I289" s="8"/>
      <c r="U289" t="str">
        <f t="shared" si="7"/>
        <v/>
      </c>
      <c r="V289" t="str">
        <f t="shared" si="8"/>
        <v/>
      </c>
    </row>
    <row r="290" spans="1:22" x14ac:dyDescent="0.25">
      <c r="A290" s="8"/>
      <c r="B290" s="8"/>
      <c r="F290" t="s">
        <v>50</v>
      </c>
      <c r="I290" s="8"/>
      <c r="U290" t="str">
        <f t="shared" si="7"/>
        <v/>
      </c>
      <c r="V290" t="str">
        <f t="shared" si="8"/>
        <v/>
      </c>
    </row>
    <row r="291" spans="1:22" x14ac:dyDescent="0.25">
      <c r="A291" s="8"/>
      <c r="B291" s="8"/>
      <c r="F291" t="s">
        <v>51</v>
      </c>
      <c r="I291" s="8"/>
      <c r="U291" t="str">
        <f t="shared" si="7"/>
        <v/>
      </c>
      <c r="V291" t="str">
        <f t="shared" si="8"/>
        <v/>
      </c>
    </row>
    <row r="292" spans="1:22" x14ac:dyDescent="0.25">
      <c r="A292" s="8"/>
      <c r="B292" s="8"/>
      <c r="F292" t="s">
        <v>52</v>
      </c>
      <c r="I292" s="8"/>
      <c r="U292" t="str">
        <f t="shared" si="7"/>
        <v/>
      </c>
      <c r="V292" t="str">
        <f t="shared" si="8"/>
        <v/>
      </c>
    </row>
    <row r="293" spans="1:22" x14ac:dyDescent="0.25">
      <c r="A293" s="8" t="s">
        <v>302</v>
      </c>
      <c r="B293" s="8"/>
      <c r="I293" s="8"/>
      <c r="U293" t="str">
        <f t="shared" si="7"/>
        <v/>
      </c>
      <c r="V293" t="str">
        <f t="shared" si="8"/>
        <v/>
      </c>
    </row>
    <row r="294" spans="1:22" x14ac:dyDescent="0.25">
      <c r="A294" s="8" t="s">
        <v>303</v>
      </c>
      <c r="B294" s="8"/>
      <c r="I294" s="8"/>
      <c r="U294" t="str">
        <f t="shared" si="7"/>
        <v/>
      </c>
      <c r="V294" t="str">
        <f t="shared" si="8"/>
        <v/>
      </c>
    </row>
    <row r="295" spans="1:22" x14ac:dyDescent="0.25">
      <c r="A295" s="8" t="s">
        <v>304</v>
      </c>
      <c r="B295" s="8"/>
      <c r="I295" s="8"/>
      <c r="U295" t="str">
        <f t="shared" si="7"/>
        <v/>
      </c>
      <c r="V295" t="str">
        <f t="shared" si="8"/>
        <v/>
      </c>
    </row>
    <row r="296" spans="1:22" x14ac:dyDescent="0.25">
      <c r="A296" s="8" t="s">
        <v>305</v>
      </c>
      <c r="B296" s="8"/>
      <c r="I296" s="8"/>
      <c r="U296" t="str">
        <f t="shared" si="7"/>
        <v/>
      </c>
      <c r="V296" t="str">
        <f t="shared" si="8"/>
        <v/>
      </c>
    </row>
    <row r="297" spans="1:22" x14ac:dyDescent="0.25">
      <c r="A297" s="8"/>
      <c r="B297" s="8"/>
      <c r="F297" s="8" t="s">
        <v>496</v>
      </c>
      <c r="I297" s="8"/>
      <c r="U297" t="str">
        <f t="shared" si="7"/>
        <v/>
      </c>
      <c r="V297" t="str">
        <f t="shared" si="8"/>
        <v/>
      </c>
    </row>
    <row r="298" spans="1:22" x14ac:dyDescent="0.25">
      <c r="A298" s="8"/>
      <c r="B298" s="8"/>
      <c r="F298" t="s">
        <v>497</v>
      </c>
      <c r="I298" s="8"/>
      <c r="U298" t="str">
        <f t="shared" si="7"/>
        <v/>
      </c>
      <c r="V298" t="str">
        <f t="shared" si="8"/>
        <v/>
      </c>
    </row>
    <row r="299" spans="1:22" x14ac:dyDescent="0.25">
      <c r="A299" s="8"/>
      <c r="B299" s="8"/>
      <c r="F299" t="s">
        <v>498</v>
      </c>
      <c r="I299" s="8"/>
      <c r="U299" t="str">
        <f t="shared" si="7"/>
        <v/>
      </c>
      <c r="V299" t="str">
        <f t="shared" si="8"/>
        <v/>
      </c>
    </row>
    <row r="300" spans="1:22" x14ac:dyDescent="0.25">
      <c r="A300" s="8"/>
      <c r="B300" s="8"/>
      <c r="F300" t="s">
        <v>499</v>
      </c>
      <c r="I300" s="8"/>
      <c r="U300" t="str">
        <f t="shared" si="7"/>
        <v/>
      </c>
      <c r="V300" t="str">
        <f t="shared" si="8"/>
        <v/>
      </c>
    </row>
    <row r="301" spans="1:22" x14ac:dyDescent="0.25">
      <c r="A301" s="8"/>
      <c r="B301" s="8"/>
      <c r="F301" t="s">
        <v>500</v>
      </c>
      <c r="I301" s="8"/>
      <c r="U301" t="str">
        <f t="shared" si="7"/>
        <v/>
      </c>
      <c r="V301" t="str">
        <f t="shared" si="8"/>
        <v/>
      </c>
    </row>
    <row r="302" spans="1:22" x14ac:dyDescent="0.25">
      <c r="A302" s="8"/>
      <c r="B302" s="8"/>
      <c r="F302" t="s">
        <v>501</v>
      </c>
      <c r="I302" s="8"/>
      <c r="U302" t="str">
        <f t="shared" si="7"/>
        <v/>
      </c>
      <c r="V302" t="str">
        <f t="shared" si="8"/>
        <v/>
      </c>
    </row>
    <row r="303" spans="1:22" x14ac:dyDescent="0.25">
      <c r="A303" s="8"/>
      <c r="B303" s="8"/>
      <c r="F303" t="s">
        <v>502</v>
      </c>
      <c r="I303" s="8"/>
      <c r="U303" t="str">
        <f t="shared" si="7"/>
        <v/>
      </c>
      <c r="V303" t="str">
        <f t="shared" si="8"/>
        <v/>
      </c>
    </row>
    <row r="304" spans="1:22" x14ac:dyDescent="0.25">
      <c r="A304" s="8"/>
      <c r="B304" s="8"/>
      <c r="F304" t="s">
        <v>503</v>
      </c>
      <c r="I304" s="8"/>
      <c r="U304" t="str">
        <f t="shared" si="7"/>
        <v/>
      </c>
      <c r="V304" t="str">
        <f t="shared" si="8"/>
        <v/>
      </c>
    </row>
    <row r="305" spans="1:22" x14ac:dyDescent="0.25">
      <c r="A305" s="8"/>
      <c r="B305" s="8"/>
      <c r="F305" t="s">
        <v>504</v>
      </c>
      <c r="I305" s="8"/>
      <c r="U305" t="str">
        <f t="shared" si="7"/>
        <v/>
      </c>
      <c r="V305" t="str">
        <f t="shared" si="8"/>
        <v/>
      </c>
    </row>
    <row r="306" spans="1:22" x14ac:dyDescent="0.25">
      <c r="A306" s="8"/>
      <c r="B306" s="8"/>
      <c r="F306" t="s">
        <v>505</v>
      </c>
      <c r="I306" s="8"/>
      <c r="U306" t="str">
        <f t="shared" si="7"/>
        <v/>
      </c>
      <c r="V306" t="str">
        <f t="shared" si="8"/>
        <v/>
      </c>
    </row>
    <row r="307" spans="1:22" x14ac:dyDescent="0.25">
      <c r="A307" s="8"/>
      <c r="B307" s="8"/>
      <c r="F307" t="s">
        <v>506</v>
      </c>
      <c r="I307" s="8"/>
      <c r="U307" t="str">
        <f t="shared" si="7"/>
        <v/>
      </c>
      <c r="V307" t="str">
        <f t="shared" si="8"/>
        <v/>
      </c>
    </row>
    <row r="308" spans="1:22" x14ac:dyDescent="0.25">
      <c r="A308" s="8"/>
      <c r="B308" s="8"/>
      <c r="F308" t="s">
        <v>507</v>
      </c>
      <c r="I308" s="8"/>
      <c r="U308" t="str">
        <f t="shared" si="7"/>
        <v/>
      </c>
      <c r="V308" t="str">
        <f t="shared" si="8"/>
        <v/>
      </c>
    </row>
    <row r="309" spans="1:22" x14ac:dyDescent="0.25">
      <c r="A309" s="8"/>
      <c r="B309" s="8"/>
      <c r="F309" t="s">
        <v>508</v>
      </c>
      <c r="I309" s="8"/>
      <c r="U309" t="str">
        <f t="shared" si="7"/>
        <v/>
      </c>
      <c r="V309" t="str">
        <f t="shared" si="8"/>
        <v/>
      </c>
    </row>
    <row r="310" spans="1:22" x14ac:dyDescent="0.25">
      <c r="A310" s="8"/>
      <c r="B310" s="8"/>
      <c r="F310" t="s">
        <v>509</v>
      </c>
      <c r="I310" s="8"/>
      <c r="U310" t="str">
        <f t="shared" si="7"/>
        <v/>
      </c>
      <c r="V310" t="str">
        <f t="shared" si="8"/>
        <v/>
      </c>
    </row>
    <row r="311" spans="1:22" x14ac:dyDescent="0.25">
      <c r="A311" s="8"/>
      <c r="B311" s="8"/>
      <c r="F311" t="s">
        <v>510</v>
      </c>
      <c r="I311" s="8"/>
      <c r="U311" t="str">
        <f t="shared" si="7"/>
        <v/>
      </c>
      <c r="V311" t="str">
        <f t="shared" si="8"/>
        <v/>
      </c>
    </row>
    <row r="312" spans="1:22" x14ac:dyDescent="0.25">
      <c r="A312" s="8"/>
      <c r="B312" s="8"/>
      <c r="F312" t="s">
        <v>511</v>
      </c>
      <c r="I312" s="8"/>
      <c r="U312" t="str">
        <f t="shared" ref="U312:U375" si="9">IF(C312=1,CONCATENATE(A312,"_kstoggle^1|",A312,"_steep^",D312,"|"),"")</f>
        <v/>
      </c>
      <c r="V312" t="str">
        <f t="shared" si="8"/>
        <v/>
      </c>
    </row>
    <row r="313" spans="1:22" x14ac:dyDescent="0.25">
      <c r="A313" s="8" t="s">
        <v>306</v>
      </c>
      <c r="B313" s="8"/>
      <c r="C313">
        <v>1</v>
      </c>
      <c r="D313">
        <v>52</v>
      </c>
      <c r="I313" s="8"/>
      <c r="U313" t="str">
        <f t="shared" si="9"/>
        <v>culturedpalate_kstoggle^1|culturedpalate_steep^52|</v>
      </c>
      <c r="V313" t="str">
        <f t="shared" si="8"/>
        <v/>
      </c>
    </row>
    <row r="314" spans="1:22" x14ac:dyDescent="0.25">
      <c r="A314" s="8"/>
      <c r="B314" s="8"/>
      <c r="F314" s="8" t="s">
        <v>512</v>
      </c>
      <c r="I314" s="8"/>
      <c r="U314" t="str">
        <f t="shared" si="9"/>
        <v/>
      </c>
      <c r="V314" t="str">
        <f t="shared" si="8"/>
        <v/>
      </c>
    </row>
    <row r="315" spans="1:22" x14ac:dyDescent="0.25">
      <c r="A315" s="8"/>
      <c r="B315" s="8"/>
      <c r="F315" t="s">
        <v>513</v>
      </c>
      <c r="G315">
        <v>1</v>
      </c>
      <c r="I315" s="8"/>
      <c r="U315" t="str">
        <f t="shared" si="9"/>
        <v/>
      </c>
      <c r="V315" t="str">
        <f t="shared" ref="V315:V378" si="10">IF(G315=1,CONCATENATE(F315,"_has^1",IF(H315=1,CONCATENATE("|",F315,"_spec^1"),),IF(I315=1,CONCATENATE("|",F315,"_proof^1"),)),"")</f>
        <v>beverages_has^1</v>
      </c>
    </row>
    <row r="316" spans="1:22" x14ac:dyDescent="0.25">
      <c r="A316" s="8"/>
      <c r="B316" s="8"/>
      <c r="F316" t="s">
        <v>514</v>
      </c>
      <c r="I316" s="8"/>
      <c r="U316" t="str">
        <f t="shared" si="9"/>
        <v/>
      </c>
      <c r="V316" t="str">
        <f t="shared" si="10"/>
        <v/>
      </c>
    </row>
    <row r="317" spans="1:22" x14ac:dyDescent="0.25">
      <c r="A317" s="8"/>
      <c r="B317" s="8"/>
      <c r="F317" t="s">
        <v>515</v>
      </c>
      <c r="G317">
        <v>1</v>
      </c>
      <c r="I317" s="8"/>
      <c r="U317" t="str">
        <f t="shared" si="9"/>
        <v/>
      </c>
      <c r="V317" t="str">
        <f t="shared" si="10"/>
        <v>wineswinemaking_has^1</v>
      </c>
    </row>
    <row r="318" spans="1:22" x14ac:dyDescent="0.25">
      <c r="A318" s="8"/>
      <c r="B318" s="8"/>
      <c r="F318" t="s">
        <v>516</v>
      </c>
      <c r="G318">
        <v>1</v>
      </c>
      <c r="I318" s="8"/>
      <c r="U318" t="str">
        <f t="shared" si="9"/>
        <v/>
      </c>
      <c r="V318" t="str">
        <f t="shared" si="10"/>
        <v>beersbrewing_has^1</v>
      </c>
    </row>
    <row r="319" spans="1:22" x14ac:dyDescent="0.25">
      <c r="A319" s="8"/>
      <c r="B319" s="8"/>
      <c r="F319" t="s">
        <v>517</v>
      </c>
      <c r="G319">
        <v>1</v>
      </c>
      <c r="I319" s="8"/>
      <c r="U319" t="str">
        <f t="shared" si="9"/>
        <v/>
      </c>
      <c r="V319" t="str">
        <f t="shared" si="10"/>
        <v>spirits_has^1</v>
      </c>
    </row>
    <row r="320" spans="1:22" x14ac:dyDescent="0.25">
      <c r="A320" s="8"/>
      <c r="B320" s="8"/>
      <c r="F320" t="s">
        <v>518</v>
      </c>
      <c r="G320">
        <v>1</v>
      </c>
      <c r="I320" s="8"/>
      <c r="U320" t="str">
        <f t="shared" si="9"/>
        <v/>
      </c>
      <c r="V320" t="str">
        <f t="shared" si="10"/>
        <v>perfumes_has^1</v>
      </c>
    </row>
    <row r="321" spans="1:22" x14ac:dyDescent="0.25">
      <c r="A321" s="8"/>
      <c r="B321" s="8"/>
      <c r="F321" t="s">
        <v>519</v>
      </c>
      <c r="G321">
        <v>1</v>
      </c>
      <c r="I321" s="8"/>
      <c r="U321" t="str">
        <f t="shared" si="9"/>
        <v/>
      </c>
      <c r="V321" t="str">
        <f t="shared" si="10"/>
        <v>gourmetmealpreparation_has^1</v>
      </c>
    </row>
    <row r="322" spans="1:22" x14ac:dyDescent="0.25">
      <c r="A322" s="8" t="s">
        <v>307</v>
      </c>
      <c r="B322" s="8"/>
      <c r="I322" s="8"/>
      <c r="U322" t="str">
        <f t="shared" si="9"/>
        <v/>
      </c>
      <c r="V322" t="str">
        <f t="shared" si="10"/>
        <v/>
      </c>
    </row>
    <row r="323" spans="1:22" x14ac:dyDescent="0.25">
      <c r="A323" s="8" t="s">
        <v>308</v>
      </c>
      <c r="B323" s="8"/>
      <c r="I323" s="8"/>
      <c r="U323" t="str">
        <f t="shared" si="9"/>
        <v/>
      </c>
      <c r="V323" t="str">
        <f t="shared" si="10"/>
        <v/>
      </c>
    </row>
    <row r="324" spans="1:22" x14ac:dyDescent="0.25">
      <c r="A324" s="8" t="s">
        <v>309</v>
      </c>
      <c r="B324" s="8"/>
      <c r="I324" s="8"/>
      <c r="U324" t="str">
        <f t="shared" si="9"/>
        <v/>
      </c>
      <c r="V324" t="str">
        <f t="shared" si="10"/>
        <v/>
      </c>
    </row>
    <row r="325" spans="1:22" x14ac:dyDescent="0.25">
      <c r="A325" s="8" t="s">
        <v>310</v>
      </c>
      <c r="B325" s="8"/>
      <c r="I325" s="8"/>
      <c r="U325" t="str">
        <f t="shared" si="9"/>
        <v/>
      </c>
      <c r="V325" t="str">
        <f t="shared" si="10"/>
        <v/>
      </c>
    </row>
    <row r="326" spans="1:22" x14ac:dyDescent="0.25">
      <c r="A326" s="8" t="s">
        <v>311</v>
      </c>
      <c r="B326" s="8"/>
      <c r="I326" s="8"/>
      <c r="U326" t="str">
        <f t="shared" si="9"/>
        <v/>
      </c>
      <c r="V326" t="str">
        <f t="shared" si="10"/>
        <v/>
      </c>
    </row>
    <row r="327" spans="1:22" x14ac:dyDescent="0.25">
      <c r="A327" s="8"/>
      <c r="B327" s="8"/>
      <c r="F327" s="8" t="s">
        <v>520</v>
      </c>
      <c r="I327" s="8"/>
      <c r="U327" t="str">
        <f t="shared" si="9"/>
        <v/>
      </c>
      <c r="V327" t="str">
        <f t="shared" si="10"/>
        <v/>
      </c>
    </row>
    <row r="328" spans="1:22" x14ac:dyDescent="0.25">
      <c r="A328" s="8"/>
      <c r="B328" s="8"/>
      <c r="F328" t="s">
        <v>521</v>
      </c>
      <c r="I328" s="8"/>
      <c r="U328" t="str">
        <f t="shared" si="9"/>
        <v/>
      </c>
      <c r="V328" t="str">
        <f t="shared" si="10"/>
        <v/>
      </c>
    </row>
    <row r="329" spans="1:22" x14ac:dyDescent="0.25">
      <c r="A329" s="8"/>
      <c r="B329" s="8"/>
      <c r="F329" t="s">
        <v>522</v>
      </c>
      <c r="I329" s="8"/>
      <c r="U329" t="str">
        <f t="shared" si="9"/>
        <v/>
      </c>
      <c r="V329" t="str">
        <f t="shared" si="10"/>
        <v/>
      </c>
    </row>
    <row r="330" spans="1:22" x14ac:dyDescent="0.25">
      <c r="A330" s="8"/>
      <c r="B330" s="8"/>
      <c r="F330" t="s">
        <v>523</v>
      </c>
      <c r="I330" s="8"/>
      <c r="U330" t="str">
        <f t="shared" si="9"/>
        <v/>
      </c>
      <c r="V330" t="str">
        <f t="shared" si="10"/>
        <v/>
      </c>
    </row>
    <row r="331" spans="1:22" x14ac:dyDescent="0.25">
      <c r="A331" s="8"/>
      <c r="B331" s="8"/>
      <c r="F331" t="s">
        <v>524</v>
      </c>
      <c r="I331" s="8"/>
      <c r="U331" t="str">
        <f t="shared" si="9"/>
        <v/>
      </c>
      <c r="V331" t="str">
        <f t="shared" si="10"/>
        <v/>
      </c>
    </row>
    <row r="332" spans="1:22" x14ac:dyDescent="0.25">
      <c r="A332" s="8"/>
      <c r="B332" s="8"/>
      <c r="F332" t="s">
        <v>525</v>
      </c>
      <c r="I332" s="8"/>
      <c r="U332" t="str">
        <f t="shared" si="9"/>
        <v/>
      </c>
      <c r="V332" t="str">
        <f t="shared" si="10"/>
        <v/>
      </c>
    </row>
    <row r="333" spans="1:22" x14ac:dyDescent="0.25">
      <c r="A333" s="8"/>
      <c r="B333" s="8"/>
      <c r="F333" t="s">
        <v>526</v>
      </c>
      <c r="I333" s="8"/>
      <c r="U333" t="str">
        <f t="shared" si="9"/>
        <v/>
      </c>
      <c r="V333" t="str">
        <f t="shared" si="10"/>
        <v/>
      </c>
    </row>
    <row r="334" spans="1:22" x14ac:dyDescent="0.25">
      <c r="A334" s="8"/>
      <c r="B334" s="8"/>
      <c r="F334" t="s">
        <v>527</v>
      </c>
      <c r="I334" s="8"/>
      <c r="U334" t="str">
        <f t="shared" si="9"/>
        <v/>
      </c>
      <c r="V334" t="str">
        <f t="shared" si="10"/>
        <v/>
      </c>
    </row>
    <row r="335" spans="1:22" x14ac:dyDescent="0.25">
      <c r="A335" s="8" t="s">
        <v>312</v>
      </c>
      <c r="B335" s="8"/>
      <c r="I335" s="8"/>
      <c r="U335" t="str">
        <f t="shared" si="9"/>
        <v/>
      </c>
      <c r="V335" t="str">
        <f t="shared" si="10"/>
        <v/>
      </c>
    </row>
    <row r="336" spans="1:22" x14ac:dyDescent="0.25">
      <c r="A336" s="8"/>
      <c r="B336" s="8"/>
      <c r="F336" s="8" t="s">
        <v>528</v>
      </c>
      <c r="I336" s="8"/>
      <c r="U336" t="str">
        <f t="shared" si="9"/>
        <v/>
      </c>
      <c r="V336" t="str">
        <f t="shared" si="10"/>
        <v/>
      </c>
    </row>
    <row r="337" spans="1:22" x14ac:dyDescent="0.25">
      <c r="A337" s="8"/>
      <c r="B337" s="8"/>
      <c r="F337" t="s">
        <v>529</v>
      </c>
      <c r="I337" s="8"/>
      <c r="U337" t="str">
        <f t="shared" si="9"/>
        <v/>
      </c>
      <c r="V337" t="str">
        <f t="shared" si="10"/>
        <v/>
      </c>
    </row>
    <row r="338" spans="1:22" x14ac:dyDescent="0.25">
      <c r="A338" s="8"/>
      <c r="B338" s="8"/>
      <c r="F338" t="s">
        <v>530</v>
      </c>
      <c r="I338" s="8"/>
      <c r="U338" t="str">
        <f t="shared" si="9"/>
        <v/>
      </c>
      <c r="V338" t="str">
        <f t="shared" si="10"/>
        <v/>
      </c>
    </row>
    <row r="339" spans="1:22" x14ac:dyDescent="0.25">
      <c r="A339" s="8"/>
      <c r="B339" s="8"/>
      <c r="F339" t="s">
        <v>531</v>
      </c>
      <c r="I339" s="8"/>
      <c r="U339" t="str">
        <f t="shared" si="9"/>
        <v/>
      </c>
      <c r="V339" t="str">
        <f t="shared" si="10"/>
        <v/>
      </c>
    </row>
    <row r="340" spans="1:22" x14ac:dyDescent="0.25">
      <c r="A340" s="8" t="s">
        <v>313</v>
      </c>
      <c r="B340" s="8"/>
      <c r="I340" s="8"/>
      <c r="U340" t="str">
        <f t="shared" si="9"/>
        <v/>
      </c>
      <c r="V340" t="str">
        <f t="shared" si="10"/>
        <v/>
      </c>
    </row>
    <row r="341" spans="1:22" x14ac:dyDescent="0.25">
      <c r="A341" s="8" t="s">
        <v>139</v>
      </c>
      <c r="B341" s="8"/>
      <c r="C341">
        <v>1</v>
      </c>
      <c r="D341">
        <v>32</v>
      </c>
      <c r="I341" s="8"/>
      <c r="U341" t="str">
        <f t="shared" si="9"/>
        <v>hekaforging_kstoggle^1|hekaforging_steep^32|</v>
      </c>
      <c r="V341" t="str">
        <f t="shared" si="10"/>
        <v/>
      </c>
    </row>
    <row r="342" spans="1:22" x14ac:dyDescent="0.25">
      <c r="A342" s="8"/>
      <c r="B342" s="8"/>
      <c r="F342" s="8" t="s">
        <v>532</v>
      </c>
      <c r="G342">
        <v>1</v>
      </c>
      <c r="I342" s="8"/>
      <c r="U342" t="str">
        <f t="shared" si="9"/>
        <v/>
      </c>
      <c r="V342" t="str">
        <f t="shared" si="10"/>
        <v>enhancedobjectquality_has^1</v>
      </c>
    </row>
    <row r="343" spans="1:22" x14ac:dyDescent="0.25">
      <c r="A343" s="8"/>
      <c r="B343" s="8"/>
      <c r="F343" t="s">
        <v>533</v>
      </c>
      <c r="G343">
        <v>1</v>
      </c>
      <c r="I343" s="8"/>
      <c r="U343" t="str">
        <f t="shared" si="9"/>
        <v/>
      </c>
      <c r="V343" t="str">
        <f t="shared" si="10"/>
        <v>enchantedmechanisms_has^1</v>
      </c>
    </row>
    <row r="344" spans="1:22" x14ac:dyDescent="0.25">
      <c r="A344" s="8"/>
      <c r="B344" s="8"/>
      <c r="F344" t="s">
        <v>534</v>
      </c>
      <c r="G344">
        <v>1</v>
      </c>
      <c r="I344" s="8"/>
      <c r="U344" t="str">
        <f t="shared" si="9"/>
        <v/>
      </c>
      <c r="V344" t="str">
        <f t="shared" si="10"/>
        <v>hekareservoirs_has^1</v>
      </c>
    </row>
    <row r="345" spans="1:22" x14ac:dyDescent="0.25">
      <c r="A345" s="8"/>
      <c r="B345" s="8"/>
      <c r="F345" t="s">
        <v>535</v>
      </c>
      <c r="I345" s="8"/>
      <c r="U345" t="str">
        <f t="shared" si="9"/>
        <v/>
      </c>
      <c r="V345" t="str">
        <f t="shared" si="10"/>
        <v/>
      </c>
    </row>
    <row r="346" spans="1:22" x14ac:dyDescent="0.25">
      <c r="A346" s="8"/>
      <c r="B346" s="8"/>
      <c r="F346" t="s">
        <v>536</v>
      </c>
      <c r="I346" s="8"/>
      <c r="U346" t="str">
        <f t="shared" si="9"/>
        <v/>
      </c>
      <c r="V346" t="str">
        <f t="shared" si="10"/>
        <v/>
      </c>
    </row>
    <row r="347" spans="1:22" x14ac:dyDescent="0.25">
      <c r="A347" s="8"/>
      <c r="B347" s="8"/>
      <c r="F347" t="s">
        <v>537</v>
      </c>
      <c r="I347" s="8"/>
      <c r="U347" t="str">
        <f t="shared" si="9"/>
        <v/>
      </c>
      <c r="V347" t="str">
        <f t="shared" si="10"/>
        <v/>
      </c>
    </row>
    <row r="348" spans="1:22" x14ac:dyDescent="0.25">
      <c r="A348" s="8"/>
      <c r="B348" s="8"/>
      <c r="F348" t="s">
        <v>538</v>
      </c>
      <c r="I348" s="8"/>
      <c r="U348" t="str">
        <f t="shared" si="9"/>
        <v/>
      </c>
      <c r="V348" t="str">
        <f t="shared" si="10"/>
        <v/>
      </c>
    </row>
    <row r="349" spans="1:22" x14ac:dyDescent="0.25">
      <c r="A349" s="8"/>
      <c r="B349" s="8"/>
      <c r="F349" t="s">
        <v>539</v>
      </c>
      <c r="I349" s="8"/>
      <c r="U349" t="str">
        <f t="shared" si="9"/>
        <v/>
      </c>
      <c r="V349" t="str">
        <f t="shared" si="10"/>
        <v/>
      </c>
    </row>
    <row r="350" spans="1:22" x14ac:dyDescent="0.25">
      <c r="A350" s="8"/>
      <c r="B350" s="8"/>
      <c r="F350" t="s">
        <v>540</v>
      </c>
      <c r="I350" s="8"/>
      <c r="U350" t="str">
        <f t="shared" si="9"/>
        <v/>
      </c>
      <c r="V350" t="str">
        <f t="shared" si="10"/>
        <v/>
      </c>
    </row>
    <row r="351" spans="1:22" x14ac:dyDescent="0.25">
      <c r="A351" s="8" t="s">
        <v>314</v>
      </c>
      <c r="B351" s="8"/>
      <c r="I351" s="8"/>
      <c r="U351" t="str">
        <f t="shared" si="9"/>
        <v/>
      </c>
      <c r="V351" t="str">
        <f t="shared" si="10"/>
        <v/>
      </c>
    </row>
    <row r="352" spans="1:22" x14ac:dyDescent="0.25">
      <c r="A352" s="8" t="s">
        <v>315</v>
      </c>
      <c r="B352" s="8"/>
      <c r="I352" s="8"/>
      <c r="U352" t="str">
        <f t="shared" si="9"/>
        <v/>
      </c>
      <c r="V352" t="str">
        <f t="shared" si="10"/>
        <v/>
      </c>
    </row>
    <row r="353" spans="1:22" x14ac:dyDescent="0.25">
      <c r="A353" s="8"/>
      <c r="B353" s="8"/>
      <c r="F353" s="8" t="s">
        <v>541</v>
      </c>
      <c r="I353" s="8"/>
      <c r="U353" t="str">
        <f t="shared" si="9"/>
        <v/>
      </c>
      <c r="V353" t="str">
        <f t="shared" si="10"/>
        <v/>
      </c>
    </row>
    <row r="354" spans="1:22" x14ac:dyDescent="0.25">
      <c r="A354" s="8"/>
      <c r="B354" s="8"/>
      <c r="F354" t="s">
        <v>542</v>
      </c>
      <c r="I354" s="8"/>
      <c r="U354" t="str">
        <f t="shared" si="9"/>
        <v/>
      </c>
      <c r="V354" t="str">
        <f t="shared" si="10"/>
        <v/>
      </c>
    </row>
    <row r="355" spans="1:22" x14ac:dyDescent="0.25">
      <c r="A355" s="8"/>
      <c r="B355" s="8"/>
      <c r="F355" t="s">
        <v>543</v>
      </c>
      <c r="I355" s="8"/>
      <c r="U355" t="str">
        <f t="shared" si="9"/>
        <v/>
      </c>
      <c r="V355" t="str">
        <f t="shared" si="10"/>
        <v/>
      </c>
    </row>
    <row r="356" spans="1:22" x14ac:dyDescent="0.25">
      <c r="A356" s="8"/>
      <c r="B356" s="8"/>
      <c r="F356" t="s">
        <v>544</v>
      </c>
      <c r="I356" s="8"/>
      <c r="U356" t="str">
        <f t="shared" si="9"/>
        <v/>
      </c>
      <c r="V356" t="str">
        <f t="shared" si="10"/>
        <v/>
      </c>
    </row>
    <row r="357" spans="1:22" x14ac:dyDescent="0.25">
      <c r="A357" s="8"/>
      <c r="B357" s="8"/>
      <c r="F357" t="s">
        <v>545</v>
      </c>
      <c r="I357" s="8"/>
      <c r="U357" t="str">
        <f t="shared" si="9"/>
        <v/>
      </c>
      <c r="V357" t="str">
        <f t="shared" si="10"/>
        <v/>
      </c>
    </row>
    <row r="358" spans="1:22" x14ac:dyDescent="0.25">
      <c r="A358" s="8"/>
      <c r="B358" s="8"/>
      <c r="F358" t="s">
        <v>546</v>
      </c>
      <c r="I358" s="8"/>
      <c r="U358" t="str">
        <f t="shared" si="9"/>
        <v/>
      </c>
      <c r="V358" t="str">
        <f t="shared" si="10"/>
        <v/>
      </c>
    </row>
    <row r="359" spans="1:22" x14ac:dyDescent="0.25">
      <c r="A359" s="8"/>
      <c r="B359" s="8"/>
      <c r="F359" t="s">
        <v>547</v>
      </c>
      <c r="I359" s="8"/>
      <c r="U359" t="str">
        <f t="shared" si="9"/>
        <v/>
      </c>
      <c r="V359" t="str">
        <f t="shared" si="10"/>
        <v/>
      </c>
    </row>
    <row r="360" spans="1:22" x14ac:dyDescent="0.25">
      <c r="A360" s="8"/>
      <c r="B360" s="8"/>
      <c r="F360" t="s">
        <v>548</v>
      </c>
      <c r="I360" s="8"/>
      <c r="U360" t="str">
        <f t="shared" si="9"/>
        <v/>
      </c>
      <c r="V360" t="str">
        <f t="shared" si="10"/>
        <v/>
      </c>
    </row>
    <row r="361" spans="1:22" x14ac:dyDescent="0.25">
      <c r="A361" s="8"/>
      <c r="B361" s="8"/>
      <c r="F361" t="s">
        <v>549</v>
      </c>
      <c r="I361" s="8"/>
      <c r="U361" t="str">
        <f t="shared" si="9"/>
        <v/>
      </c>
      <c r="V361" t="str">
        <f t="shared" si="10"/>
        <v/>
      </c>
    </row>
    <row r="362" spans="1:22" x14ac:dyDescent="0.25">
      <c r="A362" s="8"/>
      <c r="B362" s="8"/>
      <c r="F362" t="s">
        <v>550</v>
      </c>
      <c r="I362" s="8"/>
      <c r="U362" t="str">
        <f t="shared" si="9"/>
        <v/>
      </c>
      <c r="V362" t="str">
        <f t="shared" si="10"/>
        <v/>
      </c>
    </row>
    <row r="363" spans="1:22" x14ac:dyDescent="0.25">
      <c r="A363" s="8"/>
      <c r="B363" s="8"/>
      <c r="F363" t="s">
        <v>551</v>
      </c>
      <c r="I363" s="8"/>
      <c r="U363" t="str">
        <f t="shared" si="9"/>
        <v/>
      </c>
      <c r="V363" t="str">
        <f t="shared" si="10"/>
        <v/>
      </c>
    </row>
    <row r="364" spans="1:22" x14ac:dyDescent="0.25">
      <c r="A364" s="8"/>
      <c r="B364" s="8"/>
      <c r="F364" t="s">
        <v>552</v>
      </c>
      <c r="I364" s="8"/>
      <c r="U364" t="str">
        <f t="shared" si="9"/>
        <v/>
      </c>
      <c r="V364" t="str">
        <f t="shared" si="10"/>
        <v/>
      </c>
    </row>
    <row r="365" spans="1:22" x14ac:dyDescent="0.25">
      <c r="A365" s="8" t="s">
        <v>316</v>
      </c>
      <c r="B365" s="8"/>
      <c r="I365" s="8"/>
      <c r="U365" t="str">
        <f t="shared" si="9"/>
        <v/>
      </c>
      <c r="V365" t="str">
        <f t="shared" si="10"/>
        <v/>
      </c>
    </row>
    <row r="366" spans="1:22" x14ac:dyDescent="0.25">
      <c r="A366" s="8"/>
      <c r="B366" s="8"/>
      <c r="F366" s="8" t="s">
        <v>553</v>
      </c>
      <c r="I366" s="8"/>
      <c r="U366" t="str">
        <f t="shared" si="9"/>
        <v/>
      </c>
      <c r="V366" t="str">
        <f t="shared" si="10"/>
        <v/>
      </c>
    </row>
    <row r="367" spans="1:22" x14ac:dyDescent="0.25">
      <c r="A367" s="8"/>
      <c r="B367" s="8"/>
      <c r="F367" t="s">
        <v>554</v>
      </c>
      <c r="I367" s="8"/>
      <c r="U367" t="str">
        <f t="shared" si="9"/>
        <v/>
      </c>
      <c r="V367" t="str">
        <f t="shared" si="10"/>
        <v/>
      </c>
    </row>
    <row r="368" spans="1:22" x14ac:dyDescent="0.25">
      <c r="A368" s="8"/>
      <c r="B368" s="8"/>
      <c r="F368" t="s">
        <v>555</v>
      </c>
      <c r="I368" s="8"/>
      <c r="U368" t="str">
        <f t="shared" si="9"/>
        <v/>
      </c>
      <c r="V368" t="str">
        <f t="shared" si="10"/>
        <v/>
      </c>
    </row>
    <row r="369" spans="1:22" x14ac:dyDescent="0.25">
      <c r="A369" s="8"/>
      <c r="B369" s="8"/>
      <c r="F369" t="s">
        <v>556</v>
      </c>
      <c r="I369" s="8"/>
      <c r="U369" t="str">
        <f t="shared" si="9"/>
        <v/>
      </c>
      <c r="V369" t="str">
        <f t="shared" si="10"/>
        <v/>
      </c>
    </row>
    <row r="370" spans="1:22" x14ac:dyDescent="0.25">
      <c r="A370" s="8"/>
      <c r="B370" s="8"/>
      <c r="F370" t="s">
        <v>557</v>
      </c>
      <c r="I370" s="8"/>
      <c r="U370" t="str">
        <f t="shared" si="9"/>
        <v/>
      </c>
      <c r="V370" t="str">
        <f t="shared" si="10"/>
        <v/>
      </c>
    </row>
    <row r="371" spans="1:22" x14ac:dyDescent="0.25">
      <c r="A371" s="8" t="s">
        <v>317</v>
      </c>
      <c r="B371" s="8"/>
      <c r="I371" s="8"/>
      <c r="U371" t="str">
        <f t="shared" si="9"/>
        <v/>
      </c>
      <c r="V371" t="str">
        <f t="shared" si="10"/>
        <v/>
      </c>
    </row>
    <row r="372" spans="1:22" x14ac:dyDescent="0.25">
      <c r="A372" s="8" t="s">
        <v>318</v>
      </c>
      <c r="B372" s="8"/>
      <c r="I372" s="8"/>
      <c r="U372" t="str">
        <f t="shared" si="9"/>
        <v/>
      </c>
      <c r="V372" t="str">
        <f t="shared" si="10"/>
        <v/>
      </c>
    </row>
    <row r="373" spans="1:22" x14ac:dyDescent="0.25">
      <c r="A373" s="8" t="s">
        <v>319</v>
      </c>
      <c r="B373" s="8"/>
      <c r="I373" s="8"/>
      <c r="U373" t="str">
        <f t="shared" si="9"/>
        <v/>
      </c>
      <c r="V373" t="str">
        <f t="shared" si="10"/>
        <v/>
      </c>
    </row>
    <row r="374" spans="1:22" x14ac:dyDescent="0.25">
      <c r="A374" s="8" t="s">
        <v>320</v>
      </c>
      <c r="B374" s="8"/>
      <c r="I374" s="8"/>
      <c r="U374" t="str">
        <f t="shared" si="9"/>
        <v/>
      </c>
      <c r="V374" t="str">
        <f t="shared" si="10"/>
        <v/>
      </c>
    </row>
    <row r="375" spans="1:22" x14ac:dyDescent="0.25">
      <c r="A375" s="8" t="s">
        <v>321</v>
      </c>
      <c r="B375" s="8"/>
      <c r="I375" s="8"/>
      <c r="U375" t="str">
        <f t="shared" si="9"/>
        <v/>
      </c>
      <c r="V375" t="str">
        <f t="shared" si="10"/>
        <v/>
      </c>
    </row>
    <row r="376" spans="1:22" x14ac:dyDescent="0.25">
      <c r="A376" s="8" t="s">
        <v>322</v>
      </c>
      <c r="B376" s="8"/>
      <c r="I376" s="8"/>
      <c r="U376" t="str">
        <f t="shared" ref="U376:U440" si="11">IF(C376=1,CONCATENATE(A376,"_kstoggle^1|",A376,"_steep^",D376,"|"),"")</f>
        <v/>
      </c>
      <c r="V376" t="str">
        <f t="shared" si="10"/>
        <v/>
      </c>
    </row>
    <row r="377" spans="1:22" x14ac:dyDescent="0.25">
      <c r="A377" s="8" t="s">
        <v>323</v>
      </c>
      <c r="B377" s="8"/>
      <c r="C377">
        <v>1</v>
      </c>
      <c r="D377">
        <v>23</v>
      </c>
      <c r="I377" s="8"/>
      <c r="U377" t="str">
        <f t="shared" si="11"/>
        <v>music_kstoggle^1|music_steep^23|</v>
      </c>
      <c r="V377" t="str">
        <f t="shared" si="10"/>
        <v/>
      </c>
    </row>
    <row r="378" spans="1:22" x14ac:dyDescent="0.25">
      <c r="A378" s="8"/>
      <c r="B378" s="8"/>
      <c r="F378" s="8" t="s">
        <v>558</v>
      </c>
      <c r="I378" s="8"/>
      <c r="U378" t="str">
        <f t="shared" si="11"/>
        <v/>
      </c>
      <c r="V378" t="str">
        <f t="shared" si="10"/>
        <v/>
      </c>
    </row>
    <row r="379" spans="1:22" x14ac:dyDescent="0.25">
      <c r="A379" s="8"/>
      <c r="B379" s="8"/>
      <c r="F379" t="s">
        <v>559</v>
      </c>
      <c r="I379" s="8"/>
      <c r="U379" t="str">
        <f t="shared" si="11"/>
        <v/>
      </c>
      <c r="V379" t="str">
        <f t="shared" ref="V379:V443" si="12">IF(G379=1,CONCATENATE(F379,"_has^1",IF(H379=1,CONCATENATE("|",F379,"_spec^1"),),IF(I379=1,CONCATENATE("|",F379,"_proof^1"),)),"")</f>
        <v/>
      </c>
    </row>
    <row r="380" spans="1:22" x14ac:dyDescent="0.25">
      <c r="A380" s="8"/>
      <c r="B380" s="8"/>
      <c r="F380" t="s">
        <v>560</v>
      </c>
      <c r="G380">
        <v>1</v>
      </c>
      <c r="I380" s="8"/>
      <c r="U380" t="str">
        <f t="shared" si="11"/>
        <v/>
      </c>
      <c r="V380" t="str">
        <f t="shared" si="12"/>
        <v>keyboards_has^1</v>
      </c>
    </row>
    <row r="381" spans="1:22" x14ac:dyDescent="0.25">
      <c r="A381" s="8"/>
      <c r="B381" s="8"/>
      <c r="F381" t="s">
        <v>561</v>
      </c>
      <c r="I381" s="8"/>
      <c r="U381" t="str">
        <f t="shared" si="11"/>
        <v/>
      </c>
      <c r="V381" t="str">
        <f t="shared" si="12"/>
        <v/>
      </c>
    </row>
    <row r="382" spans="1:22" x14ac:dyDescent="0.25">
      <c r="A382" s="8"/>
      <c r="B382" s="8"/>
      <c r="F382" t="s">
        <v>562</v>
      </c>
      <c r="G382">
        <v>1</v>
      </c>
      <c r="I382" s="8"/>
      <c r="U382" t="str">
        <f t="shared" si="11"/>
        <v/>
      </c>
      <c r="V382" t="str">
        <f t="shared" si="12"/>
        <v>stringedbowed_has^1</v>
      </c>
    </row>
    <row r="383" spans="1:22" x14ac:dyDescent="0.25">
      <c r="A383" s="8"/>
      <c r="B383" s="8"/>
      <c r="F383" t="s">
        <v>563</v>
      </c>
      <c r="I383" s="8"/>
      <c r="U383" t="str">
        <f t="shared" si="11"/>
        <v/>
      </c>
      <c r="V383" t="str">
        <f t="shared" si="12"/>
        <v/>
      </c>
    </row>
    <row r="384" spans="1:22" x14ac:dyDescent="0.25">
      <c r="A384" s="8"/>
      <c r="B384" s="8"/>
      <c r="F384" t="s">
        <v>564</v>
      </c>
      <c r="I384" s="8"/>
      <c r="U384" t="str">
        <f t="shared" si="11"/>
        <v/>
      </c>
      <c r="V384" t="str">
        <f t="shared" si="12"/>
        <v/>
      </c>
    </row>
    <row r="385" spans="1:22" x14ac:dyDescent="0.25">
      <c r="A385" s="8" t="s">
        <v>324</v>
      </c>
      <c r="B385" s="8"/>
      <c r="C385">
        <v>1</v>
      </c>
      <c r="D385">
        <v>53</v>
      </c>
      <c r="I385" s="8"/>
      <c r="U385" t="str">
        <f t="shared" si="11"/>
        <v>perceptionphysical_kstoggle^1|perceptionphysical_steep^53|</v>
      </c>
      <c r="V385" t="str">
        <f t="shared" si="12"/>
        <v/>
      </c>
    </row>
    <row r="386" spans="1:22" x14ac:dyDescent="0.25">
      <c r="A386" s="8"/>
      <c r="B386" s="8"/>
      <c r="F386" s="8" t="s">
        <v>565</v>
      </c>
      <c r="G386">
        <v>1</v>
      </c>
      <c r="I386" s="8"/>
      <c r="U386" t="str">
        <f t="shared" si="11"/>
        <v/>
      </c>
      <c r="V386" t="str">
        <f t="shared" si="12"/>
        <v>noticingp_has^1</v>
      </c>
    </row>
    <row r="387" spans="1:22" x14ac:dyDescent="0.25">
      <c r="A387" s="8"/>
      <c r="B387" s="8"/>
      <c r="F387" t="s">
        <v>566</v>
      </c>
      <c r="G387">
        <v>1</v>
      </c>
      <c r="I387" s="8"/>
      <c r="U387" t="str">
        <f t="shared" si="11"/>
        <v/>
      </c>
      <c r="V387" t="str">
        <f t="shared" si="12"/>
        <v>hearing_has^1</v>
      </c>
    </row>
    <row r="388" spans="1:22" x14ac:dyDescent="0.25">
      <c r="A388" s="8"/>
      <c r="B388" s="8"/>
      <c r="F388" t="s">
        <v>567</v>
      </c>
      <c r="G388">
        <v>1</v>
      </c>
      <c r="I388" s="8"/>
      <c r="U388" t="str">
        <f t="shared" si="11"/>
        <v/>
      </c>
      <c r="V388" t="str">
        <f t="shared" si="12"/>
        <v>searching_has^1</v>
      </c>
    </row>
    <row r="389" spans="1:22" x14ac:dyDescent="0.25">
      <c r="A389" s="8"/>
      <c r="B389" s="8"/>
      <c r="F389" t="s">
        <v>568</v>
      </c>
      <c r="G389">
        <v>1</v>
      </c>
      <c r="I389" s="8"/>
      <c r="U389" t="str">
        <f t="shared" si="11"/>
        <v/>
      </c>
      <c r="V389" t="str">
        <f t="shared" si="12"/>
        <v>tracking_has^1</v>
      </c>
    </row>
    <row r="390" spans="1:22" x14ac:dyDescent="0.25">
      <c r="A390" s="8" t="s">
        <v>325</v>
      </c>
      <c r="B390" s="8"/>
      <c r="I390" s="8"/>
      <c r="U390" t="str">
        <f t="shared" si="11"/>
        <v/>
      </c>
      <c r="V390" t="str">
        <f t="shared" si="12"/>
        <v/>
      </c>
    </row>
    <row r="391" spans="1:22" x14ac:dyDescent="0.25">
      <c r="A391" s="8" t="s">
        <v>326</v>
      </c>
      <c r="B391" s="8"/>
      <c r="I391" s="8"/>
      <c r="U391" t="str">
        <f t="shared" si="11"/>
        <v/>
      </c>
      <c r="V391" t="str">
        <f t="shared" si="12"/>
        <v/>
      </c>
    </row>
    <row r="392" spans="1:22" x14ac:dyDescent="0.25">
      <c r="A392" s="8"/>
      <c r="B392" s="8"/>
      <c r="F392" s="8" t="s">
        <v>569</v>
      </c>
      <c r="I392" s="8"/>
      <c r="U392" t="str">
        <f t="shared" si="11"/>
        <v/>
      </c>
      <c r="V392" t="str">
        <f t="shared" si="12"/>
        <v/>
      </c>
    </row>
    <row r="393" spans="1:22" x14ac:dyDescent="0.25">
      <c r="A393" s="8"/>
      <c r="B393" s="8"/>
      <c r="F393" t="s">
        <v>570</v>
      </c>
      <c r="I393" s="8"/>
      <c r="U393" t="str">
        <f t="shared" si="11"/>
        <v/>
      </c>
      <c r="V393" t="str">
        <f t="shared" si="12"/>
        <v/>
      </c>
    </row>
    <row r="394" spans="1:22" x14ac:dyDescent="0.25">
      <c r="A394" s="8"/>
      <c r="B394" s="8"/>
      <c r="F394" t="s">
        <v>571</v>
      </c>
      <c r="I394" s="8"/>
      <c r="U394" t="str">
        <f t="shared" si="11"/>
        <v/>
      </c>
      <c r="V394" t="str">
        <f t="shared" si="12"/>
        <v/>
      </c>
    </row>
    <row r="395" spans="1:22" x14ac:dyDescent="0.25">
      <c r="A395" s="8"/>
      <c r="B395" s="8"/>
      <c r="F395" t="s">
        <v>572</v>
      </c>
      <c r="I395" s="8"/>
      <c r="U395" t="str">
        <f t="shared" si="11"/>
        <v/>
      </c>
      <c r="V395" t="str">
        <f t="shared" si="12"/>
        <v/>
      </c>
    </row>
    <row r="396" spans="1:22" x14ac:dyDescent="0.25">
      <c r="A396" s="8"/>
      <c r="B396" s="8"/>
      <c r="F396" t="s">
        <v>573</v>
      </c>
      <c r="I396" s="8"/>
      <c r="U396" t="str">
        <f t="shared" si="11"/>
        <v/>
      </c>
      <c r="V396" t="str">
        <f t="shared" si="12"/>
        <v/>
      </c>
    </row>
    <row r="397" spans="1:22" x14ac:dyDescent="0.25">
      <c r="A397" s="8" t="s">
        <v>327</v>
      </c>
      <c r="B397" s="8"/>
      <c r="I397" s="8"/>
      <c r="U397" t="str">
        <f t="shared" si="11"/>
        <v/>
      </c>
      <c r="V397" t="str">
        <f t="shared" si="12"/>
        <v/>
      </c>
    </row>
    <row r="398" spans="1:22" x14ac:dyDescent="0.25">
      <c r="A398" s="8" t="s">
        <v>328</v>
      </c>
      <c r="B398" s="8"/>
      <c r="I398" s="8"/>
      <c r="U398" t="str">
        <f t="shared" si="11"/>
        <v/>
      </c>
      <c r="V398" t="str">
        <f t="shared" si="12"/>
        <v/>
      </c>
    </row>
    <row r="399" spans="1:22" x14ac:dyDescent="0.25">
      <c r="A399" s="8"/>
      <c r="B399" s="8"/>
      <c r="F399" s="8" t="s">
        <v>574</v>
      </c>
      <c r="I399" s="8"/>
      <c r="U399" t="str">
        <f t="shared" si="11"/>
        <v/>
      </c>
      <c r="V399" t="str">
        <f t="shared" si="12"/>
        <v/>
      </c>
    </row>
    <row r="400" spans="1:22" x14ac:dyDescent="0.25">
      <c r="A400" s="8"/>
      <c r="B400" s="8"/>
      <c r="F400" t="s">
        <v>575</v>
      </c>
      <c r="I400" s="8"/>
      <c r="U400" t="str">
        <f t="shared" si="11"/>
        <v/>
      </c>
      <c r="V400" t="str">
        <f t="shared" si="12"/>
        <v/>
      </c>
    </row>
    <row r="401" spans="1:22" x14ac:dyDescent="0.25">
      <c r="A401" s="8"/>
      <c r="B401" s="8"/>
      <c r="F401" t="s">
        <v>576</v>
      </c>
      <c r="I401" s="8"/>
      <c r="U401" t="str">
        <f t="shared" si="11"/>
        <v/>
      </c>
      <c r="V401" t="str">
        <f t="shared" si="12"/>
        <v/>
      </c>
    </row>
    <row r="402" spans="1:22" x14ac:dyDescent="0.25">
      <c r="A402" s="8"/>
      <c r="B402" s="8"/>
      <c r="F402" t="s">
        <v>577</v>
      </c>
      <c r="I402" s="8"/>
      <c r="U402" t="str">
        <f t="shared" si="11"/>
        <v/>
      </c>
      <c r="V402" t="str">
        <f t="shared" si="12"/>
        <v/>
      </c>
    </row>
    <row r="403" spans="1:22" x14ac:dyDescent="0.25">
      <c r="A403" s="8"/>
      <c r="B403" s="8"/>
      <c r="F403" t="s">
        <v>578</v>
      </c>
      <c r="I403" s="8"/>
      <c r="U403" t="str">
        <f t="shared" si="11"/>
        <v/>
      </c>
      <c r="V403" t="str">
        <f t="shared" si="12"/>
        <v/>
      </c>
    </row>
    <row r="404" spans="1:22" x14ac:dyDescent="0.25">
      <c r="A404" s="8"/>
      <c r="B404" s="8"/>
      <c r="F404" t="s">
        <v>579</v>
      </c>
      <c r="I404" s="8"/>
      <c r="U404" t="str">
        <f t="shared" si="11"/>
        <v/>
      </c>
      <c r="V404" t="str">
        <f t="shared" si="12"/>
        <v/>
      </c>
    </row>
    <row r="405" spans="1:22" x14ac:dyDescent="0.25">
      <c r="A405" s="8"/>
      <c r="B405" s="8"/>
      <c r="F405" t="s">
        <v>580</v>
      </c>
      <c r="I405" s="8"/>
      <c r="U405" t="str">
        <f t="shared" si="11"/>
        <v/>
      </c>
      <c r="V405" t="str">
        <f t="shared" si="12"/>
        <v/>
      </c>
    </row>
    <row r="406" spans="1:22" x14ac:dyDescent="0.25">
      <c r="A406" s="8" t="s">
        <v>329</v>
      </c>
      <c r="B406" s="8"/>
      <c r="I406" s="8"/>
      <c r="U406" t="str">
        <f t="shared" si="11"/>
        <v/>
      </c>
      <c r="V406" t="str">
        <f t="shared" si="12"/>
        <v/>
      </c>
    </row>
    <row r="407" spans="1:22" x14ac:dyDescent="0.25">
      <c r="A407" s="8"/>
      <c r="B407" s="8"/>
      <c r="F407" s="8" t="s">
        <v>581</v>
      </c>
      <c r="I407" s="8"/>
      <c r="U407" t="str">
        <f t="shared" si="11"/>
        <v/>
      </c>
      <c r="V407" t="str">
        <f t="shared" si="12"/>
        <v/>
      </c>
    </row>
    <row r="408" spans="1:22" x14ac:dyDescent="0.25">
      <c r="A408" s="8"/>
      <c r="B408" s="8"/>
      <c r="F408" t="s">
        <v>582</v>
      </c>
      <c r="I408" s="8"/>
      <c r="U408" t="str">
        <f t="shared" si="11"/>
        <v/>
      </c>
      <c r="V408" t="str">
        <f t="shared" si="12"/>
        <v/>
      </c>
    </row>
    <row r="409" spans="1:22" x14ac:dyDescent="0.25">
      <c r="A409" s="8"/>
      <c r="B409" s="8"/>
      <c r="F409" t="s">
        <v>583</v>
      </c>
      <c r="I409" s="8"/>
      <c r="U409" t="str">
        <f t="shared" si="11"/>
        <v/>
      </c>
      <c r="V409" t="str">
        <f t="shared" si="12"/>
        <v/>
      </c>
    </row>
    <row r="410" spans="1:22" x14ac:dyDescent="0.25">
      <c r="A410" s="8"/>
      <c r="B410" s="8"/>
      <c r="F410" t="s">
        <v>584</v>
      </c>
      <c r="I410" s="8"/>
      <c r="U410" t="str">
        <f t="shared" si="11"/>
        <v/>
      </c>
      <c r="V410" t="str">
        <f t="shared" si="12"/>
        <v/>
      </c>
    </row>
    <row r="411" spans="1:22" x14ac:dyDescent="0.25">
      <c r="A411" s="8"/>
      <c r="B411" s="8"/>
      <c r="F411" t="s">
        <v>585</v>
      </c>
      <c r="I411" s="8"/>
      <c r="U411" t="str">
        <f t="shared" si="11"/>
        <v/>
      </c>
      <c r="V411" t="str">
        <f t="shared" si="12"/>
        <v/>
      </c>
    </row>
    <row r="412" spans="1:22" x14ac:dyDescent="0.25">
      <c r="A412" s="8"/>
      <c r="B412" s="8"/>
      <c r="F412" t="s">
        <v>586</v>
      </c>
      <c r="I412" s="8"/>
      <c r="U412" t="str">
        <f t="shared" si="11"/>
        <v/>
      </c>
      <c r="V412" t="str">
        <f t="shared" si="12"/>
        <v/>
      </c>
    </row>
    <row r="413" spans="1:22" x14ac:dyDescent="0.25">
      <c r="A413" s="8"/>
      <c r="B413" s="8"/>
      <c r="F413" t="s">
        <v>587</v>
      </c>
      <c r="I413" s="8"/>
      <c r="U413" t="str">
        <f t="shared" si="11"/>
        <v/>
      </c>
      <c r="V413" t="str">
        <f t="shared" si="12"/>
        <v/>
      </c>
    </row>
    <row r="414" spans="1:22" x14ac:dyDescent="0.25">
      <c r="A414" s="8"/>
      <c r="B414" s="8"/>
      <c r="F414" t="s">
        <v>588</v>
      </c>
      <c r="I414" s="8"/>
      <c r="U414" t="str">
        <f t="shared" si="11"/>
        <v/>
      </c>
      <c r="V414" t="str">
        <f t="shared" si="12"/>
        <v/>
      </c>
    </row>
    <row r="415" spans="1:22" x14ac:dyDescent="0.25">
      <c r="A415" s="8"/>
      <c r="B415" s="8"/>
      <c r="F415" t="s">
        <v>589</v>
      </c>
      <c r="I415" s="8"/>
      <c r="U415" t="str">
        <f t="shared" si="11"/>
        <v/>
      </c>
      <c r="V415" t="str">
        <f t="shared" si="12"/>
        <v/>
      </c>
    </row>
    <row r="416" spans="1:22" x14ac:dyDescent="0.25">
      <c r="A416" s="8"/>
      <c r="B416" s="8"/>
      <c r="F416" t="s">
        <v>590</v>
      </c>
      <c r="I416" s="8"/>
      <c r="U416" t="str">
        <f t="shared" si="11"/>
        <v/>
      </c>
      <c r="V416" t="str">
        <f t="shared" si="12"/>
        <v/>
      </c>
    </row>
    <row r="417" spans="1:22" x14ac:dyDescent="0.25">
      <c r="A417" s="8" t="s">
        <v>330</v>
      </c>
      <c r="B417" s="8"/>
      <c r="I417" s="8"/>
      <c r="U417" t="str">
        <f t="shared" si="11"/>
        <v/>
      </c>
      <c r="V417" t="str">
        <f t="shared" si="12"/>
        <v/>
      </c>
    </row>
    <row r="418" spans="1:22" x14ac:dyDescent="0.25">
      <c r="A418" s="8" t="s">
        <v>331</v>
      </c>
      <c r="B418" s="8"/>
      <c r="I418" s="8"/>
      <c r="U418" t="str">
        <f t="shared" si="11"/>
        <v/>
      </c>
      <c r="V418" t="str">
        <f t="shared" si="12"/>
        <v/>
      </c>
    </row>
    <row r="419" spans="1:22" x14ac:dyDescent="0.25">
      <c r="A419" s="8" t="s">
        <v>332</v>
      </c>
      <c r="B419" s="8"/>
      <c r="C419">
        <v>1</v>
      </c>
      <c r="D419">
        <v>34</v>
      </c>
      <c r="I419" s="8"/>
      <c r="U419" t="str">
        <f t="shared" si="11"/>
        <v>sports_kstoggle^1|sports_steep^34|</v>
      </c>
      <c r="V419" t="str">
        <f t="shared" si="12"/>
        <v/>
      </c>
    </row>
    <row r="420" spans="1:22" x14ac:dyDescent="0.25">
      <c r="A420" s="8"/>
      <c r="B420" s="8"/>
      <c r="F420" s="8" t="s">
        <v>591</v>
      </c>
      <c r="I420" s="8"/>
      <c r="U420" t="str">
        <f t="shared" si="11"/>
        <v/>
      </c>
      <c r="V420" t="str">
        <f t="shared" si="12"/>
        <v/>
      </c>
    </row>
    <row r="421" spans="1:22" x14ac:dyDescent="0.25">
      <c r="A421" s="8"/>
      <c r="B421" s="8"/>
      <c r="F421" t="s">
        <v>592</v>
      </c>
      <c r="I421" s="8"/>
      <c r="U421" t="str">
        <f t="shared" si="11"/>
        <v/>
      </c>
      <c r="V421" t="str">
        <f t="shared" si="12"/>
        <v/>
      </c>
    </row>
    <row r="422" spans="1:22" x14ac:dyDescent="0.25">
      <c r="A422" s="8"/>
      <c r="B422" s="8"/>
      <c r="F422" t="s">
        <v>593</v>
      </c>
      <c r="G422">
        <v>1</v>
      </c>
      <c r="I422" s="8"/>
      <c r="U422" t="str">
        <f t="shared" si="11"/>
        <v/>
      </c>
      <c r="V422" t="str">
        <f t="shared" si="12"/>
        <v>individualnonviolentsports_has^1</v>
      </c>
    </row>
    <row r="423" spans="1:22" x14ac:dyDescent="0.25">
      <c r="A423" s="8"/>
      <c r="B423" s="8"/>
      <c r="F423" t="s">
        <v>594</v>
      </c>
      <c r="I423" s="8"/>
      <c r="U423" t="str">
        <f t="shared" si="11"/>
        <v/>
      </c>
      <c r="V423" t="str">
        <f t="shared" si="12"/>
        <v/>
      </c>
    </row>
    <row r="424" spans="1:22" x14ac:dyDescent="0.25">
      <c r="A424" s="8"/>
      <c r="B424" s="8"/>
      <c r="F424" t="s">
        <v>595</v>
      </c>
      <c r="I424" s="8"/>
      <c r="U424" t="str">
        <f t="shared" si="11"/>
        <v/>
      </c>
      <c r="V424" t="str">
        <f t="shared" si="12"/>
        <v/>
      </c>
    </row>
    <row r="425" spans="1:22" x14ac:dyDescent="0.25">
      <c r="A425" s="8" t="s">
        <v>753</v>
      </c>
      <c r="B425" s="8"/>
      <c r="C425">
        <v>1</v>
      </c>
      <c r="D425">
        <v>65</v>
      </c>
      <c r="I425" s="8"/>
      <c r="U425" t="str">
        <f t="shared" si="11"/>
        <v>subterraneanorientation_kstoggle^1|subterraneanorientation_steep^65|</v>
      </c>
      <c r="V425" t="str">
        <f t="shared" si="12"/>
        <v/>
      </c>
    </row>
    <row r="426" spans="1:22" x14ac:dyDescent="0.25">
      <c r="A426" s="8" t="s">
        <v>333</v>
      </c>
      <c r="B426" s="8"/>
      <c r="I426" s="8"/>
      <c r="U426" t="str">
        <f t="shared" si="11"/>
        <v/>
      </c>
      <c r="V426" t="str">
        <f t="shared" si="12"/>
        <v/>
      </c>
    </row>
    <row r="427" spans="1:22" x14ac:dyDescent="0.25">
      <c r="A427" s="8" t="s">
        <v>334</v>
      </c>
      <c r="B427" s="8"/>
      <c r="I427" s="8"/>
      <c r="U427" t="str">
        <f t="shared" si="11"/>
        <v/>
      </c>
      <c r="V427" t="str">
        <f t="shared" si="12"/>
        <v/>
      </c>
    </row>
    <row r="428" spans="1:22" x14ac:dyDescent="0.25">
      <c r="A428" s="8" t="s">
        <v>335</v>
      </c>
      <c r="B428" s="8"/>
      <c r="I428" s="8"/>
      <c r="U428" t="str">
        <f t="shared" si="11"/>
        <v/>
      </c>
      <c r="V428" t="str">
        <f t="shared" si="12"/>
        <v/>
      </c>
    </row>
    <row r="429" spans="1:22" x14ac:dyDescent="0.25">
      <c r="A429" s="8" t="s">
        <v>336</v>
      </c>
      <c r="B429" s="8"/>
      <c r="I429" s="8"/>
      <c r="U429" t="str">
        <f t="shared" si="11"/>
        <v/>
      </c>
      <c r="V429" t="str">
        <f t="shared" si="12"/>
        <v/>
      </c>
    </row>
    <row r="430" spans="1:22" x14ac:dyDescent="0.25">
      <c r="A430" s="8" t="s">
        <v>337</v>
      </c>
      <c r="B430" s="8"/>
      <c r="I430" s="8"/>
      <c r="U430" t="str">
        <f t="shared" si="11"/>
        <v/>
      </c>
      <c r="V430" t="str">
        <f t="shared" si="12"/>
        <v/>
      </c>
    </row>
    <row r="431" spans="1:22" x14ac:dyDescent="0.25">
      <c r="A431" s="8" t="s">
        <v>338</v>
      </c>
      <c r="B431" s="8"/>
      <c r="C431">
        <v>1</v>
      </c>
      <c r="D431">
        <v>57</v>
      </c>
      <c r="I431" s="8"/>
      <c r="U431" t="str">
        <f t="shared" si="11"/>
        <v>weaponsspecialskill_kstoggle^1|weaponsspecialskill_steep^57|</v>
      </c>
      <c r="V431" t="str">
        <f t="shared" si="12"/>
        <v/>
      </c>
    </row>
    <row r="432" spans="1:22" x14ac:dyDescent="0.25">
      <c r="A432" s="8"/>
      <c r="B432" t="s">
        <v>687</v>
      </c>
      <c r="E432" t="s">
        <v>723</v>
      </c>
      <c r="F432" s="8" t="s">
        <v>596</v>
      </c>
      <c r="G432">
        <v>1</v>
      </c>
      <c r="U432" t="str">
        <f t="shared" si="11"/>
        <v/>
      </c>
      <c r="V432" t="str">
        <f t="shared" si="12"/>
        <v>florentine_has^1</v>
      </c>
    </row>
    <row r="433" spans="1:22" x14ac:dyDescent="0.25">
      <c r="A433" s="8"/>
      <c r="B433" t="s">
        <v>687</v>
      </c>
      <c r="E433" t="s">
        <v>724</v>
      </c>
      <c r="F433" t="s">
        <v>597</v>
      </c>
      <c r="G433">
        <v>1</v>
      </c>
      <c r="U433" t="str">
        <f t="shared" si="11"/>
        <v/>
      </c>
      <c r="V433" t="str">
        <f t="shared" si="12"/>
        <v>fastdraw_has^1</v>
      </c>
    </row>
    <row r="434" spans="1:22" x14ac:dyDescent="0.25">
      <c r="A434" s="8"/>
      <c r="B434" t="s">
        <v>687</v>
      </c>
      <c r="E434" t="s">
        <v>21</v>
      </c>
      <c r="F434" t="s">
        <v>598</v>
      </c>
      <c r="G434">
        <v>1</v>
      </c>
      <c r="U434" t="str">
        <f t="shared" si="11"/>
        <v/>
      </c>
      <c r="V434" t="str">
        <f t="shared" si="12"/>
        <v>specifictarget_has^1</v>
      </c>
    </row>
    <row r="435" spans="1:22" x14ac:dyDescent="0.25">
      <c r="A435" s="8"/>
      <c r="B435" t="s">
        <v>687</v>
      </c>
      <c r="E435" t="s">
        <v>29</v>
      </c>
      <c r="F435" t="s">
        <v>599</v>
      </c>
      <c r="G435">
        <v>1</v>
      </c>
      <c r="U435" t="str">
        <f t="shared" si="11"/>
        <v/>
      </c>
      <c r="V435" t="str">
        <f t="shared" si="12"/>
        <v>blindfighting_has^1</v>
      </c>
    </row>
    <row r="436" spans="1:22" x14ac:dyDescent="0.25">
      <c r="A436" s="8" t="s">
        <v>127</v>
      </c>
      <c r="B436" s="8"/>
      <c r="I436" s="8"/>
      <c r="U436" t="str">
        <f t="shared" si="11"/>
        <v/>
      </c>
      <c r="V436" t="str">
        <f t="shared" si="12"/>
        <v/>
      </c>
    </row>
    <row r="437" spans="1:22" x14ac:dyDescent="0.25">
      <c r="A437" s="8" t="s">
        <v>339</v>
      </c>
      <c r="B437" s="8"/>
      <c r="I437" s="8"/>
      <c r="U437" t="str">
        <f t="shared" si="11"/>
        <v/>
      </c>
      <c r="V437" t="str">
        <f t="shared" si="12"/>
        <v/>
      </c>
    </row>
    <row r="438" spans="1:22" x14ac:dyDescent="0.25">
      <c r="A438" s="8"/>
      <c r="B438" s="8"/>
      <c r="F438" s="8" t="s">
        <v>600</v>
      </c>
      <c r="I438" s="8"/>
      <c r="U438" t="str">
        <f t="shared" si="11"/>
        <v/>
      </c>
      <c r="V438" t="str">
        <f t="shared" si="12"/>
        <v/>
      </c>
    </row>
    <row r="439" spans="1:22" x14ac:dyDescent="0.25">
      <c r="A439" s="8"/>
      <c r="B439" s="8"/>
      <c r="F439" t="s">
        <v>601</v>
      </c>
      <c r="I439" s="8"/>
      <c r="U439" t="str">
        <f t="shared" si="11"/>
        <v/>
      </c>
      <c r="V439" t="str">
        <f t="shared" si="12"/>
        <v/>
      </c>
    </row>
    <row r="440" spans="1:22" x14ac:dyDescent="0.25">
      <c r="A440" s="8"/>
      <c r="B440" s="8"/>
      <c r="F440" t="s">
        <v>602</v>
      </c>
      <c r="I440" s="8"/>
      <c r="U440" t="str">
        <f t="shared" si="11"/>
        <v/>
      </c>
      <c r="V440" t="str">
        <f t="shared" si="12"/>
        <v/>
      </c>
    </row>
    <row r="441" spans="1:22" x14ac:dyDescent="0.25">
      <c r="A441" s="8"/>
      <c r="B441" s="8"/>
      <c r="F441" t="s">
        <v>603</v>
      </c>
      <c r="I441" s="8"/>
      <c r="U441" t="str">
        <f t="shared" ref="U441:U504" si="13">IF(C441=1,CONCATENATE(A441,"_kstoggle^1|",A441,"_steep^",D441,"|"),"")</f>
        <v/>
      </c>
      <c r="V441" t="str">
        <f t="shared" si="12"/>
        <v/>
      </c>
    </row>
    <row r="442" spans="1:22" x14ac:dyDescent="0.25">
      <c r="A442" s="8"/>
      <c r="B442" s="8"/>
      <c r="F442" t="s">
        <v>604</v>
      </c>
      <c r="I442" s="8"/>
      <c r="U442" t="str">
        <f t="shared" si="13"/>
        <v/>
      </c>
      <c r="V442" t="str">
        <f t="shared" si="12"/>
        <v/>
      </c>
    </row>
    <row r="443" spans="1:22" x14ac:dyDescent="0.25">
      <c r="A443" s="8"/>
      <c r="B443" s="8"/>
      <c r="F443" t="s">
        <v>605</v>
      </c>
      <c r="I443" s="8"/>
      <c r="U443" t="str">
        <f t="shared" si="13"/>
        <v/>
      </c>
      <c r="V443" t="str">
        <f t="shared" si="12"/>
        <v/>
      </c>
    </row>
    <row r="444" spans="1:22" x14ac:dyDescent="0.25">
      <c r="A444" s="8"/>
      <c r="B444" s="8"/>
      <c r="F444" t="s">
        <v>606</v>
      </c>
      <c r="I444" s="8"/>
      <c r="U444" t="str">
        <f t="shared" si="13"/>
        <v/>
      </c>
      <c r="V444" t="str">
        <f t="shared" ref="V444:V507" si="14">IF(G444=1,CONCATENATE(F444,"_has^1",IF(H444=1,CONCATENATE("|",F444,"_spec^1"),),IF(I444=1,CONCATENATE("|",F444,"_proof^1"),)),"")</f>
        <v/>
      </c>
    </row>
    <row r="445" spans="1:22" x14ac:dyDescent="0.25">
      <c r="A445" s="8"/>
      <c r="B445" s="8"/>
      <c r="F445" t="s">
        <v>607</v>
      </c>
      <c r="I445" s="8"/>
      <c r="U445" t="str">
        <f t="shared" si="13"/>
        <v/>
      </c>
      <c r="V445" t="str">
        <f t="shared" si="14"/>
        <v/>
      </c>
    </row>
    <row r="446" spans="1:22" x14ac:dyDescent="0.25">
      <c r="A446" s="8"/>
      <c r="B446" s="8"/>
      <c r="F446" t="s">
        <v>608</v>
      </c>
      <c r="I446" s="8"/>
      <c r="U446" t="str">
        <f t="shared" si="13"/>
        <v/>
      </c>
      <c r="V446" t="str">
        <f t="shared" si="14"/>
        <v/>
      </c>
    </row>
    <row r="447" spans="1:22" x14ac:dyDescent="0.25">
      <c r="A447" s="8"/>
      <c r="B447" s="8"/>
      <c r="F447" t="s">
        <v>609</v>
      </c>
      <c r="I447" s="8"/>
      <c r="U447" t="str">
        <f t="shared" si="13"/>
        <v/>
      </c>
      <c r="V447" t="str">
        <f t="shared" si="14"/>
        <v/>
      </c>
    </row>
    <row r="448" spans="1:22" x14ac:dyDescent="0.25">
      <c r="A448" s="8"/>
      <c r="B448" s="8"/>
      <c r="F448" t="s">
        <v>610</v>
      </c>
      <c r="I448" s="8"/>
      <c r="U448" t="str">
        <f t="shared" si="13"/>
        <v/>
      </c>
      <c r="V448" t="str">
        <f t="shared" si="14"/>
        <v/>
      </c>
    </row>
    <row r="449" spans="1:22" x14ac:dyDescent="0.25">
      <c r="A449" s="8"/>
      <c r="B449" s="8"/>
      <c r="F449" t="s">
        <v>611</v>
      </c>
      <c r="I449" s="8"/>
      <c r="U449" t="str">
        <f t="shared" si="13"/>
        <v/>
      </c>
      <c r="V449" t="str">
        <f t="shared" si="14"/>
        <v/>
      </c>
    </row>
    <row r="450" spans="1:22" x14ac:dyDescent="0.25">
      <c r="A450" s="8"/>
      <c r="B450" s="8"/>
      <c r="F450" t="s">
        <v>612</v>
      </c>
      <c r="I450" s="8"/>
      <c r="U450" t="str">
        <f t="shared" si="13"/>
        <v/>
      </c>
      <c r="V450" t="str">
        <f t="shared" si="14"/>
        <v/>
      </c>
    </row>
    <row r="451" spans="1:22" x14ac:dyDescent="0.25">
      <c r="A451" s="8"/>
      <c r="B451" s="8"/>
      <c r="F451" t="s">
        <v>613</v>
      </c>
      <c r="I451" s="8"/>
      <c r="U451" t="str">
        <f t="shared" si="13"/>
        <v/>
      </c>
      <c r="V451" t="str">
        <f t="shared" si="14"/>
        <v/>
      </c>
    </row>
    <row r="452" spans="1:22" x14ac:dyDescent="0.25">
      <c r="A452" s="8" t="s">
        <v>129</v>
      </c>
      <c r="B452" s="8"/>
      <c r="I452" s="8"/>
      <c r="U452" t="str">
        <f t="shared" si="13"/>
        <v/>
      </c>
      <c r="V452" t="str">
        <f t="shared" si="14"/>
        <v/>
      </c>
    </row>
    <row r="453" spans="1:22" x14ac:dyDescent="0.25">
      <c r="A453" s="8" t="s">
        <v>340</v>
      </c>
      <c r="B453" s="8"/>
      <c r="I453" s="8"/>
      <c r="U453" t="str">
        <f t="shared" si="13"/>
        <v/>
      </c>
      <c r="V453" t="str">
        <f t="shared" si="14"/>
        <v/>
      </c>
    </row>
    <row r="454" spans="1:22" x14ac:dyDescent="0.25">
      <c r="A454" s="8"/>
      <c r="B454" s="8"/>
      <c r="F454" s="8" t="s">
        <v>614</v>
      </c>
      <c r="I454" s="8"/>
      <c r="U454" t="str">
        <f t="shared" si="13"/>
        <v/>
      </c>
      <c r="V454" t="str">
        <f t="shared" si="14"/>
        <v/>
      </c>
    </row>
    <row r="455" spans="1:22" x14ac:dyDescent="0.25">
      <c r="A455" s="8"/>
      <c r="B455" s="8"/>
      <c r="F455" t="s">
        <v>615</v>
      </c>
      <c r="I455" s="8"/>
      <c r="U455" t="str">
        <f t="shared" si="13"/>
        <v/>
      </c>
      <c r="V455" t="str">
        <f t="shared" si="14"/>
        <v/>
      </c>
    </row>
    <row r="456" spans="1:22" x14ac:dyDescent="0.25">
      <c r="A456" s="8"/>
      <c r="B456" s="8"/>
      <c r="F456" t="s">
        <v>616</v>
      </c>
      <c r="I456" s="8"/>
      <c r="U456" t="str">
        <f t="shared" si="13"/>
        <v/>
      </c>
      <c r="V456" t="str">
        <f t="shared" si="14"/>
        <v/>
      </c>
    </row>
    <row r="457" spans="1:22" x14ac:dyDescent="0.25">
      <c r="A457" s="8"/>
      <c r="B457" s="8"/>
      <c r="F457" t="s">
        <v>617</v>
      </c>
      <c r="I457" s="8"/>
      <c r="U457" t="str">
        <f t="shared" si="13"/>
        <v/>
      </c>
      <c r="V457" t="str">
        <f t="shared" si="14"/>
        <v/>
      </c>
    </row>
    <row r="458" spans="1:22" x14ac:dyDescent="0.25">
      <c r="A458" s="8"/>
      <c r="B458" s="8"/>
      <c r="F458" t="s">
        <v>618</v>
      </c>
      <c r="I458" s="8"/>
      <c r="U458" t="str">
        <f t="shared" si="13"/>
        <v/>
      </c>
      <c r="V458" t="str">
        <f t="shared" si="14"/>
        <v/>
      </c>
    </row>
    <row r="459" spans="1:22" x14ac:dyDescent="0.25">
      <c r="A459" s="8"/>
      <c r="B459" s="8"/>
      <c r="F459" t="s">
        <v>619</v>
      </c>
      <c r="I459" s="8"/>
      <c r="U459" t="str">
        <f t="shared" si="13"/>
        <v/>
      </c>
      <c r="V459" t="str">
        <f t="shared" si="14"/>
        <v/>
      </c>
    </row>
    <row r="460" spans="1:22" x14ac:dyDescent="0.25">
      <c r="A460" s="8"/>
      <c r="B460" s="8"/>
      <c r="F460" t="s">
        <v>620</v>
      </c>
      <c r="I460" s="8"/>
      <c r="U460" t="str">
        <f t="shared" si="13"/>
        <v/>
      </c>
      <c r="V460" t="str">
        <f t="shared" si="14"/>
        <v/>
      </c>
    </row>
    <row r="461" spans="1:22" x14ac:dyDescent="0.25">
      <c r="A461" s="8"/>
      <c r="B461" s="8"/>
      <c r="F461" t="s">
        <v>621</v>
      </c>
      <c r="I461" s="8"/>
      <c r="U461" t="str">
        <f t="shared" si="13"/>
        <v/>
      </c>
      <c r="V461" t="str">
        <f t="shared" si="14"/>
        <v/>
      </c>
    </row>
    <row r="462" spans="1:22" x14ac:dyDescent="0.25">
      <c r="A462" s="8"/>
      <c r="B462" s="8"/>
      <c r="F462" t="s">
        <v>622</v>
      </c>
      <c r="I462" s="8"/>
      <c r="U462" t="str">
        <f t="shared" si="13"/>
        <v/>
      </c>
      <c r="V462" t="str">
        <f t="shared" si="14"/>
        <v/>
      </c>
    </row>
    <row r="463" spans="1:22" x14ac:dyDescent="0.25">
      <c r="A463" s="8"/>
      <c r="B463" s="8"/>
      <c r="F463" t="s">
        <v>623</v>
      </c>
      <c r="I463" s="8"/>
      <c r="U463" t="str">
        <f t="shared" si="13"/>
        <v/>
      </c>
      <c r="V463" t="str">
        <f t="shared" si="14"/>
        <v/>
      </c>
    </row>
    <row r="464" spans="1:22" x14ac:dyDescent="0.25">
      <c r="A464" s="8"/>
      <c r="B464" s="8"/>
      <c r="F464" t="s">
        <v>624</v>
      </c>
      <c r="I464" s="8"/>
      <c r="U464" t="str">
        <f t="shared" si="13"/>
        <v/>
      </c>
      <c r="V464" t="str">
        <f t="shared" si="14"/>
        <v/>
      </c>
    </row>
    <row r="465" spans="1:22" x14ac:dyDescent="0.25">
      <c r="A465" s="8"/>
      <c r="B465" s="8"/>
      <c r="F465" t="s">
        <v>625</v>
      </c>
      <c r="I465" s="8"/>
      <c r="U465" t="str">
        <f t="shared" si="13"/>
        <v/>
      </c>
      <c r="V465" t="str">
        <f t="shared" si="14"/>
        <v/>
      </c>
    </row>
    <row r="466" spans="1:22" x14ac:dyDescent="0.25">
      <c r="A466" s="8" t="s">
        <v>341</v>
      </c>
      <c r="B466" s="8"/>
      <c r="I466" s="8"/>
      <c r="U466" t="str">
        <f t="shared" si="13"/>
        <v/>
      </c>
      <c r="V466" t="str">
        <f t="shared" si="14"/>
        <v/>
      </c>
    </row>
    <row r="467" spans="1:22" x14ac:dyDescent="0.25">
      <c r="A467" s="8" t="s">
        <v>130</v>
      </c>
      <c r="B467" s="8"/>
      <c r="I467" s="8"/>
      <c r="U467" t="str">
        <f t="shared" si="13"/>
        <v/>
      </c>
      <c r="V467" t="str">
        <f t="shared" si="14"/>
        <v/>
      </c>
    </row>
    <row r="468" spans="1:22" x14ac:dyDescent="0.25">
      <c r="A468" s="8" t="s">
        <v>342</v>
      </c>
      <c r="B468" s="8"/>
      <c r="I468" s="8"/>
      <c r="U468" t="str">
        <f t="shared" si="13"/>
        <v/>
      </c>
      <c r="V468" t="str">
        <f t="shared" si="14"/>
        <v/>
      </c>
    </row>
    <row r="469" spans="1:22" x14ac:dyDescent="0.25">
      <c r="A469" s="8" t="s">
        <v>131</v>
      </c>
      <c r="B469" s="8"/>
      <c r="I469" s="8"/>
      <c r="U469" t="str">
        <f t="shared" si="13"/>
        <v/>
      </c>
      <c r="V469" t="str">
        <f t="shared" si="14"/>
        <v/>
      </c>
    </row>
    <row r="470" spans="1:22" x14ac:dyDescent="0.25">
      <c r="A470" s="8"/>
      <c r="B470" s="8"/>
      <c r="F470" s="8" t="s">
        <v>626</v>
      </c>
      <c r="I470" s="8"/>
      <c r="U470" t="str">
        <f t="shared" si="13"/>
        <v/>
      </c>
      <c r="V470" t="str">
        <f t="shared" si="14"/>
        <v/>
      </c>
    </row>
    <row r="471" spans="1:22" x14ac:dyDescent="0.25">
      <c r="A471" s="8"/>
      <c r="B471" s="8"/>
      <c r="F471" t="s">
        <v>627</v>
      </c>
      <c r="I471" s="8"/>
      <c r="U471" t="str">
        <f t="shared" si="13"/>
        <v/>
      </c>
      <c r="V471" t="str">
        <f t="shared" si="14"/>
        <v/>
      </c>
    </row>
    <row r="472" spans="1:22" x14ac:dyDescent="0.25">
      <c r="A472" s="8"/>
      <c r="B472" s="8"/>
      <c r="F472" t="s">
        <v>628</v>
      </c>
      <c r="I472" s="8"/>
      <c r="U472" t="str">
        <f t="shared" si="13"/>
        <v/>
      </c>
      <c r="V472" t="str">
        <f t="shared" si="14"/>
        <v/>
      </c>
    </row>
    <row r="473" spans="1:22" x14ac:dyDescent="0.25">
      <c r="A473" s="8"/>
      <c r="B473" s="8"/>
      <c r="F473" t="s">
        <v>629</v>
      </c>
      <c r="I473" s="8"/>
      <c r="U473" t="str">
        <f t="shared" si="13"/>
        <v/>
      </c>
      <c r="V473" t="str">
        <f t="shared" si="14"/>
        <v/>
      </c>
    </row>
    <row r="474" spans="1:22" x14ac:dyDescent="0.25">
      <c r="A474" s="8"/>
      <c r="B474" s="8"/>
      <c r="F474" t="s">
        <v>630</v>
      </c>
      <c r="I474" s="8"/>
      <c r="U474" t="str">
        <f t="shared" si="13"/>
        <v/>
      </c>
      <c r="V474" t="str">
        <f t="shared" si="14"/>
        <v/>
      </c>
    </row>
    <row r="475" spans="1:22" x14ac:dyDescent="0.25">
      <c r="A475" s="8" t="s">
        <v>138</v>
      </c>
      <c r="B475" s="8"/>
      <c r="I475" s="8"/>
      <c r="U475" t="str">
        <f t="shared" si="13"/>
        <v/>
      </c>
      <c r="V475" t="str">
        <f t="shared" si="14"/>
        <v/>
      </c>
    </row>
    <row r="476" spans="1:22" x14ac:dyDescent="0.25">
      <c r="A476" s="8" t="s">
        <v>104</v>
      </c>
      <c r="B476" s="8"/>
      <c r="I476" s="8"/>
      <c r="U476" t="str">
        <f t="shared" si="13"/>
        <v/>
      </c>
      <c r="V476" t="str">
        <f t="shared" si="14"/>
        <v/>
      </c>
    </row>
    <row r="477" spans="1:22" x14ac:dyDescent="0.25">
      <c r="A477" s="8"/>
      <c r="B477" s="8"/>
      <c r="F477" s="8" t="s">
        <v>631</v>
      </c>
      <c r="I477" s="8"/>
      <c r="U477" t="str">
        <f t="shared" si="13"/>
        <v/>
      </c>
      <c r="V477" t="str">
        <f t="shared" si="14"/>
        <v/>
      </c>
    </row>
    <row r="478" spans="1:22" x14ac:dyDescent="0.25">
      <c r="A478" s="8"/>
      <c r="B478" s="8"/>
      <c r="F478" t="s">
        <v>632</v>
      </c>
      <c r="I478" s="8"/>
      <c r="U478" t="str">
        <f t="shared" si="13"/>
        <v/>
      </c>
      <c r="V478" t="str">
        <f t="shared" si="14"/>
        <v/>
      </c>
    </row>
    <row r="479" spans="1:22" x14ac:dyDescent="0.25">
      <c r="A479" s="8"/>
      <c r="B479" s="8"/>
      <c r="F479" t="s">
        <v>633</v>
      </c>
      <c r="I479" s="8"/>
      <c r="U479" t="str">
        <f t="shared" si="13"/>
        <v/>
      </c>
      <c r="V479" t="str">
        <f t="shared" si="14"/>
        <v/>
      </c>
    </row>
    <row r="480" spans="1:22" x14ac:dyDescent="0.25">
      <c r="A480" s="8"/>
      <c r="B480" s="8"/>
      <c r="F480" t="s">
        <v>634</v>
      </c>
      <c r="I480" s="8"/>
      <c r="U480" t="str">
        <f t="shared" si="13"/>
        <v/>
      </c>
      <c r="V480" t="str">
        <f t="shared" si="14"/>
        <v/>
      </c>
    </row>
    <row r="481" spans="1:22" x14ac:dyDescent="0.25">
      <c r="A481" s="8"/>
      <c r="B481" s="8"/>
      <c r="F481" t="s">
        <v>635</v>
      </c>
      <c r="I481" s="8"/>
      <c r="U481" t="str">
        <f t="shared" si="13"/>
        <v/>
      </c>
      <c r="V481" t="str">
        <f t="shared" si="14"/>
        <v/>
      </c>
    </row>
    <row r="482" spans="1:22" x14ac:dyDescent="0.25">
      <c r="A482" s="8"/>
      <c r="B482" s="8"/>
      <c r="F482" t="s">
        <v>636</v>
      </c>
      <c r="I482" s="8"/>
      <c r="U482" t="str">
        <f t="shared" si="13"/>
        <v/>
      </c>
      <c r="V482" t="str">
        <f t="shared" si="14"/>
        <v/>
      </c>
    </row>
    <row r="483" spans="1:22" x14ac:dyDescent="0.25">
      <c r="A483" s="8" t="s">
        <v>140</v>
      </c>
      <c r="B483" s="8"/>
      <c r="I483" s="8"/>
      <c r="U483" t="str">
        <f t="shared" si="13"/>
        <v/>
      </c>
      <c r="V483" t="str">
        <f t="shared" si="14"/>
        <v/>
      </c>
    </row>
    <row r="484" spans="1:22" x14ac:dyDescent="0.25">
      <c r="A484" s="8" t="s">
        <v>343</v>
      </c>
      <c r="B484" s="8"/>
      <c r="I484" s="8"/>
      <c r="U484" t="str">
        <f t="shared" si="13"/>
        <v/>
      </c>
      <c r="V484" t="str">
        <f t="shared" si="14"/>
        <v/>
      </c>
    </row>
    <row r="485" spans="1:22" x14ac:dyDescent="0.25">
      <c r="A485" s="8" t="s">
        <v>344</v>
      </c>
      <c r="B485" s="8"/>
      <c r="I485" s="8"/>
      <c r="U485" t="str">
        <f t="shared" si="13"/>
        <v/>
      </c>
      <c r="V485" t="str">
        <f t="shared" si="14"/>
        <v/>
      </c>
    </row>
    <row r="486" spans="1:22" x14ac:dyDescent="0.25">
      <c r="A486" s="8"/>
      <c r="B486" s="8"/>
      <c r="F486" s="8" t="s">
        <v>637</v>
      </c>
      <c r="I486" s="8"/>
      <c r="U486" t="str">
        <f t="shared" si="13"/>
        <v/>
      </c>
      <c r="V486" t="str">
        <f t="shared" si="14"/>
        <v/>
      </c>
    </row>
    <row r="487" spans="1:22" x14ac:dyDescent="0.25">
      <c r="A487" s="8"/>
      <c r="B487" s="8"/>
      <c r="F487" t="s">
        <v>638</v>
      </c>
      <c r="I487" s="8"/>
      <c r="U487" t="str">
        <f t="shared" si="13"/>
        <v/>
      </c>
      <c r="V487" t="str">
        <f t="shared" si="14"/>
        <v/>
      </c>
    </row>
    <row r="488" spans="1:22" x14ac:dyDescent="0.25">
      <c r="A488" s="8"/>
      <c r="B488" s="8"/>
      <c r="F488" t="s">
        <v>639</v>
      </c>
      <c r="I488" s="8"/>
      <c r="U488" t="str">
        <f t="shared" si="13"/>
        <v/>
      </c>
      <c r="V488" t="str">
        <f t="shared" si="14"/>
        <v/>
      </c>
    </row>
    <row r="489" spans="1:22" x14ac:dyDescent="0.25">
      <c r="A489" s="8"/>
      <c r="B489" s="8"/>
      <c r="F489" t="s">
        <v>640</v>
      </c>
      <c r="I489" s="8"/>
      <c r="U489" t="str">
        <f t="shared" si="13"/>
        <v/>
      </c>
      <c r="V489" t="str">
        <f t="shared" si="14"/>
        <v/>
      </c>
    </row>
    <row r="490" spans="1:22" x14ac:dyDescent="0.25">
      <c r="A490" s="8"/>
      <c r="B490" s="8"/>
      <c r="F490" t="s">
        <v>641</v>
      </c>
      <c r="I490" s="8"/>
      <c r="U490" t="str">
        <f t="shared" si="13"/>
        <v/>
      </c>
      <c r="V490" t="str">
        <f t="shared" si="14"/>
        <v/>
      </c>
    </row>
    <row r="491" spans="1:22" x14ac:dyDescent="0.25">
      <c r="A491" s="8" t="s">
        <v>345</v>
      </c>
      <c r="B491" s="8"/>
      <c r="I491" s="8"/>
      <c r="U491" t="str">
        <f t="shared" si="13"/>
        <v/>
      </c>
      <c r="V491" t="str">
        <f t="shared" si="14"/>
        <v/>
      </c>
    </row>
    <row r="492" spans="1:22" x14ac:dyDescent="0.25">
      <c r="A492" s="8" t="s">
        <v>346</v>
      </c>
      <c r="B492" s="8"/>
      <c r="I492" s="8"/>
      <c r="U492" t="str">
        <f t="shared" si="13"/>
        <v/>
      </c>
      <c r="V492" t="str">
        <f t="shared" si="14"/>
        <v/>
      </c>
    </row>
    <row r="493" spans="1:22" x14ac:dyDescent="0.25">
      <c r="A493" s="8" t="s">
        <v>347</v>
      </c>
      <c r="B493" s="8"/>
      <c r="I493" s="8"/>
      <c r="U493" t="str">
        <f t="shared" si="13"/>
        <v/>
      </c>
      <c r="V493" t="str">
        <f t="shared" si="14"/>
        <v/>
      </c>
    </row>
    <row r="494" spans="1:22" x14ac:dyDescent="0.25">
      <c r="A494" s="8" t="s">
        <v>348</v>
      </c>
      <c r="B494" s="8"/>
      <c r="I494" s="8"/>
      <c r="U494" t="str">
        <f t="shared" si="13"/>
        <v/>
      </c>
      <c r="V494" t="str">
        <f t="shared" si="14"/>
        <v/>
      </c>
    </row>
    <row r="495" spans="1:22" x14ac:dyDescent="0.25">
      <c r="A495" s="8" t="s">
        <v>141</v>
      </c>
      <c r="B495" s="8"/>
      <c r="I495" s="8"/>
      <c r="U495" t="str">
        <f t="shared" si="13"/>
        <v/>
      </c>
      <c r="V495" t="str">
        <f t="shared" si="14"/>
        <v/>
      </c>
    </row>
    <row r="496" spans="1:22" x14ac:dyDescent="0.25">
      <c r="A496" s="8" t="s">
        <v>349</v>
      </c>
      <c r="B496" s="8"/>
      <c r="I496" s="8"/>
      <c r="U496" t="str">
        <f t="shared" si="13"/>
        <v/>
      </c>
      <c r="V496" t="str">
        <f t="shared" si="14"/>
        <v/>
      </c>
    </row>
    <row r="497" spans="1:22" x14ac:dyDescent="0.25">
      <c r="A497" s="8" t="s">
        <v>350</v>
      </c>
      <c r="B497" s="8"/>
      <c r="I497" s="8"/>
      <c r="U497" t="str">
        <f t="shared" si="13"/>
        <v/>
      </c>
      <c r="V497" t="str">
        <f t="shared" si="14"/>
        <v/>
      </c>
    </row>
    <row r="498" spans="1:22" x14ac:dyDescent="0.25">
      <c r="A498" s="8"/>
      <c r="B498" s="8"/>
      <c r="F498" s="8" t="s">
        <v>642</v>
      </c>
      <c r="I498" s="8"/>
      <c r="U498" t="str">
        <f t="shared" si="13"/>
        <v/>
      </c>
      <c r="V498" t="str">
        <f t="shared" si="14"/>
        <v/>
      </c>
    </row>
    <row r="499" spans="1:22" x14ac:dyDescent="0.25">
      <c r="A499" s="8"/>
      <c r="B499" s="8"/>
      <c r="F499" t="s">
        <v>224</v>
      </c>
      <c r="I499" s="8"/>
      <c r="U499" t="str">
        <f t="shared" si="13"/>
        <v/>
      </c>
      <c r="V499" t="str">
        <f t="shared" si="14"/>
        <v/>
      </c>
    </row>
    <row r="500" spans="1:22" x14ac:dyDescent="0.25">
      <c r="A500" s="8"/>
      <c r="B500" s="8"/>
      <c r="F500" t="s">
        <v>643</v>
      </c>
      <c r="I500" s="8"/>
      <c r="U500" t="str">
        <f t="shared" si="13"/>
        <v/>
      </c>
      <c r="V500" t="str">
        <f t="shared" si="14"/>
        <v/>
      </c>
    </row>
    <row r="501" spans="1:22" x14ac:dyDescent="0.25">
      <c r="A501" s="8"/>
      <c r="B501" s="8"/>
      <c r="F501" t="s">
        <v>644</v>
      </c>
      <c r="I501" s="8"/>
      <c r="U501" t="str">
        <f t="shared" si="13"/>
        <v/>
      </c>
      <c r="V501" t="str">
        <f t="shared" si="14"/>
        <v/>
      </c>
    </row>
    <row r="502" spans="1:22" x14ac:dyDescent="0.25">
      <c r="A502" s="8"/>
      <c r="B502" s="8"/>
      <c r="F502" t="s">
        <v>645</v>
      </c>
      <c r="I502" s="8"/>
      <c r="U502" t="str">
        <f t="shared" si="13"/>
        <v/>
      </c>
      <c r="V502" t="str">
        <f t="shared" si="14"/>
        <v/>
      </c>
    </row>
    <row r="503" spans="1:22" x14ac:dyDescent="0.25">
      <c r="A503" s="8"/>
      <c r="B503" s="8"/>
      <c r="F503" t="s">
        <v>646</v>
      </c>
      <c r="I503" s="8"/>
      <c r="U503" t="str">
        <f t="shared" si="13"/>
        <v/>
      </c>
      <c r="V503" t="str">
        <f t="shared" si="14"/>
        <v/>
      </c>
    </row>
    <row r="504" spans="1:22" x14ac:dyDescent="0.25">
      <c r="A504" s="8"/>
      <c r="B504" s="8"/>
      <c r="F504" t="s">
        <v>647</v>
      </c>
      <c r="I504" s="8"/>
      <c r="U504" t="str">
        <f t="shared" si="13"/>
        <v/>
      </c>
      <c r="V504" t="str">
        <f t="shared" si="14"/>
        <v/>
      </c>
    </row>
    <row r="505" spans="1:22" x14ac:dyDescent="0.25">
      <c r="A505" s="8"/>
      <c r="B505" s="8"/>
      <c r="F505" t="s">
        <v>648</v>
      </c>
      <c r="I505" s="8"/>
      <c r="U505" t="str">
        <f t="shared" ref="U505:U562" si="15">IF(C505=1,CONCATENATE(A505,"_kstoggle^1|",A505,"_steep^",D505,"|"),"")</f>
        <v/>
      </c>
      <c r="V505" t="str">
        <f t="shared" si="14"/>
        <v/>
      </c>
    </row>
    <row r="506" spans="1:22" x14ac:dyDescent="0.25">
      <c r="A506" s="8"/>
      <c r="B506" s="8"/>
      <c r="F506" t="s">
        <v>649</v>
      </c>
      <c r="I506" s="8"/>
      <c r="U506" t="str">
        <f t="shared" si="15"/>
        <v/>
      </c>
      <c r="V506" t="str">
        <f t="shared" si="14"/>
        <v/>
      </c>
    </row>
    <row r="507" spans="1:22" x14ac:dyDescent="0.25">
      <c r="A507" s="8"/>
      <c r="B507" s="8"/>
      <c r="F507" t="s">
        <v>650</v>
      </c>
      <c r="I507" s="8"/>
      <c r="U507" t="str">
        <f t="shared" si="15"/>
        <v/>
      </c>
      <c r="V507" t="str">
        <f t="shared" si="14"/>
        <v/>
      </c>
    </row>
    <row r="508" spans="1:22" x14ac:dyDescent="0.25">
      <c r="A508" s="8"/>
      <c r="B508" s="8"/>
      <c r="F508" t="s">
        <v>651</v>
      </c>
      <c r="I508" s="8"/>
      <c r="U508" t="str">
        <f t="shared" si="15"/>
        <v/>
      </c>
      <c r="V508" t="str">
        <f t="shared" ref="V508:V562" si="16">IF(G508=1,CONCATENATE(F508,"_has^1",IF(H508=1,CONCATENATE("|",F508,"_spec^1"),),IF(I508=1,CONCATENATE("|",F508,"_proof^1"),)),"")</f>
        <v/>
      </c>
    </row>
    <row r="509" spans="1:22" x14ac:dyDescent="0.25">
      <c r="A509" s="8" t="s">
        <v>351</v>
      </c>
      <c r="B509" s="8"/>
      <c r="I509" s="8"/>
      <c r="U509" t="str">
        <f t="shared" si="15"/>
        <v/>
      </c>
      <c r="V509" t="str">
        <f t="shared" si="16"/>
        <v/>
      </c>
    </row>
    <row r="510" spans="1:22" x14ac:dyDescent="0.25">
      <c r="A510" s="8" t="s">
        <v>142</v>
      </c>
      <c r="B510" s="8"/>
      <c r="I510" s="8"/>
      <c r="U510" t="str">
        <f t="shared" si="15"/>
        <v/>
      </c>
      <c r="V510" t="str">
        <f t="shared" si="16"/>
        <v/>
      </c>
    </row>
    <row r="511" spans="1:22" x14ac:dyDescent="0.25">
      <c r="A511" s="8" t="s">
        <v>352</v>
      </c>
      <c r="B511" s="8"/>
      <c r="I511" s="8"/>
      <c r="U511" t="str">
        <f t="shared" si="15"/>
        <v/>
      </c>
      <c r="V511" t="str">
        <f t="shared" si="16"/>
        <v/>
      </c>
    </row>
    <row r="512" spans="1:22" x14ac:dyDescent="0.25">
      <c r="A512" s="8"/>
      <c r="B512" s="8"/>
      <c r="F512" s="8" t="s">
        <v>652</v>
      </c>
      <c r="I512" s="8"/>
      <c r="U512" t="str">
        <f t="shared" si="15"/>
        <v/>
      </c>
      <c r="V512" t="str">
        <f t="shared" si="16"/>
        <v/>
      </c>
    </row>
    <row r="513" spans="1:22" x14ac:dyDescent="0.25">
      <c r="A513" s="8"/>
      <c r="B513" s="8"/>
      <c r="F513" t="s">
        <v>653</v>
      </c>
      <c r="I513" s="8"/>
      <c r="U513" t="str">
        <f t="shared" si="15"/>
        <v/>
      </c>
      <c r="V513" t="str">
        <f t="shared" si="16"/>
        <v/>
      </c>
    </row>
    <row r="514" spans="1:22" x14ac:dyDescent="0.25">
      <c r="A514" s="8"/>
      <c r="B514" s="8"/>
      <c r="F514" t="s">
        <v>654</v>
      </c>
      <c r="I514" s="8"/>
      <c r="U514" t="str">
        <f t="shared" si="15"/>
        <v/>
      </c>
      <c r="V514" t="str">
        <f t="shared" si="16"/>
        <v/>
      </c>
    </row>
    <row r="515" spans="1:22" x14ac:dyDescent="0.25">
      <c r="A515" s="8"/>
      <c r="B515" s="8"/>
      <c r="F515" t="s">
        <v>655</v>
      </c>
      <c r="I515" s="8"/>
      <c r="U515" t="str">
        <f t="shared" si="15"/>
        <v/>
      </c>
      <c r="V515" t="str">
        <f t="shared" si="16"/>
        <v/>
      </c>
    </row>
    <row r="516" spans="1:22" x14ac:dyDescent="0.25">
      <c r="A516" s="8"/>
      <c r="B516" s="8"/>
      <c r="F516" t="s">
        <v>656</v>
      </c>
      <c r="I516" s="8"/>
      <c r="U516" t="str">
        <f t="shared" si="15"/>
        <v/>
      </c>
      <c r="V516" t="str">
        <f t="shared" si="16"/>
        <v/>
      </c>
    </row>
    <row r="517" spans="1:22" x14ac:dyDescent="0.25">
      <c r="A517" s="8" t="s">
        <v>143</v>
      </c>
      <c r="B517" s="8"/>
      <c r="I517" s="8"/>
      <c r="U517" t="str">
        <f t="shared" si="15"/>
        <v/>
      </c>
      <c r="V517" t="str">
        <f t="shared" si="16"/>
        <v/>
      </c>
    </row>
    <row r="518" spans="1:22" x14ac:dyDescent="0.25">
      <c r="A518" s="8" t="s">
        <v>353</v>
      </c>
      <c r="B518" s="8"/>
      <c r="I518" s="8"/>
      <c r="U518" t="str">
        <f t="shared" si="15"/>
        <v/>
      </c>
      <c r="V518" t="str">
        <f t="shared" si="16"/>
        <v/>
      </c>
    </row>
    <row r="519" spans="1:22" x14ac:dyDescent="0.25">
      <c r="A519" s="8" t="s">
        <v>354</v>
      </c>
      <c r="B519" s="8"/>
      <c r="I519" s="8"/>
      <c r="U519" t="str">
        <f t="shared" si="15"/>
        <v/>
      </c>
      <c r="V519" t="str">
        <f t="shared" si="16"/>
        <v/>
      </c>
    </row>
    <row r="520" spans="1:22" x14ac:dyDescent="0.25">
      <c r="A520" s="8" t="s">
        <v>355</v>
      </c>
      <c r="B520" s="8"/>
      <c r="I520" s="8"/>
      <c r="U520" t="str">
        <f t="shared" si="15"/>
        <v/>
      </c>
      <c r="V520" t="str">
        <f t="shared" si="16"/>
        <v/>
      </c>
    </row>
    <row r="521" spans="1:22" x14ac:dyDescent="0.25">
      <c r="A521" s="8"/>
      <c r="B521" s="8"/>
      <c r="F521" s="8" t="s">
        <v>657</v>
      </c>
      <c r="I521" s="8"/>
      <c r="U521" t="str">
        <f t="shared" si="15"/>
        <v/>
      </c>
      <c r="V521" t="str">
        <f t="shared" si="16"/>
        <v/>
      </c>
    </row>
    <row r="522" spans="1:22" x14ac:dyDescent="0.25">
      <c r="A522" s="8"/>
      <c r="B522" s="8"/>
      <c r="F522" t="s">
        <v>658</v>
      </c>
      <c r="I522" s="8"/>
      <c r="U522" t="str">
        <f t="shared" si="15"/>
        <v/>
      </c>
      <c r="V522" t="str">
        <f t="shared" si="16"/>
        <v/>
      </c>
    </row>
    <row r="523" spans="1:22" x14ac:dyDescent="0.25">
      <c r="A523" s="8"/>
      <c r="B523" s="8"/>
      <c r="F523" t="s">
        <v>659</v>
      </c>
      <c r="I523" s="8"/>
      <c r="U523" t="str">
        <f t="shared" si="15"/>
        <v/>
      </c>
      <c r="V523" t="str">
        <f t="shared" si="16"/>
        <v/>
      </c>
    </row>
    <row r="524" spans="1:22" x14ac:dyDescent="0.25">
      <c r="A524" s="8"/>
      <c r="B524" s="8"/>
      <c r="F524" t="s">
        <v>660</v>
      </c>
      <c r="I524" s="8"/>
      <c r="U524" t="str">
        <f t="shared" si="15"/>
        <v/>
      </c>
      <c r="V524" t="str">
        <f t="shared" si="16"/>
        <v/>
      </c>
    </row>
    <row r="525" spans="1:22" x14ac:dyDescent="0.25">
      <c r="A525" s="8"/>
      <c r="B525" s="8"/>
      <c r="F525" t="s">
        <v>661</v>
      </c>
      <c r="I525" s="8"/>
      <c r="U525" t="str">
        <f t="shared" si="15"/>
        <v/>
      </c>
      <c r="V525" t="str">
        <f t="shared" si="16"/>
        <v/>
      </c>
    </row>
    <row r="526" spans="1:22" x14ac:dyDescent="0.25">
      <c r="A526" s="8"/>
      <c r="B526" s="8"/>
      <c r="F526" t="s">
        <v>662</v>
      </c>
      <c r="I526" s="8"/>
      <c r="U526" t="str">
        <f t="shared" si="15"/>
        <v/>
      </c>
      <c r="V526" t="str">
        <f t="shared" si="16"/>
        <v/>
      </c>
    </row>
    <row r="527" spans="1:22" x14ac:dyDescent="0.25">
      <c r="A527" s="8"/>
      <c r="B527" s="8"/>
      <c r="F527" t="s">
        <v>663</v>
      </c>
      <c r="I527" s="8"/>
      <c r="U527" t="str">
        <f t="shared" si="15"/>
        <v/>
      </c>
      <c r="V527" t="str">
        <f t="shared" si="16"/>
        <v/>
      </c>
    </row>
    <row r="528" spans="1:22" x14ac:dyDescent="0.25">
      <c r="A528" s="8"/>
      <c r="B528" s="8"/>
      <c r="F528" t="s">
        <v>664</v>
      </c>
      <c r="I528" s="8"/>
      <c r="U528" t="str">
        <f t="shared" si="15"/>
        <v/>
      </c>
      <c r="V528" t="str">
        <f t="shared" si="16"/>
        <v/>
      </c>
    </row>
    <row r="529" spans="1:22" x14ac:dyDescent="0.25">
      <c r="A529" s="8"/>
      <c r="B529" s="8"/>
      <c r="F529" t="s">
        <v>665</v>
      </c>
      <c r="I529" s="8"/>
      <c r="U529" t="str">
        <f t="shared" si="15"/>
        <v/>
      </c>
      <c r="V529" t="str">
        <f t="shared" si="16"/>
        <v/>
      </c>
    </row>
    <row r="530" spans="1:22" x14ac:dyDescent="0.25">
      <c r="A530" s="8"/>
      <c r="B530" s="8"/>
      <c r="F530" t="s">
        <v>666</v>
      </c>
      <c r="I530" s="8"/>
      <c r="U530" t="str">
        <f t="shared" si="15"/>
        <v/>
      </c>
      <c r="V530" t="str">
        <f t="shared" si="16"/>
        <v/>
      </c>
    </row>
    <row r="531" spans="1:22" x14ac:dyDescent="0.25">
      <c r="A531" s="8"/>
      <c r="B531" s="8"/>
      <c r="F531" t="s">
        <v>667</v>
      </c>
      <c r="I531" s="8"/>
      <c r="U531" t="str">
        <f t="shared" si="15"/>
        <v/>
      </c>
      <c r="V531" t="str">
        <f t="shared" si="16"/>
        <v/>
      </c>
    </row>
    <row r="532" spans="1:22" x14ac:dyDescent="0.25">
      <c r="A532" s="8"/>
      <c r="B532" s="8"/>
      <c r="F532" t="s">
        <v>668</v>
      </c>
      <c r="I532" s="8"/>
      <c r="U532" t="str">
        <f t="shared" si="15"/>
        <v/>
      </c>
      <c r="V532" t="str">
        <f t="shared" si="16"/>
        <v/>
      </c>
    </row>
    <row r="533" spans="1:22" x14ac:dyDescent="0.25">
      <c r="A533" s="8"/>
      <c r="B533" s="8"/>
      <c r="F533" t="s">
        <v>669</v>
      </c>
      <c r="I533" s="8"/>
      <c r="U533" t="str">
        <f t="shared" si="15"/>
        <v/>
      </c>
      <c r="V533" t="str">
        <f t="shared" si="16"/>
        <v/>
      </c>
    </row>
    <row r="534" spans="1:22" x14ac:dyDescent="0.25">
      <c r="A534" s="8"/>
      <c r="B534" s="8"/>
      <c r="F534" t="s">
        <v>670</v>
      </c>
      <c r="I534" s="8"/>
      <c r="U534" t="str">
        <f t="shared" si="15"/>
        <v/>
      </c>
      <c r="V534" t="str">
        <f t="shared" si="16"/>
        <v/>
      </c>
    </row>
    <row r="535" spans="1:22" x14ac:dyDescent="0.25">
      <c r="A535" s="8"/>
      <c r="B535" s="8"/>
      <c r="F535" t="s">
        <v>671</v>
      </c>
      <c r="I535" s="8"/>
      <c r="U535" t="str">
        <f t="shared" si="15"/>
        <v/>
      </c>
      <c r="V535" t="str">
        <f t="shared" si="16"/>
        <v/>
      </c>
    </row>
    <row r="536" spans="1:22" x14ac:dyDescent="0.25">
      <c r="A536" s="8"/>
      <c r="B536" s="8"/>
      <c r="F536" t="s">
        <v>672</v>
      </c>
      <c r="I536" s="8"/>
      <c r="U536" t="str">
        <f t="shared" si="15"/>
        <v/>
      </c>
      <c r="V536" t="str">
        <f t="shared" si="16"/>
        <v/>
      </c>
    </row>
    <row r="537" spans="1:22" x14ac:dyDescent="0.25">
      <c r="A537" s="8"/>
      <c r="B537" s="8"/>
      <c r="F537" t="s">
        <v>673</v>
      </c>
      <c r="I537" s="8"/>
      <c r="U537" t="str">
        <f t="shared" si="15"/>
        <v/>
      </c>
      <c r="V537" t="str">
        <f t="shared" si="16"/>
        <v/>
      </c>
    </row>
    <row r="538" spans="1:22" x14ac:dyDescent="0.25">
      <c r="A538" s="8"/>
      <c r="B538" s="8"/>
      <c r="F538" t="s">
        <v>674</v>
      </c>
      <c r="I538" s="8"/>
      <c r="U538" t="str">
        <f t="shared" si="15"/>
        <v/>
      </c>
      <c r="V538" t="str">
        <f t="shared" si="16"/>
        <v/>
      </c>
    </row>
    <row r="539" spans="1:22" x14ac:dyDescent="0.25">
      <c r="A539" s="8"/>
      <c r="B539" s="8"/>
      <c r="F539" t="s">
        <v>675</v>
      </c>
      <c r="I539" s="8"/>
      <c r="U539" t="str">
        <f t="shared" si="15"/>
        <v/>
      </c>
      <c r="V539" t="str">
        <f t="shared" si="16"/>
        <v/>
      </c>
    </row>
    <row r="540" spans="1:22" x14ac:dyDescent="0.25">
      <c r="A540" s="8" t="s">
        <v>356</v>
      </c>
      <c r="B540" s="8"/>
      <c r="I540" s="8"/>
      <c r="U540" t="str">
        <f t="shared" si="15"/>
        <v/>
      </c>
      <c r="V540" t="str">
        <f t="shared" si="16"/>
        <v/>
      </c>
    </row>
    <row r="541" spans="1:22" x14ac:dyDescent="0.25">
      <c r="A541" s="8"/>
      <c r="B541" s="8"/>
      <c r="F541" s="8" t="s">
        <v>676</v>
      </c>
      <c r="I541" s="8"/>
      <c r="U541" t="str">
        <f t="shared" si="15"/>
        <v/>
      </c>
      <c r="V541" t="str">
        <f t="shared" si="16"/>
        <v/>
      </c>
    </row>
    <row r="542" spans="1:22" x14ac:dyDescent="0.25">
      <c r="A542" s="8"/>
      <c r="B542" s="8"/>
      <c r="F542" t="s">
        <v>677</v>
      </c>
      <c r="I542" s="8"/>
      <c r="U542" t="str">
        <f t="shared" si="15"/>
        <v/>
      </c>
      <c r="V542" t="str">
        <f t="shared" si="16"/>
        <v/>
      </c>
    </row>
    <row r="543" spans="1:22" x14ac:dyDescent="0.25">
      <c r="A543" s="8"/>
      <c r="B543" s="8"/>
      <c r="F543" t="s">
        <v>678</v>
      </c>
      <c r="I543" s="8"/>
      <c r="U543" t="str">
        <f t="shared" si="15"/>
        <v/>
      </c>
      <c r="V543" t="str">
        <f t="shared" si="16"/>
        <v/>
      </c>
    </row>
    <row r="544" spans="1:22" x14ac:dyDescent="0.25">
      <c r="A544" s="8"/>
      <c r="B544" s="8"/>
      <c r="F544" t="s">
        <v>679</v>
      </c>
      <c r="I544" s="8"/>
      <c r="U544" t="str">
        <f t="shared" si="15"/>
        <v/>
      </c>
      <c r="V544" t="str">
        <f t="shared" si="16"/>
        <v/>
      </c>
    </row>
    <row r="545" spans="1:22" x14ac:dyDescent="0.25">
      <c r="A545" s="8"/>
      <c r="B545" s="8"/>
      <c r="F545" t="s">
        <v>680</v>
      </c>
      <c r="I545" s="8"/>
      <c r="U545" t="str">
        <f t="shared" si="15"/>
        <v/>
      </c>
      <c r="V545" t="str">
        <f t="shared" si="16"/>
        <v/>
      </c>
    </row>
    <row r="546" spans="1:22" x14ac:dyDescent="0.25">
      <c r="A546" s="8"/>
      <c r="B546" s="8"/>
      <c r="F546" t="s">
        <v>681</v>
      </c>
      <c r="I546" s="8"/>
      <c r="U546" t="str">
        <f t="shared" si="15"/>
        <v/>
      </c>
      <c r="V546" t="str">
        <f t="shared" si="16"/>
        <v/>
      </c>
    </row>
    <row r="547" spans="1:22" x14ac:dyDescent="0.25">
      <c r="A547" s="8" t="s">
        <v>357</v>
      </c>
      <c r="B547" s="8"/>
      <c r="C547">
        <v>1</v>
      </c>
      <c r="D547">
        <v>20</v>
      </c>
      <c r="I547" s="8"/>
      <c r="U547" t="str">
        <f t="shared" si="15"/>
        <v>philosophy_kstoggle^1|philosophy_steep^20|</v>
      </c>
      <c r="V547" t="str">
        <f t="shared" si="16"/>
        <v/>
      </c>
    </row>
    <row r="548" spans="1:22" x14ac:dyDescent="0.25">
      <c r="A548" s="8" t="s">
        <v>358</v>
      </c>
      <c r="B548" s="8"/>
      <c r="I548" s="8"/>
      <c r="U548" t="str">
        <f t="shared" si="15"/>
        <v/>
      </c>
      <c r="V548" t="str">
        <f t="shared" si="16"/>
        <v/>
      </c>
    </row>
    <row r="549" spans="1:22" x14ac:dyDescent="0.25">
      <c r="A549" s="8" t="s">
        <v>144</v>
      </c>
      <c r="B549" s="8"/>
      <c r="I549" s="8"/>
      <c r="U549" t="str">
        <f t="shared" si="15"/>
        <v/>
      </c>
      <c r="V549" t="str">
        <f t="shared" si="16"/>
        <v/>
      </c>
    </row>
    <row r="550" spans="1:22" x14ac:dyDescent="0.25">
      <c r="A550" s="8" t="s">
        <v>145</v>
      </c>
      <c r="B550" s="8"/>
      <c r="I550" s="8"/>
      <c r="U550" t="str">
        <f t="shared" si="15"/>
        <v/>
      </c>
      <c r="V550" t="str">
        <f t="shared" si="16"/>
        <v/>
      </c>
    </row>
    <row r="551" spans="1:22" x14ac:dyDescent="0.25">
      <c r="A551" s="8" t="s">
        <v>146</v>
      </c>
      <c r="B551" s="8"/>
      <c r="I551" s="8"/>
      <c r="U551" t="str">
        <f t="shared" si="15"/>
        <v/>
      </c>
      <c r="V551" t="str">
        <f t="shared" si="16"/>
        <v/>
      </c>
    </row>
    <row r="552" spans="1:22" x14ac:dyDescent="0.25">
      <c r="A552" s="8" t="s">
        <v>147</v>
      </c>
      <c r="B552" s="8"/>
      <c r="I552" s="8"/>
      <c r="U552" t="str">
        <f t="shared" si="15"/>
        <v/>
      </c>
      <c r="V552" t="str">
        <f t="shared" si="16"/>
        <v/>
      </c>
    </row>
    <row r="553" spans="1:22" x14ac:dyDescent="0.25">
      <c r="A553" s="8" t="s">
        <v>148</v>
      </c>
      <c r="B553" s="8"/>
      <c r="I553" s="8"/>
      <c r="U553" t="str">
        <f t="shared" si="15"/>
        <v/>
      </c>
      <c r="V553" t="str">
        <f t="shared" si="16"/>
        <v/>
      </c>
    </row>
    <row r="554" spans="1:22" x14ac:dyDescent="0.25">
      <c r="A554" s="8" t="s">
        <v>149</v>
      </c>
      <c r="B554" s="8"/>
      <c r="I554" s="8"/>
      <c r="U554" t="str">
        <f t="shared" si="15"/>
        <v/>
      </c>
      <c r="V554" t="str">
        <f t="shared" si="16"/>
        <v/>
      </c>
    </row>
    <row r="555" spans="1:22" x14ac:dyDescent="0.25">
      <c r="A555" s="8" t="s">
        <v>359</v>
      </c>
      <c r="B555" s="8"/>
      <c r="I555" s="8"/>
      <c r="U555" t="str">
        <f t="shared" si="15"/>
        <v/>
      </c>
      <c r="V555" t="str">
        <f t="shared" si="16"/>
        <v/>
      </c>
    </row>
    <row r="556" spans="1:22" x14ac:dyDescent="0.25">
      <c r="A556" s="8" t="s">
        <v>360</v>
      </c>
      <c r="B556" s="8"/>
      <c r="I556" s="8"/>
      <c r="U556" t="str">
        <f t="shared" si="15"/>
        <v/>
      </c>
      <c r="V556" t="str">
        <f t="shared" si="16"/>
        <v/>
      </c>
    </row>
    <row r="557" spans="1:22" x14ac:dyDescent="0.25">
      <c r="A557" s="8" t="s">
        <v>150</v>
      </c>
      <c r="B557" s="8"/>
      <c r="I557" s="8"/>
      <c r="U557" t="str">
        <f t="shared" si="15"/>
        <v/>
      </c>
      <c r="V557" t="str">
        <f t="shared" si="16"/>
        <v/>
      </c>
    </row>
    <row r="558" spans="1:22" x14ac:dyDescent="0.25">
      <c r="A558" s="8" t="s">
        <v>361</v>
      </c>
      <c r="B558" t="s">
        <v>682</v>
      </c>
      <c r="C558">
        <v>1</v>
      </c>
      <c r="D558">
        <v>32</v>
      </c>
      <c r="E558" t="s">
        <v>730</v>
      </c>
      <c r="I558" s="8"/>
      <c r="U558" t="str">
        <f t="shared" si="15"/>
        <v>streetwise_kstoggle^1|streetwise_steep^32|</v>
      </c>
      <c r="V558" t="str">
        <f t="shared" si="16"/>
        <v/>
      </c>
    </row>
    <row r="559" spans="1:22" x14ac:dyDescent="0.25">
      <c r="A559" s="8" t="s">
        <v>362</v>
      </c>
      <c r="B559" s="8"/>
      <c r="I559" s="8"/>
      <c r="U559" t="str">
        <f t="shared" si="15"/>
        <v/>
      </c>
      <c r="V559" t="str">
        <f t="shared" si="16"/>
        <v/>
      </c>
    </row>
    <row r="560" spans="1:22" x14ac:dyDescent="0.25">
      <c r="A560" s="8" t="s">
        <v>152</v>
      </c>
      <c r="B560" s="8"/>
      <c r="I560" s="8"/>
      <c r="U560" t="str">
        <f t="shared" si="15"/>
        <v/>
      </c>
      <c r="V560" t="str">
        <f t="shared" si="16"/>
        <v/>
      </c>
    </row>
    <row r="561" spans="1:22" x14ac:dyDescent="0.25">
      <c r="A561" s="8" t="s">
        <v>363</v>
      </c>
      <c r="B561" s="8"/>
      <c r="I561" s="8"/>
      <c r="U561" t="str">
        <f t="shared" si="15"/>
        <v/>
      </c>
      <c r="V561" t="str">
        <f t="shared" si="16"/>
        <v/>
      </c>
    </row>
    <row r="562" spans="1:22" x14ac:dyDescent="0.25">
      <c r="A562" s="8" t="s">
        <v>364</v>
      </c>
      <c r="B562" s="8"/>
      <c r="I562" s="8"/>
      <c r="U562" t="str">
        <f t="shared" si="15"/>
        <v/>
      </c>
      <c r="V562" t="str">
        <f t="shared" si="16"/>
        <v/>
      </c>
    </row>
    <row r="567" spans="1:22" x14ac:dyDescent="0.25">
      <c r="A567" t="s">
        <v>692</v>
      </c>
      <c r="B567" t="str">
        <f>CONCATENATE("personahide^0|","character_name^",B1,"|","attractiveness^",B2,"|","beautyugly^",B3,"|","ap^",B4,"|","joss^",B5,"|","size^",B6,"|","sizedetail^",B7,"|","numberappearing^",B8,"|","invuln^",B9,"|","suscept^",B10,"|","senses^",B11,"|","avgarmor^",B12,"|","mentalcunning^",B14,"|","mmcapatt^",B15,"|","mmpowatt^",B16,"|","mmspdatt^",B17,"|","mrcapatt^",B18,"|","mrpowatt^",B19,"|","mrspdatt^",B20,"|","pmcapatt^",B22,"|","pmpowatt^",B23,"|","pmspdatt^",B24,"|","pncapatt^",B25,"|","pnpowatt^",B26,"|","pnspdatt^",B27,"|","smcapatt^",B29,"|","smpowatt^",B30,"|","smspdatt^",B31,"|","spcapatt^",B32,"|","sppowatt^",B33,"|","spspdatt^",B34,"|","traithekamental_toggle^",B36,"|","traithekaphysical_toggle^",B37,"|","traithekaspiritual_toggle^",B38,"|","fpdweomer^",B40,"|","fppriest^",B41,"|","dweomerschool^",B43,"|","priestethos^",B44,"|","vowpact^",B46,"|","vowpact_mult^",B47,"|","race^",B49,"|",,"personality^",B50,"|","quirks^",B51,"|","residence^",B52,"|")</f>
        <v>personahide^0|character_name^Smartypants Hottieface|attractiveness^18|beautyugly^-2|ap^2|joss^3|size^1|sizedetail^6'T,2'W|numberappearing^3d6|invuln^Fire|suscept^Silver (Insinuation x2)|senses^|avgarmor^3|mentalcunning^0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race^Faerie|personality^Savage|quirks^|residence^Arizona|</v>
      </c>
    </row>
    <row r="568" spans="1:22" x14ac:dyDescent="0.25">
      <c r="A568" t="s">
        <v>693</v>
      </c>
      <c r="B568" t="str">
        <f>_xlfn.TEXTJOIN("|",TRUE,U55:U562)</f>
        <v>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subterraneanorientation_kstoggle^1|subterraneanorientation_steep^65||weaponsspecialskill_kstoggle^1|weaponsspecialskill_steep^57||philosophy_kstoggle^1|philosophy_steep^20||streetwise_kstoggle^1|streetwise_steep^32|</v>
      </c>
    </row>
    <row r="569" spans="1:22" x14ac:dyDescent="0.25">
      <c r="A569" t="s">
        <v>694</v>
      </c>
      <c r="B569" t="str">
        <f>_xlfn.TEXTJOIN("|",TRUE,V55:V562)</f>
        <v>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</v>
      </c>
    </row>
    <row r="570" spans="1:22" x14ac:dyDescent="0.25">
      <c r="A570" t="s">
        <v>365</v>
      </c>
      <c r="B570" t="str">
        <f>CONCATENATE("merccoms^",E126,"|","languages^",E144,"|","signlanguages^",E190,"|","nativetongue_language^",E197,"|","tradelanguage_language^",E219,"|","florentineweaps^",E432,"|","fastdrawweaps^",E433,"|","specifictargetweaps^",E434,"|","blindfightingweaps^",E435,"|","streetwisesubs^",E558,"|")</f>
        <v>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  <row r="572" spans="1:22" x14ac:dyDescent="0.25">
      <c r="A572" s="9" t="s">
        <v>695</v>
      </c>
      <c r="B572" s="4" t="str">
        <f>CONCATENATE(B567,"|",B568,"|",B569,"|",B570)</f>
        <v>personahide^0|character_name^Smartypants Hottieface|attractiveness^18|beautyugly^-2|ap^2|joss^3|size^1|sizedetail^6'T,2'W|numberappearing^3d6|invuln^Fire|suscept^Silver (Insinuation x2)|senses^|avgarmor^3|mentalcunning^0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race^Faerie|personality^Savage|quirks^|residence^Arizona||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subterraneanorientation_kstoggle^1|subterraneanorientation_steep^65||weaponsspecialskill_kstoggle^1|weaponsspecialskill_steep^57||philosophy_kstoggle^1|philosophy_steep^20||streetwise_kstoggle^1|streetwise_steep^32||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|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</sheetData>
  <dataValidations count="5">
    <dataValidation type="list" errorStyle="warning" showInputMessage="1" showErrorMessage="1" errorTitle="Invalid Entry!" error="Please select from List!" prompt="Select from List" sqref="B47" xr:uid="{7F66B777-F073-42C1-A955-5E32C5B438ED}">
      <formula1>$J$47:$S$47</formula1>
    </dataValidation>
    <dataValidation type="list" errorStyle="warning" showInputMessage="1" showErrorMessage="1" errorTitle="Invalid Entry!" error="Please select from List!" prompt="Select from List" sqref="B46" xr:uid="{5AF971D1-8A4F-4BCD-8032-E70A42744FA6}">
      <formula1>$J$46:$Q$46</formula1>
    </dataValidation>
    <dataValidation type="list" errorStyle="warning" showInputMessage="1" showErrorMessage="1" errorTitle="Invalid Entry!" error="Please select from List!" prompt="Select from List" sqref="B44" xr:uid="{306AECD5-7D00-4536-9250-76A3BB7F038B}">
      <formula1>$J$44:$N$44</formula1>
    </dataValidation>
    <dataValidation type="list" errorStyle="warning" showInputMessage="1" showErrorMessage="1" errorTitle="Invalid Entry!" error="Please select from List!" prompt="Select from List" sqref="B43" xr:uid="{512FBBE3-8EC0-40F0-A9AE-222738E83DD8}">
      <formula1>$J$43:$N$43</formula1>
    </dataValidation>
    <dataValidation type="list" errorStyle="warning" showInputMessage="1" showErrorMessage="1" errorTitle="Invalid Entry!" error="Please select from List!" prompt="Select from List" sqref="B6" xr:uid="{E268F40D-76D0-424E-9EC1-6D740183D964}">
      <formula1>$J$6:$S$6</formula1>
    </dataValidation>
  </dataValidation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D99616218D054EA63C510D5C3ED3A7" ma:contentTypeVersion="0" ma:contentTypeDescription="Create a new document." ma:contentTypeScope="" ma:versionID="03ca639624625ae7533acd65ee9c59f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f8c009f44437b4833e5a9cd5dad2b2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1266C1-876A-4616-816C-90142813F8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6A81F6-5B2B-41CF-91A3-5CD952364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4E6BC6-A1D2-4A00-9C37-9C5332497FB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Melee and HTHLethal Weapons</vt:lpstr>
      <vt:lpstr>Missile Weapons</vt:lpstr>
      <vt:lpstr>Armor</vt:lpstr>
      <vt:lpstr>Castings</vt:lpstr>
      <vt:lpstr>Character</vt:lpstr>
      <vt:lpstr>Critter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Brezenski, Aaron P</dc:creator>
  <cp:keywords>CTPClassification=CTP_NT</cp:keywords>
  <cp:lastModifiedBy>Brezenski, Aaron P</cp:lastModifiedBy>
  <dcterms:created xsi:type="dcterms:W3CDTF">2020-05-15T15:30:03Z</dcterms:created>
  <dcterms:modified xsi:type="dcterms:W3CDTF">2020-06-04T23:16:51Z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e57b9595-26dd-4759-a460-ae420e9ea4e8</vt:lpwstr>
  </property>
  <property fmtid="{D5CDD505-2E9C-101B-9397-08002B2CF9AE}" pid="3" name="CTP_TimeStamp">
    <vt:lpwstr>2020-06-04 23:16:51Z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0x0101005AD99616218D054EA63C510D5C3ED3A7</vt:lpwstr>
  </property>
  <property fmtid="{D5CDD505-2E9C-101B-9397-08002B2CF9AE}" pid="8" name="CTPClassification">
    <vt:lpwstr>CTP_NT</vt:lpwstr>
  </property>
</Properties>
</file>