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mming\"/>
    </mc:Choice>
  </mc:AlternateContent>
  <bookViews>
    <workbookView xWindow="3888" yWindow="3048" windowWidth="19236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1" hidden="1">'スプリントバックログ(第１）'!$A$1:$Q$188</definedName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D14" i="2" l="1"/>
  <c r="I6" i="2" l="1"/>
  <c r="D6" i="2" s="1"/>
  <c r="I7" i="2"/>
  <c r="D7" i="2" s="1"/>
  <c r="I8" i="2"/>
  <c r="D8" i="2" s="1"/>
  <c r="I9" i="2"/>
  <c r="D9" i="2" s="1"/>
  <c r="I10" i="2"/>
  <c r="D10" i="2" s="1"/>
  <c r="I11" i="2"/>
  <c r="D11" i="2" s="1"/>
  <c r="D12" i="2"/>
  <c r="I13" i="2"/>
  <c r="D15" i="2"/>
  <c r="I16" i="2"/>
  <c r="I17" i="2"/>
  <c r="D17" i="2" s="1"/>
  <c r="I18" i="2"/>
  <c r="D18" i="2" s="1"/>
  <c r="I19" i="2"/>
  <c r="I20" i="2"/>
  <c r="D20" i="2" s="1"/>
  <c r="I21" i="2"/>
  <c r="I22" i="2"/>
  <c r="D22" i="2" s="1"/>
  <c r="I23" i="2"/>
  <c r="D23" i="2" s="1"/>
  <c r="I25" i="2"/>
  <c r="D25" i="2" s="1"/>
  <c r="I26" i="2"/>
  <c r="D26" i="2" s="1"/>
  <c r="I27" i="2"/>
  <c r="D27" i="2" s="1"/>
  <c r="I28" i="2"/>
  <c r="I29" i="2"/>
  <c r="D29" i="2" s="1"/>
  <c r="I30" i="2"/>
  <c r="D30" i="2" s="1"/>
  <c r="I31" i="2"/>
  <c r="D31" i="2" s="1"/>
  <c r="I32" i="2"/>
  <c r="I33" i="2"/>
  <c r="I34" i="2"/>
  <c r="D34" i="2" s="1"/>
  <c r="I35" i="2"/>
  <c r="D35" i="2" s="1"/>
  <c r="I36" i="2"/>
  <c r="D36" i="2" s="1"/>
  <c r="I37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5" i="2"/>
  <c r="D5" i="2" s="1"/>
  <c r="D13" i="2"/>
  <c r="D16" i="2"/>
  <c r="D19" i="2"/>
  <c r="D21" i="2"/>
  <c r="D24" i="2"/>
  <c r="D28" i="2"/>
  <c r="D32" i="2"/>
  <c r="D33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K4" i="2" l="1"/>
  <c r="L4" i="2"/>
  <c r="M4" i="2"/>
  <c r="N4" i="2"/>
  <c r="O4" i="2"/>
  <c r="P4" i="2"/>
  <c r="Q4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W114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W109" i="2" l="1"/>
  <c r="W110" i="2"/>
  <c r="X110" i="2" s="1"/>
  <c r="W108" i="2"/>
  <c r="X108" i="2" s="1"/>
  <c r="J3" i="2"/>
  <c r="K3" i="2"/>
  <c r="O3" i="2"/>
  <c r="P3" i="2"/>
  <c r="L3" i="2"/>
  <c r="M3" i="2"/>
  <c r="Q3" i="2"/>
  <c r="N3" i="2"/>
  <c r="Y110" i="10"/>
  <c r="Y114" i="10"/>
  <c r="V110" i="11"/>
  <c r="W110" i="11" s="1"/>
  <c r="J3" i="10"/>
  <c r="Z113" i="10"/>
  <c r="V114" i="11"/>
  <c r="W114" i="11" s="1"/>
  <c r="J3" i="11"/>
  <c r="W113" i="11"/>
  <c r="W107" i="2"/>
  <c r="X107" i="2" s="1"/>
  <c r="W111" i="2"/>
  <c r="X111" i="2" s="1"/>
  <c r="W116" i="2"/>
  <c r="X116" i="2" s="1"/>
  <c r="W112" i="2"/>
  <c r="X112" i="2" s="1"/>
  <c r="X114" i="2"/>
  <c r="W113" i="2"/>
  <c r="X113" i="2" s="1"/>
  <c r="W115" i="2"/>
  <c r="X115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<sst xmlns="http://schemas.openxmlformats.org/spreadsheetml/2006/main" count="186" uniqueCount="118">
  <si>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</si>
  <si>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</si>
  <si>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</si>
  <si>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</si>
  <si>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</si>
  <si>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</si>
  <si>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</si>
  <si>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</si>
  <si>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</si>
  <si>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</si>
  <si>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</si>
  <si>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</si>
  <si>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</si>
  <si>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</si>
  <si>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</si>
  <si>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</si>
  <si>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</si>
  <si>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</si>
  <si>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</si>
  <si>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</si>
  <si>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</si>
  <si>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</si>
  <si>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</si>
  <si>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</si>
  <si>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</si>
  <si>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</si>
  <si>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</si>
  <si>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</si>
  <si>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</si>
  <si>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</si>
  <si>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</si>
  <si>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</si>
  <si>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</si>
  <si>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</si>
  <si>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</si>
  <si>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</si>
  <si>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</si>
  <si>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</si>
  <si>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</si>
  <si>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</si>
  <si>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</si>
  <si>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</si>
  <si>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</si>
  <si>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</si>
  <si>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</si>
  <si>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</si>
  <si>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</si>
  <si>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</si>
  <si>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</si>
  <si>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</si>
  <si>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</si>
  <si>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</si>
  <si>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</si>
  <si>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</si>
  <si>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</si>
  <si>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</si>
  <si>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</si>
  <si>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</si>
  <si>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</si>
  <si>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</si>
  <si>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</si>
  <si>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</si>
  <si>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</si>
  <si>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</si>
  <si>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</si>
  <si>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</si>
  <si>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</si>
  <si>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</si>
  <si>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</si>
  <si>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</si>
  <si>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</si>
  <si>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</si>
  <si>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</si>
  <si>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</si>
  <si>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</si>
  <si>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</si>
  <si>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VRの接続確認</t>
    <rPh sb="3" eb="5">
      <t>セツゾク</t>
    </rPh>
    <rPh sb="5" eb="7">
      <t>カクニン</t>
    </rPh>
    <phoneticPr fontId="4"/>
  </si>
  <si>
    <t>張り付き・ターザンをVRに対応</t>
    <rPh sb="0" eb="1">
      <t>ハ</t>
    </rPh>
    <rPh sb="2" eb="3">
      <t>ツ</t>
    </rPh>
    <rPh sb="13" eb="15">
      <t>タイオウ</t>
    </rPh>
    <phoneticPr fontId="4"/>
  </si>
  <si>
    <t>引く動作の改善</t>
    <rPh sb="0" eb="1">
      <t>ヒ</t>
    </rPh>
    <rPh sb="2" eb="4">
      <t>ドウサ</t>
    </rPh>
    <rPh sb="5" eb="7">
      <t>カイゼン</t>
    </rPh>
    <phoneticPr fontId="4"/>
  </si>
  <si>
    <t>ブリンクの実装</t>
    <rPh sb="5" eb="7">
      <t>ジッソウ</t>
    </rPh>
    <phoneticPr fontId="4"/>
  </si>
  <si>
    <t>レティクルが壁などで隠れないようにする</t>
    <rPh sb="6" eb="7">
      <t>カベ</t>
    </rPh>
    <rPh sb="10" eb="11">
      <t>カク</t>
    </rPh>
    <phoneticPr fontId="4"/>
  </si>
  <si>
    <t>フェードの実装</t>
    <rPh sb="5" eb="7">
      <t>ジッソウ</t>
    </rPh>
    <phoneticPr fontId="4"/>
  </si>
  <si>
    <t>シーン遷移</t>
    <rPh sb="3" eb="5">
      <t>センイ</t>
    </rPh>
    <phoneticPr fontId="4"/>
  </si>
  <si>
    <t>サウンド管理</t>
    <rPh sb="4" eb="6">
      <t>カンリ</t>
    </rPh>
    <phoneticPr fontId="4"/>
  </si>
  <si>
    <t>シーン管理</t>
    <rPh sb="3" eb="5">
      <t>カンリ</t>
    </rPh>
    <phoneticPr fontId="4"/>
  </si>
  <si>
    <t>仮ステージ作成</t>
    <rPh sb="0" eb="1">
      <t>カリ</t>
    </rPh>
    <rPh sb="5" eb="7">
      <t>サクセイ</t>
    </rPh>
    <phoneticPr fontId="4"/>
  </si>
  <si>
    <t>アクションの追加</t>
    <rPh sb="6" eb="8">
      <t>ツイカ</t>
    </rPh>
    <phoneticPr fontId="4"/>
  </si>
  <si>
    <t>下田</t>
    <rPh sb="0" eb="2">
      <t>シモダ</t>
    </rPh>
    <phoneticPr fontId="4"/>
  </si>
  <si>
    <t>林</t>
    <rPh sb="0" eb="1">
      <t>ハヤシ</t>
    </rPh>
    <phoneticPr fontId="4"/>
  </si>
  <si>
    <t>馬上</t>
    <rPh sb="0" eb="2">
      <t>マガミ</t>
    </rPh>
    <phoneticPr fontId="4"/>
  </si>
  <si>
    <t>VRの動作確認</t>
    <rPh sb="3" eb="5">
      <t>ドウサ</t>
    </rPh>
    <rPh sb="5" eb="7">
      <t>カクニン</t>
    </rPh>
    <phoneticPr fontId="4"/>
  </si>
  <si>
    <t>林</t>
    <rPh sb="0" eb="1">
      <t>ハヤシ</t>
    </rPh>
    <phoneticPr fontId="4"/>
  </si>
  <si>
    <t>引く動作の確認</t>
    <rPh sb="0" eb="1">
      <t>ヒ</t>
    </rPh>
    <rPh sb="2" eb="4">
      <t>ドウサ</t>
    </rPh>
    <rPh sb="5" eb="7">
      <t>カクニン</t>
    </rPh>
    <phoneticPr fontId="4"/>
  </si>
  <si>
    <t>澁谷</t>
    <rPh sb="0" eb="2">
      <t>シブヤ</t>
    </rPh>
    <phoneticPr fontId="4"/>
  </si>
  <si>
    <t>澁谷</t>
    <phoneticPr fontId="4"/>
  </si>
  <si>
    <t>ゴールの作成</t>
    <rPh sb="4" eb="6">
      <t>サクセイ</t>
    </rPh>
    <phoneticPr fontId="4"/>
  </si>
  <si>
    <t>通常移動の実装</t>
    <rPh sb="0" eb="2">
      <t>ツウジョウ</t>
    </rPh>
    <rPh sb="2" eb="4">
      <t>イドウ</t>
    </rPh>
    <rPh sb="5" eb="7">
      <t>ジッソウ</t>
    </rPh>
    <phoneticPr fontId="4"/>
  </si>
  <si>
    <t>下田</t>
    <rPh sb="0" eb="2">
      <t>シモダ</t>
    </rPh>
    <phoneticPr fontId="4"/>
  </si>
  <si>
    <t>制限時間の実装</t>
    <rPh sb="0" eb="2">
      <t>セイゲン</t>
    </rPh>
    <rPh sb="2" eb="4">
      <t>ジカン</t>
    </rPh>
    <rPh sb="5" eb="7">
      <t>ジッソウ</t>
    </rPh>
    <phoneticPr fontId="4"/>
  </si>
  <si>
    <t>落ちたらスタート地点に戻す</t>
    <rPh sb="0" eb="1">
      <t>オ</t>
    </rPh>
    <rPh sb="8" eb="10">
      <t>チテン</t>
    </rPh>
    <rPh sb="11" eb="12">
      <t>モド</t>
    </rPh>
    <phoneticPr fontId="4"/>
  </si>
  <si>
    <t>澁谷</t>
    <rPh sb="0" eb="2">
      <t>シブヤ</t>
    </rPh>
    <phoneticPr fontId="4"/>
  </si>
  <si>
    <t>林</t>
    <rPh sb="0" eb="1">
      <t>ハヤシ</t>
    </rPh>
    <phoneticPr fontId="4"/>
  </si>
  <si>
    <t>澁谷</t>
    <rPh sb="0" eb="2">
      <t>シブヤ</t>
    </rPh>
    <phoneticPr fontId="4"/>
  </si>
  <si>
    <t>下田</t>
    <rPh sb="0" eb="2">
      <t>シモダ</t>
    </rPh>
    <phoneticPr fontId="4"/>
  </si>
  <si>
    <t>リスポーンの確認</t>
    <rPh sb="6" eb="8">
      <t>カクニン</t>
    </rPh>
    <phoneticPr fontId="4"/>
  </si>
  <si>
    <t>林</t>
    <rPh sb="0" eb="1">
      <t>ハヤシ</t>
    </rPh>
    <phoneticPr fontId="4"/>
  </si>
  <si>
    <t>トリガーを離したらワイヤーを離すように</t>
    <rPh sb="5" eb="6">
      <t>ハナ</t>
    </rPh>
    <rPh sb="14" eb="15">
      <t>ハナ</t>
    </rPh>
    <phoneticPr fontId="4"/>
  </si>
  <si>
    <t>タイトル画面の仕様</t>
    <rPh sb="4" eb="6">
      <t>ガメン</t>
    </rPh>
    <rPh sb="7" eb="9">
      <t>シヨウ</t>
    </rPh>
    <phoneticPr fontId="4"/>
  </si>
  <si>
    <t>ゲーム画面の仕様</t>
    <rPh sb="3" eb="5">
      <t>ガメン</t>
    </rPh>
    <rPh sb="6" eb="8">
      <t>シヨウ</t>
    </rPh>
    <phoneticPr fontId="4"/>
  </si>
  <si>
    <t>アクション遷移の仕様</t>
    <rPh sb="5" eb="7">
      <t>センイ</t>
    </rPh>
    <rPh sb="8" eb="10">
      <t>シヨウ</t>
    </rPh>
    <phoneticPr fontId="4"/>
  </si>
  <si>
    <t>ターザンロープの仕様</t>
    <rPh sb="8" eb="10">
      <t>シヨウ</t>
    </rPh>
    <phoneticPr fontId="4"/>
  </si>
  <si>
    <t>張り付きの仕様</t>
    <rPh sb="0" eb="1">
      <t>ハ</t>
    </rPh>
    <rPh sb="2" eb="3">
      <t>ツ</t>
    </rPh>
    <rPh sb="5" eb="7">
      <t>シヨウ</t>
    </rPh>
    <phoneticPr fontId="4"/>
  </si>
  <si>
    <t>ワイヤーブリンクの仕様</t>
    <rPh sb="9" eb="11">
      <t>シヨウ</t>
    </rPh>
    <phoneticPr fontId="4"/>
  </si>
  <si>
    <t>巻き取り停止の仕様</t>
    <rPh sb="0" eb="1">
      <t>マ</t>
    </rPh>
    <rPh sb="2" eb="3">
      <t>ト</t>
    </rPh>
    <rPh sb="4" eb="6">
      <t>テイシ</t>
    </rPh>
    <rPh sb="7" eb="9">
      <t>シヨウ</t>
    </rPh>
    <phoneticPr fontId="4"/>
  </si>
  <si>
    <t>企画書の作成</t>
    <rPh sb="0" eb="3">
      <t>キカクショ</t>
    </rPh>
    <rPh sb="4" eb="6">
      <t>サクセイ</t>
    </rPh>
    <phoneticPr fontId="4"/>
  </si>
  <si>
    <t>馬上</t>
    <rPh sb="0" eb="2">
      <t>マガミ</t>
    </rPh>
    <phoneticPr fontId="4"/>
  </si>
  <si>
    <t>隕石のモーション処理</t>
    <rPh sb="0" eb="2">
      <t>インセキ</t>
    </rPh>
    <rPh sb="8" eb="10">
      <t>ショリ</t>
    </rPh>
    <phoneticPr fontId="4"/>
  </si>
  <si>
    <t>隕石の管理</t>
    <rPh sb="0" eb="2">
      <t>インセキ</t>
    </rPh>
    <rPh sb="3" eb="5">
      <t>カンリ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</si>
</sst>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50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61</c:v>
                </c:pt>
                <c:pt idx="1">
                  <c:v>43</c:v>
                </c:pt>
                <c:pt idx="2">
                  <c:v>37</c:v>
                </c:pt>
                <c:pt idx="3">
                  <c:v>18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61</c:v>
                </c:pt>
                <c:pt idx="1">
                  <c:v>53</c:v>
                </c:pt>
                <c:pt idx="2">
                  <c:v>45</c:v>
                </c:pt>
                <c:pt idx="3">
                  <c:v>38</c:v>
                </c:pt>
                <c:pt idx="4">
                  <c:v>30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4"/>
                <c:pt idx="0">
                  <c:v>下田</c:v>
                </c:pt>
                <c:pt idx="1">
                  <c:v>林</c:v>
                </c:pt>
                <c:pt idx="2">
                  <c:v>澁谷</c:v>
                </c:pt>
                <c:pt idx="3">
                  <c:v>馬上</c:v>
                </c:pt>
              </c:strCache>
            </c:str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'スプリントバックログ(第１）'!$S$107:$S$116</c:f>
              <c:strCache>
                <c:ptCount val="4"/>
                <c:pt idx="0">
                  <c:v>下田</c:v>
                </c:pt>
                <c:pt idx="1">
                  <c:v>林</c:v>
                </c:pt>
                <c:pt idx="2">
                  <c:v>澁谷</c:v>
                </c:pt>
                <c:pt idx="3">
                  <c:v>馬上</c:v>
                </c:pt>
              </c:strCache>
            </c:str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31</c:v>
                </c:pt>
                <c:pt idx="1">
                  <c:v>23</c:v>
                </c:pt>
                <c:pt idx="2">
                  <c:v>20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607695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607695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9" zoomScaleNormal="100" workbookViewId="0">
      <selection activeCell="C2" sqref="C2"/>
    </sheetView>
  </sheetViews>
  <sheetFormatPr defaultColWidth="9" defaultRowHeight="13.2"/>
  <cols>
    <col min="1" max="1" width="3.44140625" style="40" customWidth="1"/>
    <col min="2" max="2" width="10.77734375" style="41" customWidth="1"/>
    <col min="3" max="3" width="47.6640625" style="40" customWidth="1"/>
    <col min="4" max="4" width="53.109375" style="40" customWidth="1"/>
    <col min="5" max="5" width="17.44140625" style="40" customWidth="1"/>
    <col min="6" max="16384" width="9" style="40"/>
  </cols>
  <sheetData>
    <row r="1" spans="1:5" ht="19.2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3.8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/>
      <c r="D165" s="89"/>
      <c r="E165" s="54"/>
    </row>
    <row r="166" spans="1:5" ht="20.100000000000001" customHeight="1">
      <c r="A166" s="109"/>
      <c r="B166" s="70"/>
      <c r="C166" s="75"/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tabSelected="1" workbookViewId="0">
      <pane ySplit="4" topLeftCell="A20" activePane="bottomLeft" state="frozen"/>
      <selection pane="bottomLeft" activeCell="O8" sqref="O8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7" width="4.6640625" style="7" customWidth="1"/>
    <col min="18" max="18" width="2.88671875" customWidth="1"/>
    <col min="29" max="29" width="14.21875" customWidth="1"/>
    <col min="30" max="30" width="4.77734375" customWidth="1"/>
    <col min="31" max="31" width="3.77734375" customWidth="1"/>
  </cols>
  <sheetData>
    <row r="1" spans="1:17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</row>
    <row r="2" spans="1:17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INT(($J$4-(COLUMN()-COLUMN($J4))*($J$4/COUNTA($J$2:$Q$2))))</f>
        <v>61</v>
      </c>
      <c r="K3" s="20">
        <f t="shared" ref="K3:Q3" si="0">INT(($J$4-(COLUMN()-COLUMN($J4))*($J$4/COUNTA($J$2:$Q$2))))</f>
        <v>53</v>
      </c>
      <c r="L3" s="20">
        <f t="shared" si="0"/>
        <v>45</v>
      </c>
      <c r="M3" s="20">
        <f t="shared" si="0"/>
        <v>38</v>
      </c>
      <c r="N3" s="20">
        <f t="shared" si="0"/>
        <v>30</v>
      </c>
      <c r="O3" s="20">
        <f t="shared" si="0"/>
        <v>22</v>
      </c>
      <c r="P3" s="20">
        <f t="shared" si="0"/>
        <v>15</v>
      </c>
      <c r="Q3" s="20">
        <f t="shared" si="0"/>
        <v>7</v>
      </c>
    </row>
    <row r="4" spans="1:17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61</v>
      </c>
      <c r="K4" s="21">
        <f t="shared" ref="K4:Q4" si="1">SUM(K5:K104)</f>
        <v>43</v>
      </c>
      <c r="L4" s="21">
        <f t="shared" si="1"/>
        <v>37</v>
      </c>
      <c r="M4" s="21">
        <f t="shared" si="1"/>
        <v>18</v>
      </c>
      <c r="N4" s="21">
        <f t="shared" si="1"/>
        <v>6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17">
      <c r="A5" s="16"/>
      <c r="B5" s="85" t="s">
        <v>76</v>
      </c>
      <c r="C5" s="18" t="s">
        <v>87</v>
      </c>
      <c r="D5" s="12" t="str">
        <f t="shared" ref="D5:D36" ca="1" si="2">IF(ISBLANK($B5),"",IF(ISBLANK($F5),"未着手",IF($I5=0,"完了","作業中")))</f>
        <v>完了</v>
      </c>
      <c r="E5" s="4">
        <v>43025</v>
      </c>
      <c r="F5" s="4">
        <v>43025</v>
      </c>
      <c r="G5" s="19">
        <v>3</v>
      </c>
      <c r="H5" s="19">
        <v>3</v>
      </c>
      <c r="I5" s="12">
        <f t="shared" ref="I5:I11" ca="1" si="3">IF(ISBLANK(J5)=FALSE,OFFSET(I5,0,COUNTA(J5:X5)),"")</f>
        <v>0</v>
      </c>
      <c r="J5" s="22">
        <v>0</v>
      </c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77</v>
      </c>
      <c r="C6" s="18" t="s">
        <v>87</v>
      </c>
      <c r="D6" s="12" t="str">
        <f t="shared" ca="1" si="2"/>
        <v>完了</v>
      </c>
      <c r="E6" s="4">
        <v>43028</v>
      </c>
      <c r="F6" s="4">
        <v>43025</v>
      </c>
      <c r="G6" s="19">
        <v>6</v>
      </c>
      <c r="H6" s="19">
        <v>6</v>
      </c>
      <c r="I6" s="12">
        <f t="shared" ca="1" si="3"/>
        <v>0</v>
      </c>
      <c r="J6" s="22">
        <v>3</v>
      </c>
      <c r="K6" s="22">
        <v>0</v>
      </c>
      <c r="L6" s="22"/>
      <c r="M6" s="22"/>
      <c r="N6" s="22"/>
      <c r="O6" s="22"/>
      <c r="P6" s="22"/>
      <c r="Q6" s="22"/>
    </row>
    <row r="7" spans="1:17">
      <c r="A7" s="16"/>
      <c r="B7" s="85" t="s">
        <v>78</v>
      </c>
      <c r="C7" s="18" t="s">
        <v>87</v>
      </c>
      <c r="D7" s="12" t="str">
        <f t="shared" ca="1" si="2"/>
        <v>作業中</v>
      </c>
      <c r="E7" s="4">
        <v>43032</v>
      </c>
      <c r="F7" s="4">
        <v>43028</v>
      </c>
      <c r="G7" s="19">
        <v>6</v>
      </c>
      <c r="H7" s="19">
        <v>11</v>
      </c>
      <c r="I7" s="12">
        <f t="shared" ca="1" si="3"/>
        <v>3</v>
      </c>
      <c r="J7" s="22">
        <v>6</v>
      </c>
      <c r="K7" s="22">
        <v>3</v>
      </c>
      <c r="L7" s="22">
        <v>3</v>
      </c>
      <c r="M7" s="22">
        <v>3</v>
      </c>
      <c r="N7" s="22">
        <v>3</v>
      </c>
      <c r="O7" s="22"/>
      <c r="P7" s="22"/>
      <c r="Q7" s="22"/>
    </row>
    <row r="8" spans="1:17">
      <c r="A8" s="16"/>
      <c r="B8" s="85" t="s">
        <v>79</v>
      </c>
      <c r="C8" s="18" t="s">
        <v>87</v>
      </c>
      <c r="D8" s="12" t="str">
        <f t="shared" ca="1" si="2"/>
        <v>完了</v>
      </c>
      <c r="E8" s="4">
        <v>43035</v>
      </c>
      <c r="F8" s="4">
        <v>43035</v>
      </c>
      <c r="G8" s="19">
        <v>6</v>
      </c>
      <c r="H8" s="19">
        <v>9</v>
      </c>
      <c r="I8" s="12">
        <f t="shared" ca="1" si="3"/>
        <v>0</v>
      </c>
      <c r="J8" s="22">
        <v>6</v>
      </c>
      <c r="K8" s="22">
        <v>6</v>
      </c>
      <c r="L8" s="22">
        <v>6</v>
      </c>
      <c r="M8" s="22">
        <v>1</v>
      </c>
      <c r="N8" s="22">
        <v>0</v>
      </c>
      <c r="O8" s="22"/>
      <c r="P8" s="22"/>
      <c r="Q8" s="22"/>
    </row>
    <row r="9" spans="1:17">
      <c r="A9" s="16"/>
      <c r="B9" s="86" t="s">
        <v>90</v>
      </c>
      <c r="C9" s="18" t="s">
        <v>91</v>
      </c>
      <c r="D9" s="12" t="str">
        <f t="shared" ca="1" si="2"/>
        <v>完了</v>
      </c>
      <c r="E9" s="4">
        <v>43025</v>
      </c>
      <c r="F9" s="4">
        <v>43025</v>
      </c>
      <c r="G9" s="19">
        <v>6</v>
      </c>
      <c r="H9" s="19">
        <v>6</v>
      </c>
      <c r="I9" s="12">
        <f t="shared" ca="1" si="3"/>
        <v>0</v>
      </c>
      <c r="J9" s="22">
        <v>0</v>
      </c>
      <c r="K9" s="22"/>
      <c r="L9" s="22"/>
      <c r="M9" s="22"/>
      <c r="N9" s="22"/>
      <c r="O9" s="22"/>
      <c r="P9" s="22"/>
      <c r="Q9" s="22"/>
    </row>
    <row r="10" spans="1:17">
      <c r="A10" s="16"/>
      <c r="B10" s="85" t="s">
        <v>80</v>
      </c>
      <c r="C10" s="18" t="s">
        <v>88</v>
      </c>
      <c r="D10" s="12" t="str">
        <f t="shared" ca="1" si="2"/>
        <v>完了</v>
      </c>
      <c r="E10" s="4">
        <v>43032</v>
      </c>
      <c r="F10" s="4">
        <v>43032</v>
      </c>
      <c r="G10" s="19">
        <v>3</v>
      </c>
      <c r="H10" s="19">
        <v>3</v>
      </c>
      <c r="I10" s="12">
        <f t="shared" ca="1" si="3"/>
        <v>0</v>
      </c>
      <c r="J10" s="22">
        <v>3</v>
      </c>
      <c r="K10" s="22">
        <v>3</v>
      </c>
      <c r="L10" s="22">
        <v>0</v>
      </c>
      <c r="M10" s="22"/>
      <c r="N10" s="22"/>
      <c r="O10" s="22"/>
      <c r="P10" s="22"/>
      <c r="Q10" s="22"/>
    </row>
    <row r="11" spans="1:17">
      <c r="A11" s="16"/>
      <c r="B11" s="100" t="s">
        <v>81</v>
      </c>
      <c r="C11" s="18" t="s">
        <v>88</v>
      </c>
      <c r="D11" s="12" t="str">
        <f t="shared" ca="1" si="2"/>
        <v>完了</v>
      </c>
      <c r="E11" s="4">
        <v>43035</v>
      </c>
      <c r="F11" s="4">
        <v>43035</v>
      </c>
      <c r="G11" s="19">
        <v>4</v>
      </c>
      <c r="H11" s="19">
        <v>4</v>
      </c>
      <c r="I11" s="12">
        <f t="shared" ca="1" si="3"/>
        <v>0</v>
      </c>
      <c r="J11" s="22">
        <v>4</v>
      </c>
      <c r="K11" s="22">
        <v>4</v>
      </c>
      <c r="L11" s="22">
        <v>4</v>
      </c>
      <c r="M11" s="22">
        <v>0</v>
      </c>
      <c r="N11" s="22"/>
      <c r="O11" s="22"/>
      <c r="P11" s="22"/>
      <c r="Q11" s="22"/>
    </row>
    <row r="12" spans="1:17">
      <c r="A12" s="16"/>
      <c r="B12" s="85" t="s">
        <v>82</v>
      </c>
      <c r="C12" s="18" t="s">
        <v>93</v>
      </c>
      <c r="D12" s="12" t="str">
        <f t="shared" si="2"/>
        <v>完了</v>
      </c>
      <c r="E12" s="4">
        <v>43035</v>
      </c>
      <c r="F12" s="4">
        <v>43035</v>
      </c>
      <c r="G12" s="19">
        <v>3</v>
      </c>
      <c r="H12" s="19">
        <v>3</v>
      </c>
      <c r="I12" s="12">
        <v>0</v>
      </c>
      <c r="J12" s="22">
        <v>3</v>
      </c>
      <c r="K12" s="22">
        <v>3</v>
      </c>
      <c r="L12" s="22">
        <v>3</v>
      </c>
      <c r="M12" s="22">
        <v>0</v>
      </c>
      <c r="N12" s="22"/>
      <c r="O12" s="22"/>
      <c r="P12" s="22"/>
      <c r="Q12" s="22"/>
    </row>
    <row r="13" spans="1:17">
      <c r="A13" s="16"/>
      <c r="B13" s="85"/>
      <c r="C13" s="18"/>
      <c r="D13" s="12" t="str">
        <f t="shared" si="2"/>
        <v/>
      </c>
      <c r="E13" s="4"/>
      <c r="F13" s="4"/>
      <c r="G13" s="19"/>
      <c r="H13" s="19"/>
      <c r="I13" s="12" t="str">
        <f ca="1">IF(ISBLANK(J13)=FALSE,OFFSET(I13,0,COUNTA(J13:X13)),"")</f>
        <v/>
      </c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 t="s">
        <v>83</v>
      </c>
      <c r="C14" s="18" t="s">
        <v>93</v>
      </c>
      <c r="D14" s="12" t="str">
        <f t="shared" si="2"/>
        <v>完了</v>
      </c>
      <c r="E14" s="4">
        <v>43025</v>
      </c>
      <c r="F14" s="4">
        <v>43025</v>
      </c>
      <c r="G14" s="19">
        <v>3</v>
      </c>
      <c r="H14" s="19">
        <v>3</v>
      </c>
      <c r="I14" s="12">
        <v>0</v>
      </c>
      <c r="J14" s="22">
        <v>0</v>
      </c>
      <c r="K14" s="22"/>
      <c r="L14" s="22"/>
      <c r="M14" s="22"/>
      <c r="N14" s="22"/>
      <c r="O14" s="22"/>
      <c r="P14" s="22"/>
      <c r="Q14" s="22"/>
    </row>
    <row r="15" spans="1:17">
      <c r="A15" s="16"/>
      <c r="B15" s="85" t="s">
        <v>84</v>
      </c>
      <c r="C15" s="18" t="s">
        <v>94</v>
      </c>
      <c r="D15" s="12" t="str">
        <f t="shared" si="2"/>
        <v>完了</v>
      </c>
      <c r="E15" s="4">
        <v>43028</v>
      </c>
      <c r="F15" s="4">
        <v>43028</v>
      </c>
      <c r="G15" s="19">
        <v>6</v>
      </c>
      <c r="H15" s="19">
        <v>6</v>
      </c>
      <c r="I15" s="12">
        <v>0</v>
      </c>
      <c r="J15" s="22">
        <v>6</v>
      </c>
      <c r="K15" s="22">
        <v>0</v>
      </c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 t="str">
        <f t="shared" si="2"/>
        <v/>
      </c>
      <c r="E16" s="4"/>
      <c r="F16" s="4"/>
      <c r="G16" s="19"/>
      <c r="H16" s="19"/>
      <c r="I16" s="12" t="str">
        <f t="shared" ref="I16:I23" ca="1" si="4">IF(ISBLANK(J16)=FALSE,OFFSET(I16,0,COUNTA(J16:X16)),"")</f>
        <v/>
      </c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85" t="s">
        <v>85</v>
      </c>
      <c r="C17" s="18" t="s">
        <v>89</v>
      </c>
      <c r="D17" s="12" t="str">
        <f t="shared" ca="1" si="2"/>
        <v>作業中</v>
      </c>
      <c r="E17" s="4">
        <v>43035</v>
      </c>
      <c r="F17" s="4">
        <v>43035</v>
      </c>
      <c r="G17" s="19">
        <v>6</v>
      </c>
      <c r="H17" s="19">
        <v>6</v>
      </c>
      <c r="I17" s="12">
        <f t="shared" ca="1" si="4"/>
        <v>1</v>
      </c>
      <c r="J17" s="22">
        <v>6</v>
      </c>
      <c r="K17" s="22">
        <v>6</v>
      </c>
      <c r="L17" s="22">
        <v>5</v>
      </c>
      <c r="M17" s="22">
        <v>4</v>
      </c>
      <c r="N17" s="22">
        <v>1</v>
      </c>
      <c r="O17" s="22"/>
      <c r="P17" s="22"/>
      <c r="Q17" s="22"/>
    </row>
    <row r="18" spans="1:17">
      <c r="A18" s="16"/>
      <c r="B18" s="85" t="s">
        <v>86</v>
      </c>
      <c r="C18" s="18" t="s">
        <v>89</v>
      </c>
      <c r="D18" s="12" t="str">
        <f t="shared" ca="1" si="2"/>
        <v>完了</v>
      </c>
      <c r="E18" s="4">
        <v>43028</v>
      </c>
      <c r="F18" s="4">
        <v>43028</v>
      </c>
      <c r="G18" s="19">
        <v>2</v>
      </c>
      <c r="H18" s="19">
        <v>2</v>
      </c>
      <c r="I18" s="12">
        <f t="shared" ca="1" si="4"/>
        <v>0</v>
      </c>
      <c r="J18" s="22">
        <v>2</v>
      </c>
      <c r="K18" s="22">
        <v>2</v>
      </c>
      <c r="L18" s="22">
        <v>0</v>
      </c>
      <c r="M18" s="22"/>
      <c r="N18" s="22"/>
      <c r="O18" s="22"/>
      <c r="P18" s="22"/>
      <c r="Q18" s="22"/>
    </row>
    <row r="19" spans="1:17">
      <c r="A19" s="16"/>
      <c r="B19" s="85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4"/>
        <v/>
      </c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 t="s">
        <v>92</v>
      </c>
      <c r="C20" s="18" t="s">
        <v>91</v>
      </c>
      <c r="D20" s="12" t="str">
        <f t="shared" ca="1" si="2"/>
        <v>完了</v>
      </c>
      <c r="E20" s="4">
        <v>43028</v>
      </c>
      <c r="F20" s="4">
        <v>43028</v>
      </c>
      <c r="G20" s="19">
        <v>6</v>
      </c>
      <c r="H20" s="19">
        <v>6</v>
      </c>
      <c r="I20" s="12">
        <f t="shared" ca="1" si="4"/>
        <v>0</v>
      </c>
      <c r="J20" s="22">
        <v>6</v>
      </c>
      <c r="K20" s="22">
        <v>0</v>
      </c>
      <c r="L20" s="22"/>
      <c r="M20" s="22"/>
      <c r="N20" s="22"/>
      <c r="O20" s="22"/>
      <c r="P20" s="22"/>
      <c r="Q20" s="22"/>
    </row>
    <row r="21" spans="1:17">
      <c r="A21" s="16"/>
      <c r="B21" s="85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4"/>
        <v/>
      </c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95</v>
      </c>
      <c r="C22" s="18" t="s">
        <v>101</v>
      </c>
      <c r="D22" s="12" t="str">
        <f t="shared" ca="1" si="2"/>
        <v>完了</v>
      </c>
      <c r="E22" s="4">
        <v>43039</v>
      </c>
      <c r="F22" s="4">
        <v>1031</v>
      </c>
      <c r="G22" s="19">
        <v>1</v>
      </c>
      <c r="H22" s="19">
        <v>1</v>
      </c>
      <c r="I22" s="12">
        <f t="shared" ca="1" si="4"/>
        <v>0</v>
      </c>
      <c r="J22" s="22">
        <v>1</v>
      </c>
      <c r="K22" s="22">
        <v>1</v>
      </c>
      <c r="L22" s="22">
        <v>1</v>
      </c>
      <c r="M22" s="22">
        <v>0</v>
      </c>
      <c r="N22" s="22"/>
      <c r="O22" s="22"/>
      <c r="P22" s="22"/>
      <c r="Q22" s="22"/>
    </row>
    <row r="23" spans="1:17">
      <c r="A23" s="16"/>
      <c r="B23" s="85" t="s">
        <v>96</v>
      </c>
      <c r="C23" s="18" t="s">
        <v>97</v>
      </c>
      <c r="D23" s="12" t="str">
        <f t="shared" ca="1" si="2"/>
        <v>完了</v>
      </c>
      <c r="E23" s="4">
        <v>43039</v>
      </c>
      <c r="F23" s="4">
        <v>43035</v>
      </c>
      <c r="G23" s="19">
        <v>2</v>
      </c>
      <c r="H23" s="19">
        <v>1</v>
      </c>
      <c r="I23" s="12">
        <f t="shared" ca="1" si="4"/>
        <v>0</v>
      </c>
      <c r="J23" s="22">
        <v>2</v>
      </c>
      <c r="K23" s="22">
        <v>2</v>
      </c>
      <c r="L23" s="22">
        <v>2</v>
      </c>
      <c r="M23" s="22">
        <v>0</v>
      </c>
      <c r="N23" s="22"/>
      <c r="O23" s="22"/>
      <c r="P23" s="22"/>
      <c r="Q23" s="22"/>
    </row>
    <row r="24" spans="1:17">
      <c r="A24" s="16"/>
      <c r="B24" s="85" t="s">
        <v>98</v>
      </c>
      <c r="C24" s="18" t="s">
        <v>100</v>
      </c>
      <c r="D24" s="12" t="str">
        <f t="shared" si="2"/>
        <v>完了</v>
      </c>
      <c r="E24" s="4">
        <v>43035</v>
      </c>
      <c r="F24" s="4">
        <v>43035</v>
      </c>
      <c r="G24" s="19">
        <v>2</v>
      </c>
      <c r="H24" s="19">
        <v>2</v>
      </c>
      <c r="I24" s="12">
        <v>0</v>
      </c>
      <c r="J24" s="22">
        <v>2</v>
      </c>
      <c r="K24" s="22">
        <v>2</v>
      </c>
      <c r="L24" s="22">
        <v>2</v>
      </c>
      <c r="M24" s="22">
        <v>0</v>
      </c>
      <c r="N24" s="22"/>
      <c r="O24" s="22"/>
      <c r="P24" s="22"/>
      <c r="Q24" s="22"/>
    </row>
    <row r="25" spans="1:17">
      <c r="A25" s="16"/>
      <c r="B25" s="85" t="s">
        <v>99</v>
      </c>
      <c r="C25" s="18" t="s">
        <v>101</v>
      </c>
      <c r="D25" s="12" t="str">
        <f t="shared" ca="1" si="2"/>
        <v>完了</v>
      </c>
      <c r="E25" s="4">
        <v>43039</v>
      </c>
      <c r="F25" s="4">
        <v>43035</v>
      </c>
      <c r="G25" s="19">
        <v>1</v>
      </c>
      <c r="H25" s="19">
        <v>1</v>
      </c>
      <c r="I25" s="12">
        <f t="shared" ref="I25:I56" ca="1" si="5">IF(ISBLANK(J25)=FALSE,OFFSET(I25,0,COUNTA(J25:X25)),"")</f>
        <v>0</v>
      </c>
      <c r="J25" s="22">
        <v>1</v>
      </c>
      <c r="K25" s="22">
        <v>1</v>
      </c>
      <c r="L25" s="22">
        <v>1</v>
      </c>
      <c r="M25" s="22">
        <v>0</v>
      </c>
      <c r="N25" s="22"/>
      <c r="O25" s="22"/>
      <c r="P25" s="22"/>
      <c r="Q25" s="22"/>
    </row>
    <row r="26" spans="1:17">
      <c r="A26" s="16"/>
      <c r="B26" s="85" t="s">
        <v>104</v>
      </c>
      <c r="C26" s="18" t="s">
        <v>105</v>
      </c>
      <c r="D26" s="12" t="str">
        <f t="shared" ca="1" si="2"/>
        <v>完了</v>
      </c>
      <c r="E26" s="4">
        <v>43039</v>
      </c>
      <c r="F26" s="4">
        <v>43039</v>
      </c>
      <c r="G26" s="19">
        <v>1</v>
      </c>
      <c r="H26" s="19">
        <v>2</v>
      </c>
      <c r="I26" s="12">
        <f t="shared" ca="1" si="5"/>
        <v>0</v>
      </c>
      <c r="J26" s="22">
        <v>1</v>
      </c>
      <c r="K26" s="22">
        <v>1</v>
      </c>
      <c r="L26" s="22">
        <v>1</v>
      </c>
      <c r="M26" s="22">
        <v>1</v>
      </c>
      <c r="N26" s="22">
        <v>0</v>
      </c>
      <c r="O26" s="22"/>
      <c r="P26" s="22"/>
      <c r="Q26" s="22"/>
    </row>
    <row r="27" spans="1:17">
      <c r="A27" s="16"/>
      <c r="B27" s="85" t="s">
        <v>106</v>
      </c>
      <c r="C27" s="18" t="s">
        <v>103</v>
      </c>
      <c r="D27" s="12" t="str">
        <f t="shared" ca="1" si="2"/>
        <v>完了</v>
      </c>
      <c r="E27" s="4">
        <v>43039</v>
      </c>
      <c r="F27" s="4">
        <v>43039</v>
      </c>
      <c r="G27" s="19">
        <v>1</v>
      </c>
      <c r="H27" s="19">
        <v>1</v>
      </c>
      <c r="I27" s="12">
        <f t="shared" ca="1" si="5"/>
        <v>0</v>
      </c>
      <c r="J27" s="22">
        <v>1</v>
      </c>
      <c r="K27" s="22">
        <v>1</v>
      </c>
      <c r="L27" s="22">
        <v>1</v>
      </c>
      <c r="M27" s="22">
        <v>1</v>
      </c>
      <c r="N27" s="22">
        <v>0</v>
      </c>
      <c r="O27" s="22"/>
      <c r="P27" s="22"/>
      <c r="Q27" s="22"/>
    </row>
    <row r="28" spans="1:17">
      <c r="A28" s="16"/>
      <c r="B28" s="85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5"/>
        <v/>
      </c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107</v>
      </c>
      <c r="C29" s="18" t="s">
        <v>89</v>
      </c>
      <c r="D29" s="12" t="str">
        <f t="shared" ca="1" si="2"/>
        <v>完了</v>
      </c>
      <c r="E29" s="4">
        <v>43025</v>
      </c>
      <c r="F29" s="4">
        <v>43025</v>
      </c>
      <c r="G29" s="19">
        <v>1</v>
      </c>
      <c r="H29" s="19">
        <v>1</v>
      </c>
      <c r="I29" s="12">
        <f t="shared" ca="1" si="5"/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/>
      <c r="P29" s="22"/>
      <c r="Q29" s="22"/>
    </row>
    <row r="30" spans="1:17">
      <c r="A30" s="16"/>
      <c r="B30" s="85" t="s">
        <v>108</v>
      </c>
      <c r="C30" s="18" t="s">
        <v>89</v>
      </c>
      <c r="D30" s="12" t="str">
        <f t="shared" ca="1" si="2"/>
        <v>完了</v>
      </c>
      <c r="E30" s="4">
        <v>43025</v>
      </c>
      <c r="F30" s="4">
        <v>43025</v>
      </c>
      <c r="G30" s="19">
        <v>1</v>
      </c>
      <c r="H30" s="19">
        <v>1</v>
      </c>
      <c r="I30" s="12">
        <f t="shared" ca="1" si="5"/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/>
      <c r="P30" s="22"/>
      <c r="Q30" s="22"/>
    </row>
    <row r="31" spans="1:17">
      <c r="A31" s="16"/>
      <c r="B31" s="85" t="s">
        <v>109</v>
      </c>
      <c r="C31" s="18" t="s">
        <v>89</v>
      </c>
      <c r="D31" s="12" t="str">
        <f t="shared" ca="1" si="2"/>
        <v>完了</v>
      </c>
      <c r="E31" s="4">
        <v>43025</v>
      </c>
      <c r="F31" s="4">
        <v>43025</v>
      </c>
      <c r="G31" s="19">
        <v>1</v>
      </c>
      <c r="H31" s="19">
        <v>1</v>
      </c>
      <c r="I31" s="12">
        <f t="shared" ca="1" si="5"/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/>
      <c r="P31" s="22"/>
      <c r="Q31" s="22"/>
    </row>
    <row r="32" spans="1:17">
      <c r="A32" s="16"/>
      <c r="B32" s="85" t="s">
        <v>110</v>
      </c>
      <c r="C32" s="18" t="s">
        <v>89</v>
      </c>
      <c r="D32" s="12" t="str">
        <f t="shared" ca="1" si="2"/>
        <v>完了</v>
      </c>
      <c r="E32" s="4">
        <v>43025</v>
      </c>
      <c r="F32" s="4">
        <v>43025</v>
      </c>
      <c r="G32" s="19">
        <v>1</v>
      </c>
      <c r="H32" s="19">
        <v>1</v>
      </c>
      <c r="I32" s="12">
        <f t="shared" ca="1" si="5"/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/>
      <c r="P32" s="22"/>
      <c r="Q32" s="22"/>
    </row>
    <row r="33" spans="1:17">
      <c r="A33" s="16"/>
      <c r="B33" s="85" t="s">
        <v>111</v>
      </c>
      <c r="C33" s="18" t="s">
        <v>89</v>
      </c>
      <c r="D33" s="12" t="str">
        <f t="shared" ca="1" si="2"/>
        <v>完了</v>
      </c>
      <c r="E33" s="4">
        <v>43025</v>
      </c>
      <c r="F33" s="4">
        <v>43025</v>
      </c>
      <c r="G33" s="19">
        <v>1</v>
      </c>
      <c r="H33" s="19">
        <v>1</v>
      </c>
      <c r="I33" s="12">
        <f t="shared" ca="1" si="5"/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/>
      <c r="P33" s="22"/>
      <c r="Q33" s="22"/>
    </row>
    <row r="34" spans="1:17">
      <c r="A34" s="16"/>
      <c r="B34" s="85" t="s">
        <v>112</v>
      </c>
      <c r="C34" s="18" t="s">
        <v>89</v>
      </c>
      <c r="D34" s="12" t="str">
        <f t="shared" ca="1" si="2"/>
        <v>完了</v>
      </c>
      <c r="E34" s="4">
        <v>43025</v>
      </c>
      <c r="F34" s="4">
        <v>43025</v>
      </c>
      <c r="G34" s="19">
        <v>1</v>
      </c>
      <c r="H34" s="19">
        <v>1</v>
      </c>
      <c r="I34" s="12">
        <f t="shared" ca="1" si="5"/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/>
      <c r="P34" s="22"/>
      <c r="Q34" s="22"/>
    </row>
    <row r="35" spans="1:17">
      <c r="A35" s="16"/>
      <c r="B35" s="85" t="s">
        <v>113</v>
      </c>
      <c r="C35" s="18" t="s">
        <v>89</v>
      </c>
      <c r="D35" s="12" t="str">
        <f t="shared" ca="1" si="2"/>
        <v>完了</v>
      </c>
      <c r="E35" s="4">
        <v>43025</v>
      </c>
      <c r="F35" s="4">
        <v>43025</v>
      </c>
      <c r="G35" s="19">
        <v>1</v>
      </c>
      <c r="H35" s="19">
        <v>1</v>
      </c>
      <c r="I35" s="12">
        <f t="shared" ca="1" si="5"/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/>
      <c r="P35" s="22"/>
      <c r="Q35" s="22"/>
    </row>
    <row r="36" spans="1:17">
      <c r="A36" s="16"/>
      <c r="B36" s="85" t="s">
        <v>114</v>
      </c>
      <c r="C36" s="18" t="s">
        <v>115</v>
      </c>
      <c r="D36" s="12" t="str">
        <f t="shared" ca="1" si="2"/>
        <v>完了</v>
      </c>
      <c r="E36" s="4">
        <v>43025</v>
      </c>
      <c r="F36" s="4">
        <v>43025</v>
      </c>
      <c r="G36" s="19">
        <v>1</v>
      </c>
      <c r="H36" s="19">
        <v>1</v>
      </c>
      <c r="I36" s="12">
        <f t="shared" ca="1" si="5"/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/>
      <c r="P36" s="22"/>
      <c r="Q36" s="22"/>
    </row>
    <row r="37" spans="1:17">
      <c r="A37" s="16"/>
      <c r="B37" s="85"/>
      <c r="C37" s="18"/>
      <c r="D37" s="12" t="str">
        <f t="shared" ref="D37:D68" si="6">IF(ISBLANK($B37),"",IF(ISBLANK($F37),"未着手",IF($I37=0,"完了","作業中")))</f>
        <v/>
      </c>
      <c r="E37" s="4"/>
      <c r="F37" s="4"/>
      <c r="G37" s="19"/>
      <c r="H37" s="19"/>
      <c r="I37" s="12" t="str">
        <f t="shared" ca="1" si="5"/>
        <v/>
      </c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 t="s">
        <v>116</v>
      </c>
      <c r="C38" s="18" t="s">
        <v>102</v>
      </c>
      <c r="D38" s="12" t="str">
        <f t="shared" si="6"/>
        <v>完了</v>
      </c>
      <c r="E38" s="4">
        <v>43039</v>
      </c>
      <c r="F38" s="4">
        <v>43039</v>
      </c>
      <c r="G38" s="19">
        <v>2</v>
      </c>
      <c r="H38" s="19">
        <v>2</v>
      </c>
      <c r="I38" s="12">
        <v>0</v>
      </c>
      <c r="J38" s="22">
        <v>2</v>
      </c>
      <c r="K38" s="22">
        <v>2</v>
      </c>
      <c r="L38" s="22">
        <v>2</v>
      </c>
      <c r="M38" s="22">
        <v>2</v>
      </c>
      <c r="N38" s="22">
        <v>0</v>
      </c>
      <c r="O38" s="22"/>
      <c r="P38" s="22"/>
      <c r="Q38" s="22"/>
    </row>
    <row r="39" spans="1:17">
      <c r="A39" s="16"/>
      <c r="B39" s="85" t="s">
        <v>117</v>
      </c>
      <c r="C39" s="18" t="s">
        <v>102</v>
      </c>
      <c r="D39" s="12" t="str">
        <f t="shared" si="6"/>
        <v>作業中</v>
      </c>
      <c r="E39" s="4">
        <v>43039</v>
      </c>
      <c r="F39" s="4">
        <v>43039</v>
      </c>
      <c r="G39" s="19">
        <v>6</v>
      </c>
      <c r="H39" s="19">
        <v>4</v>
      </c>
      <c r="I39" s="12">
        <v>2</v>
      </c>
      <c r="J39" s="22">
        <v>6</v>
      </c>
      <c r="K39" s="22">
        <v>6</v>
      </c>
      <c r="L39" s="22">
        <v>6</v>
      </c>
      <c r="M39" s="22">
        <v>6</v>
      </c>
      <c r="N39" s="22">
        <v>2</v>
      </c>
      <c r="O39" s="22"/>
      <c r="P39" s="22"/>
      <c r="Q39" s="22"/>
    </row>
    <row r="40" spans="1:17">
      <c r="A40" s="16"/>
      <c r="B40" s="85"/>
      <c r="C40" s="18"/>
      <c r="D40" s="12" t="str">
        <f t="shared" si="6"/>
        <v/>
      </c>
      <c r="E40" s="4"/>
      <c r="F40" s="4"/>
      <c r="G40" s="19"/>
      <c r="H40" s="19"/>
      <c r="I40" s="12" t="str">
        <f t="shared" ca="1" si="5"/>
        <v/>
      </c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/>
      <c r="C41" s="18"/>
      <c r="D41" s="12" t="str">
        <f t="shared" si="6"/>
        <v/>
      </c>
      <c r="E41" s="4"/>
      <c r="F41" s="4"/>
      <c r="G41" s="19"/>
      <c r="H41" s="19"/>
      <c r="I41" s="12" t="str">
        <f t="shared" ca="1" si="5"/>
        <v/>
      </c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6"/>
        <v/>
      </c>
      <c r="E42" s="4"/>
      <c r="F42" s="4"/>
      <c r="G42" s="19"/>
      <c r="H42" s="19"/>
      <c r="I42" s="12" t="str">
        <f t="shared" ca="1" si="5"/>
        <v/>
      </c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85"/>
      <c r="C43" s="18"/>
      <c r="D43" s="12" t="str">
        <f t="shared" si="6"/>
        <v/>
      </c>
      <c r="E43" s="4"/>
      <c r="F43" s="4"/>
      <c r="G43" s="19"/>
      <c r="H43" s="19"/>
      <c r="I43" s="12" t="str">
        <f t="shared" ca="1" si="5"/>
        <v/>
      </c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6"/>
        <v/>
      </c>
      <c r="E44" s="4"/>
      <c r="F44" s="4"/>
      <c r="G44" s="19"/>
      <c r="H44" s="19"/>
      <c r="I44" s="12" t="str">
        <f t="shared" ca="1" si="5"/>
        <v/>
      </c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6"/>
        <v/>
      </c>
      <c r="E45" s="4"/>
      <c r="F45" s="4"/>
      <c r="G45" s="19"/>
      <c r="H45" s="19"/>
      <c r="I45" s="12" t="str">
        <f t="shared" ca="1" si="5"/>
        <v/>
      </c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6"/>
        <v/>
      </c>
      <c r="E46" s="4"/>
      <c r="F46" s="4"/>
      <c r="G46" s="19"/>
      <c r="H46" s="19"/>
      <c r="I46" s="12" t="str">
        <f t="shared" ca="1" si="5"/>
        <v/>
      </c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6"/>
        <v/>
      </c>
      <c r="E47" s="4"/>
      <c r="F47" s="4"/>
      <c r="G47" s="19"/>
      <c r="H47" s="19"/>
      <c r="I47" s="12" t="str">
        <f t="shared" ca="1" si="5"/>
        <v/>
      </c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6"/>
        <v/>
      </c>
      <c r="E48" s="4"/>
      <c r="F48" s="4"/>
      <c r="G48" s="19"/>
      <c r="H48" s="19"/>
      <c r="I48" s="12" t="str">
        <f t="shared" ca="1" si="5"/>
        <v/>
      </c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6"/>
        <v/>
      </c>
      <c r="E49" s="4"/>
      <c r="F49" s="4"/>
      <c r="G49" s="19"/>
      <c r="H49" s="19"/>
      <c r="I49" s="12" t="str">
        <f t="shared" ca="1" si="5"/>
        <v/>
      </c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6"/>
        <v/>
      </c>
      <c r="E50" s="4"/>
      <c r="F50" s="4"/>
      <c r="G50" s="19"/>
      <c r="H50" s="19"/>
      <c r="I50" s="12" t="str">
        <f t="shared" ca="1" si="5"/>
        <v/>
      </c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6"/>
        <v/>
      </c>
      <c r="E51" s="4"/>
      <c r="F51" s="4"/>
      <c r="G51" s="19"/>
      <c r="H51" s="19"/>
      <c r="I51" s="12" t="str">
        <f t="shared" ca="1" si="5"/>
        <v/>
      </c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85"/>
      <c r="C52" s="18"/>
      <c r="D52" s="12" t="str">
        <f t="shared" si="6"/>
        <v/>
      </c>
      <c r="E52" s="4"/>
      <c r="F52" s="4"/>
      <c r="G52" s="19"/>
      <c r="H52" s="19"/>
      <c r="I52" s="12" t="str">
        <f t="shared" ca="1" si="5"/>
        <v/>
      </c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/>
      <c r="C53" s="18"/>
      <c r="D53" s="12" t="str">
        <f t="shared" si="6"/>
        <v/>
      </c>
      <c r="E53" s="4"/>
      <c r="F53" s="4"/>
      <c r="G53" s="19"/>
      <c r="H53" s="19"/>
      <c r="I53" s="12" t="str">
        <f t="shared" ca="1" si="5"/>
        <v/>
      </c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/>
      <c r="C54" s="18"/>
      <c r="D54" s="12" t="str">
        <f t="shared" si="6"/>
        <v/>
      </c>
      <c r="E54" s="4"/>
      <c r="F54" s="4"/>
      <c r="G54" s="19"/>
      <c r="H54" s="19"/>
      <c r="I54" s="12" t="str">
        <f t="shared" ca="1" si="5"/>
        <v/>
      </c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/>
      <c r="C55" s="18"/>
      <c r="D55" s="12" t="str">
        <f t="shared" si="6"/>
        <v/>
      </c>
      <c r="E55" s="4"/>
      <c r="F55" s="4"/>
      <c r="G55" s="19"/>
      <c r="H55" s="19"/>
      <c r="I55" s="12" t="str">
        <f t="shared" ca="1" si="5"/>
        <v/>
      </c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/>
      <c r="C56" s="18"/>
      <c r="D56" s="12" t="str">
        <f t="shared" si="6"/>
        <v/>
      </c>
      <c r="E56" s="4"/>
      <c r="F56" s="4"/>
      <c r="G56" s="19"/>
      <c r="H56" s="19"/>
      <c r="I56" s="12" t="str">
        <f t="shared" ca="1" si="5"/>
        <v/>
      </c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/>
      <c r="C57" s="18"/>
      <c r="D57" s="12" t="str">
        <f t="shared" si="6"/>
        <v/>
      </c>
      <c r="E57" s="4"/>
      <c r="F57" s="4"/>
      <c r="G57" s="19"/>
      <c r="H57" s="19"/>
      <c r="I57" s="12" t="str">
        <f t="shared" ref="I57:I88" ca="1" si="7">IF(ISBLANK(J57)=FALSE,OFFSET(I57,0,COUNTA(J57:X57)),"")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/>
      <c r="C58" s="18"/>
      <c r="D58" s="12" t="str">
        <f t="shared" si="6"/>
        <v/>
      </c>
      <c r="E58" s="4"/>
      <c r="F58" s="4"/>
      <c r="G58" s="19"/>
      <c r="H58" s="19"/>
      <c r="I58" s="12" t="str">
        <f t="shared" ca="1" si="7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/>
      <c r="C59" s="18"/>
      <c r="D59" s="12" t="str">
        <f t="shared" si="6"/>
        <v/>
      </c>
      <c r="E59" s="4"/>
      <c r="F59" s="4"/>
      <c r="G59" s="19"/>
      <c r="H59" s="19"/>
      <c r="I59" s="12" t="str">
        <f t="shared" ca="1" si="7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/>
      <c r="C60" s="18"/>
      <c r="D60" s="12" t="str">
        <f t="shared" si="6"/>
        <v/>
      </c>
      <c r="E60" s="4"/>
      <c r="F60" s="4"/>
      <c r="G60" s="19"/>
      <c r="H60" s="19"/>
      <c r="I60" s="12" t="str">
        <f t="shared" ca="1" si="7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6"/>
        <v/>
      </c>
      <c r="E61" s="4"/>
      <c r="F61" s="4"/>
      <c r="G61" s="19"/>
      <c r="H61" s="19"/>
      <c r="I61" s="12" t="str">
        <f t="shared" ca="1" si="7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6"/>
        <v/>
      </c>
      <c r="E62" s="4"/>
      <c r="F62" s="4"/>
      <c r="G62" s="19"/>
      <c r="H62" s="19"/>
      <c r="I62" s="12" t="str">
        <f t="shared" ca="1" si="7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6"/>
        <v/>
      </c>
      <c r="E63" s="4"/>
      <c r="F63" s="4"/>
      <c r="G63" s="19"/>
      <c r="H63" s="19"/>
      <c r="I63" s="12" t="str">
        <f t="shared" ca="1" si="7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17"/>
      <c r="C64" s="18"/>
      <c r="D64" s="12" t="str">
        <f t="shared" si="6"/>
        <v/>
      </c>
      <c r="E64" s="4"/>
      <c r="F64" s="4"/>
      <c r="G64" s="19"/>
      <c r="H64" s="19"/>
      <c r="I64" s="12" t="str">
        <f t="shared" ca="1" si="7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17"/>
      <c r="C65" s="18"/>
      <c r="D65" s="12" t="str">
        <f t="shared" si="6"/>
        <v/>
      </c>
      <c r="E65" s="4"/>
      <c r="F65" s="4"/>
      <c r="G65" s="19"/>
      <c r="H65" s="19"/>
      <c r="I65" s="12" t="str">
        <f t="shared" ca="1" si="7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/>
      <c r="C66" s="18"/>
      <c r="D66" s="12" t="str">
        <f t="shared" si="6"/>
        <v/>
      </c>
      <c r="E66" s="4"/>
      <c r="F66" s="4"/>
      <c r="G66" s="19"/>
      <c r="H66" s="19"/>
      <c r="I66" s="12" t="str">
        <f t="shared" ca="1" si="7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6"/>
        <v/>
      </c>
      <c r="E67" s="4"/>
      <c r="F67" s="4"/>
      <c r="G67" s="19"/>
      <c r="H67" s="19"/>
      <c r="I67" s="12" t="str">
        <f t="shared" ca="1" si="7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6"/>
        <v/>
      </c>
      <c r="E68" s="4"/>
      <c r="F68" s="4"/>
      <c r="G68" s="19"/>
      <c r="H68" s="19"/>
      <c r="I68" s="12" t="str">
        <f t="shared" ca="1" si="7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ref="D69:D104" si="8">IF(ISBLANK($B69),"",IF(ISBLANK($F69),"未着手",IF($I69=0,"完了","作業中")))</f>
        <v/>
      </c>
      <c r="E69" s="4"/>
      <c r="F69" s="4"/>
      <c r="G69" s="19"/>
      <c r="H69" s="19"/>
      <c r="I69" s="12" t="str">
        <f t="shared" ca="1" si="7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si="8"/>
        <v/>
      </c>
      <c r="E70" s="4"/>
      <c r="F70" s="4"/>
      <c r="G70" s="19"/>
      <c r="H70" s="19"/>
      <c r="I70" s="12" t="str">
        <f t="shared" ca="1" si="7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8"/>
        <v/>
      </c>
      <c r="E71" s="4"/>
      <c r="F71" s="4"/>
      <c r="G71" s="19"/>
      <c r="H71" s="19"/>
      <c r="I71" s="12" t="str">
        <f t="shared" ca="1" si="7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8"/>
        <v/>
      </c>
      <c r="E72" s="4"/>
      <c r="F72" s="4"/>
      <c r="G72" s="19"/>
      <c r="H72" s="19"/>
      <c r="I72" s="12" t="str">
        <f t="shared" ca="1" si="7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8"/>
        <v/>
      </c>
      <c r="E73" s="4"/>
      <c r="F73" s="4"/>
      <c r="G73" s="19"/>
      <c r="H73" s="19"/>
      <c r="I73" s="12" t="str">
        <f t="shared" ca="1" si="7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8"/>
        <v/>
      </c>
      <c r="E74" s="4"/>
      <c r="F74" s="4"/>
      <c r="G74" s="19"/>
      <c r="H74" s="19"/>
      <c r="I74" s="12" t="str">
        <f t="shared" ca="1" si="7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8"/>
        <v/>
      </c>
      <c r="E75" s="4"/>
      <c r="F75" s="4"/>
      <c r="G75" s="19"/>
      <c r="H75" s="19"/>
      <c r="I75" s="12" t="str">
        <f t="shared" ca="1" si="7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8"/>
        <v/>
      </c>
      <c r="E76" s="4"/>
      <c r="F76" s="4"/>
      <c r="G76" s="19"/>
      <c r="H76" s="19"/>
      <c r="I76" s="12" t="str">
        <f t="shared" ca="1" si="7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8"/>
        <v/>
      </c>
      <c r="E77" s="4"/>
      <c r="F77" s="4"/>
      <c r="G77" s="19"/>
      <c r="H77" s="19"/>
      <c r="I77" s="12" t="str">
        <f t="shared" ca="1" si="7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8"/>
        <v/>
      </c>
      <c r="E78" s="4"/>
      <c r="F78" s="4"/>
      <c r="G78" s="19"/>
      <c r="H78" s="19"/>
      <c r="I78" s="12" t="str">
        <f t="shared" ca="1" si="7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8"/>
        <v/>
      </c>
      <c r="E79" s="4"/>
      <c r="F79" s="4"/>
      <c r="G79" s="19"/>
      <c r="H79" s="19"/>
      <c r="I79" s="12" t="str">
        <f t="shared" ca="1" si="7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8"/>
        <v/>
      </c>
      <c r="E80" s="4"/>
      <c r="F80" s="4"/>
      <c r="G80" s="19"/>
      <c r="H80" s="19"/>
      <c r="I80" s="12" t="str">
        <f t="shared" ca="1" si="7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8"/>
        <v/>
      </c>
      <c r="E81" s="4"/>
      <c r="F81" s="4"/>
      <c r="G81" s="19"/>
      <c r="H81" s="19"/>
      <c r="I81" s="12" t="str">
        <f t="shared" ca="1" si="7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8"/>
        <v/>
      </c>
      <c r="E82" s="4"/>
      <c r="F82" s="4"/>
      <c r="G82" s="19"/>
      <c r="H82" s="19"/>
      <c r="I82" s="12" t="str">
        <f t="shared" ca="1" si="7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8"/>
        <v/>
      </c>
      <c r="E83" s="4"/>
      <c r="F83" s="4"/>
      <c r="G83" s="19"/>
      <c r="H83" s="19"/>
      <c r="I83" s="12" t="str">
        <f t="shared" ca="1" si="7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8"/>
        <v/>
      </c>
      <c r="E84" s="4"/>
      <c r="F84" s="4"/>
      <c r="G84" s="19"/>
      <c r="H84" s="19"/>
      <c r="I84" s="12" t="str">
        <f t="shared" ca="1" si="7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8"/>
        <v/>
      </c>
      <c r="E85" s="4"/>
      <c r="F85" s="4"/>
      <c r="G85" s="19"/>
      <c r="H85" s="19"/>
      <c r="I85" s="12" t="str">
        <f t="shared" ca="1" si="7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8"/>
        <v/>
      </c>
      <c r="E86" s="4"/>
      <c r="F86" s="4"/>
      <c r="G86" s="19"/>
      <c r="H86" s="19"/>
      <c r="I86" s="12" t="str">
        <f t="shared" ca="1" si="7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8"/>
        <v/>
      </c>
      <c r="E87" s="4"/>
      <c r="F87" s="4"/>
      <c r="G87" s="19"/>
      <c r="H87" s="19"/>
      <c r="I87" s="12" t="str">
        <f t="shared" ca="1" si="7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8"/>
        <v/>
      </c>
      <c r="E88" s="4"/>
      <c r="F88" s="4"/>
      <c r="G88" s="19"/>
      <c r="H88" s="19"/>
      <c r="I88" s="12" t="str">
        <f t="shared" ca="1" si="7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8"/>
        <v/>
      </c>
      <c r="E89" s="4"/>
      <c r="F89" s="4"/>
      <c r="G89" s="19"/>
      <c r="H89" s="19"/>
      <c r="I89" s="12" t="str">
        <f t="shared" ref="I89:I120" ca="1" si="9">IF(ISBLANK(J89)=FALSE,OFFSET(I89,0,COUNTA(J89:X89)),"")</f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8"/>
        <v/>
      </c>
      <c r="E90" s="4"/>
      <c r="F90" s="4"/>
      <c r="G90" s="19"/>
      <c r="H90" s="19"/>
      <c r="I90" s="12" t="str">
        <f t="shared" ca="1" si="9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8"/>
        <v/>
      </c>
      <c r="E91" s="4"/>
      <c r="F91" s="4"/>
      <c r="G91" s="19"/>
      <c r="H91" s="19"/>
      <c r="I91" s="12" t="str">
        <f t="shared" ca="1" si="9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8"/>
        <v/>
      </c>
      <c r="E92" s="4"/>
      <c r="F92" s="4"/>
      <c r="G92" s="19"/>
      <c r="H92" s="19"/>
      <c r="I92" s="12" t="str">
        <f t="shared" ca="1" si="9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8"/>
        <v/>
      </c>
      <c r="E93" s="4"/>
      <c r="F93" s="4"/>
      <c r="G93" s="19"/>
      <c r="H93" s="19"/>
      <c r="I93" s="12" t="str">
        <f t="shared" ca="1" si="9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8"/>
        <v/>
      </c>
      <c r="E94" s="4"/>
      <c r="F94" s="4"/>
      <c r="G94" s="19"/>
      <c r="H94" s="19"/>
      <c r="I94" s="12" t="str">
        <f t="shared" ca="1" si="9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8"/>
        <v/>
      </c>
      <c r="E95" s="4"/>
      <c r="F95" s="4"/>
      <c r="G95" s="19"/>
      <c r="H95" s="19"/>
      <c r="I95" s="12" t="str">
        <f t="shared" ca="1" si="9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8"/>
        <v/>
      </c>
      <c r="E96" s="4"/>
      <c r="F96" s="4"/>
      <c r="G96" s="19"/>
      <c r="H96" s="19"/>
      <c r="I96" s="12" t="str">
        <f t="shared" ca="1" si="9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8"/>
        <v/>
      </c>
      <c r="E97" s="4"/>
      <c r="F97" s="4"/>
      <c r="G97" s="19"/>
      <c r="H97" s="19"/>
      <c r="I97" s="12" t="str">
        <f t="shared" ca="1" si="9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8"/>
        <v/>
      </c>
      <c r="E98" s="4"/>
      <c r="F98" s="4"/>
      <c r="G98" s="19"/>
      <c r="H98" s="19"/>
      <c r="I98" s="12" t="str">
        <f t="shared" ca="1" si="9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8"/>
        <v/>
      </c>
      <c r="E99" s="4"/>
      <c r="F99" s="4"/>
      <c r="G99" s="19"/>
      <c r="H99" s="19"/>
      <c r="I99" s="12" t="str">
        <f t="shared" ca="1" si="9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8"/>
        <v/>
      </c>
      <c r="E100" s="4"/>
      <c r="F100" s="4"/>
      <c r="G100" s="19"/>
      <c r="H100" s="19"/>
      <c r="I100" s="12" t="str">
        <f t="shared" ca="1" si="9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8"/>
        <v/>
      </c>
      <c r="E101" s="4"/>
      <c r="F101" s="4"/>
      <c r="G101" s="19"/>
      <c r="H101" s="19"/>
      <c r="I101" s="12" t="str">
        <f t="shared" ca="1" si="9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8"/>
        <v/>
      </c>
      <c r="E102" s="4"/>
      <c r="F102" s="4"/>
      <c r="G102" s="19"/>
      <c r="H102" s="19"/>
      <c r="I102" s="12" t="str">
        <f t="shared" ca="1" si="9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8"/>
        <v/>
      </c>
      <c r="E103" s="4"/>
      <c r="F103" s="4"/>
      <c r="G103" s="19"/>
      <c r="H103" s="19"/>
      <c r="I103" s="12" t="str">
        <f t="shared" ca="1" si="9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8"/>
        <v/>
      </c>
      <c r="E104" s="4"/>
      <c r="F104" s="4"/>
      <c r="G104" s="19"/>
      <c r="H104" s="19"/>
      <c r="I104" s="12" t="str">
        <f t="shared" ca="1" si="9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 t="s">
        <v>87</v>
      </c>
      <c r="T107" s="10">
        <f t="shared" ref="T107:T116" si="10">SUMIF($C$5:$C$104,S107,$G$5:$G$104)</f>
        <v>24</v>
      </c>
      <c r="U107" s="10">
        <f t="shared" ref="U107:U116" ca="1" si="11">SUMIF($C$5:$C$104,S107,$I$5:$I$104)</f>
        <v>3</v>
      </c>
      <c r="V107" s="10">
        <f t="shared" ref="V107:V116" si="12">SUMIF($C$5:$C$104,S107,$H$5:$H$104)</f>
        <v>31</v>
      </c>
      <c r="W107" s="14">
        <f t="shared" ref="W107:W116" si="13">COUNTA($J$2:$Q$2)*6-COUNTA($J$4:$Q$4)*6</f>
        <v>0</v>
      </c>
      <c r="X107" s="15">
        <f ca="1">IF(W107&gt;U107,0,U107-W107)</f>
        <v>3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 t="s">
        <v>88</v>
      </c>
      <c r="T108" s="10">
        <f t="shared" si="10"/>
        <v>22</v>
      </c>
      <c r="U108" s="10">
        <f t="shared" ca="1" si="11"/>
        <v>0</v>
      </c>
      <c r="V108" s="10">
        <f t="shared" si="12"/>
        <v>23</v>
      </c>
      <c r="W108" s="14">
        <f t="shared" si="13"/>
        <v>0</v>
      </c>
      <c r="X108" s="15">
        <f t="shared" ref="X108:X116" ca="1" si="14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 t="s">
        <v>94</v>
      </c>
      <c r="T109" s="10">
        <f t="shared" si="10"/>
        <v>22</v>
      </c>
      <c r="U109" s="10">
        <f t="shared" si="11"/>
        <v>2</v>
      </c>
      <c r="V109" s="10">
        <f t="shared" si="12"/>
        <v>20</v>
      </c>
      <c r="W109" s="14">
        <f t="shared" si="13"/>
        <v>0</v>
      </c>
      <c r="X109" s="15">
        <f t="shared" si="14"/>
        <v>2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 t="s">
        <v>89</v>
      </c>
      <c r="T110" s="10">
        <f t="shared" si="10"/>
        <v>16</v>
      </c>
      <c r="U110" s="10">
        <f t="shared" ca="1" si="11"/>
        <v>1</v>
      </c>
      <c r="V110" s="10">
        <f t="shared" si="12"/>
        <v>16</v>
      </c>
      <c r="W110" s="14">
        <f t="shared" si="13"/>
        <v>0</v>
      </c>
      <c r="X110" s="15">
        <f t="shared" ca="1" si="14"/>
        <v>1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10"/>
        <v>0</v>
      </c>
      <c r="U111" s="10">
        <f t="shared" si="11"/>
        <v>0</v>
      </c>
      <c r="V111" s="10">
        <f t="shared" si="12"/>
        <v>0</v>
      </c>
      <c r="W111" s="14">
        <f t="shared" si="13"/>
        <v>0</v>
      </c>
      <c r="X111" s="15">
        <f t="shared" si="14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10"/>
        <v>0</v>
      </c>
      <c r="U112" s="10">
        <f t="shared" si="11"/>
        <v>0</v>
      </c>
      <c r="V112" s="10">
        <f t="shared" si="12"/>
        <v>0</v>
      </c>
      <c r="W112" s="14">
        <f t="shared" si="13"/>
        <v>0</v>
      </c>
      <c r="X112" s="15">
        <f t="shared" si="14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10"/>
        <v>0</v>
      </c>
      <c r="U113" s="10">
        <f t="shared" si="11"/>
        <v>0</v>
      </c>
      <c r="V113" s="10">
        <f t="shared" si="12"/>
        <v>0</v>
      </c>
      <c r="W113" s="14">
        <f t="shared" si="13"/>
        <v>0</v>
      </c>
      <c r="X113" s="15">
        <f t="shared" si="14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10"/>
        <v>0</v>
      </c>
      <c r="U114" s="10">
        <f t="shared" si="11"/>
        <v>0</v>
      </c>
      <c r="V114" s="10">
        <f t="shared" si="12"/>
        <v>0</v>
      </c>
      <c r="W114" s="14">
        <f t="shared" si="13"/>
        <v>0</v>
      </c>
      <c r="X114" s="15">
        <f t="shared" si="14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10"/>
        <v>0</v>
      </c>
      <c r="U115" s="10">
        <f t="shared" si="11"/>
        <v>0</v>
      </c>
      <c r="V115" s="10">
        <f t="shared" si="12"/>
        <v>0</v>
      </c>
      <c r="W115" s="14">
        <f t="shared" si="13"/>
        <v>0</v>
      </c>
      <c r="X115" s="15">
        <f t="shared" si="14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10"/>
        <v>0</v>
      </c>
      <c r="U116" s="10">
        <f t="shared" si="11"/>
        <v>0</v>
      </c>
      <c r="V116" s="10">
        <f t="shared" si="12"/>
        <v>0</v>
      </c>
      <c r="W116" s="14">
        <f t="shared" si="13"/>
        <v>0</v>
      </c>
      <c r="X116" s="15">
        <f t="shared" si="14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autoFilter ref="A1:Q188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47" priority="1" stopIfTrue="1">
      <formula>D105="未着手"</formula>
    </cfRule>
    <cfRule type="expression" dxfId="46" priority="2" stopIfTrue="1">
      <formula>D105="作業中"</formula>
    </cfRule>
    <cfRule type="expression" dxfId="45" priority="3" stopIfTrue="1">
      <formula>OR(D105="終了",D105="完了")</formula>
    </cfRule>
  </conditionalFormatting>
  <conditionalFormatting sqref="A5:XFD104">
    <cfRule type="expression" dxfId="2" priority="4" stopIfTrue="1">
      <formula>$D5="未着手"</formula>
    </cfRule>
    <cfRule type="expression" dxfId="1" priority="5" stopIfTrue="1">
      <formula>$D5="作業中"</formula>
    </cfRule>
    <cfRule type="expression" dxfId="0" priority="6" stopIfTrue="1">
      <formula>OR($D5="終了",$D5="完了")</formula>
    </cfRule>
  </conditionalFormatting>
  <conditionalFormatting sqref="B105:B65536">
    <cfRule type="expression" dxfId="44" priority="7" stopIfTrue="1">
      <formula>D105="未着手"</formula>
    </cfRule>
    <cfRule type="expression" dxfId="43" priority="8" stopIfTrue="1">
      <formula>D105="作業中"</formula>
    </cfRule>
    <cfRule type="expression" dxfId="42" priority="9" stopIfTrue="1">
      <formula>OR(D105="終了",D105="完了")</formula>
    </cfRule>
  </conditionalFormatting>
  <conditionalFormatting sqref="C105:C65536">
    <cfRule type="expression" dxfId="41" priority="10" stopIfTrue="1">
      <formula>D105="未着手"</formula>
    </cfRule>
    <cfRule type="expression" dxfId="40" priority="11" stopIfTrue="1">
      <formula>D105="作業中"</formula>
    </cfRule>
    <cfRule type="expression" dxfId="39" priority="12" stopIfTrue="1">
      <formula>OR(D105="終了",D105="完了")</formula>
    </cfRule>
  </conditionalFormatting>
  <conditionalFormatting sqref="E105:Q65536">
    <cfRule type="expression" dxfId="38" priority="13" stopIfTrue="1">
      <formula>$D105="未着手"</formula>
    </cfRule>
    <cfRule type="expression" dxfId="37" priority="14" stopIfTrue="1">
      <formula>$D105="作業中"</formula>
    </cfRule>
    <cfRule type="expression" dxfId="3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workbookViewId="0">
      <selection activeCell="C6" sqref="C6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9" width="4.6640625" style="7" customWidth="1"/>
    <col min="20" max="20" width="2.88671875" customWidth="1"/>
    <col min="31" max="31" width="14.21875" customWidth="1"/>
    <col min="32" max="32" width="4.77734375" customWidth="1"/>
    <col min="33" max="33" width="3.777343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5" priority="1" stopIfTrue="1">
      <formula>D105="未着手"</formula>
    </cfRule>
    <cfRule type="expression" dxfId="34" priority="2" stopIfTrue="1">
      <formula>D105="作業中"</formula>
    </cfRule>
    <cfRule type="expression" dxfId="33" priority="3" stopIfTrue="1">
      <formula>OR(D105="終了",D105="完了")</formula>
    </cfRule>
  </conditionalFormatting>
  <conditionalFormatting sqref="A5:XFD104">
    <cfRule type="expression" dxfId="32" priority="4" stopIfTrue="1">
      <formula>$D5="未着手"</formula>
    </cfRule>
    <cfRule type="expression" dxfId="31" priority="5" stopIfTrue="1">
      <formula>$D5="作業中"</formula>
    </cfRule>
    <cfRule type="expression" dxfId="30" priority="6" stopIfTrue="1">
      <formula>OR($D5="終了",$D5="完了")</formula>
    </cfRule>
  </conditionalFormatting>
  <conditionalFormatting sqref="B105:B65536">
    <cfRule type="expression" dxfId="29" priority="7" stopIfTrue="1">
      <formula>D105="未着手"</formula>
    </cfRule>
    <cfRule type="expression" dxfId="28" priority="8" stopIfTrue="1">
      <formula>D105="作業中"</formula>
    </cfRule>
    <cfRule type="expression" dxfId="27" priority="9" stopIfTrue="1">
      <formula>OR(D105="終了",D105="完了")</formula>
    </cfRule>
  </conditionalFormatting>
  <conditionalFormatting sqref="C105:C65536">
    <cfRule type="expression" dxfId="26" priority="10" stopIfTrue="1">
      <formula>D105="未着手"</formula>
    </cfRule>
    <cfRule type="expression" dxfId="25" priority="11" stopIfTrue="1">
      <formula>D105="作業中"</formula>
    </cfRule>
    <cfRule type="expression" dxfId="24" priority="12" stopIfTrue="1">
      <formula>OR(D105="終了",D105="完了")</formula>
    </cfRule>
  </conditionalFormatting>
  <conditionalFormatting sqref="E105:S65536">
    <cfRule type="expression" dxfId="23" priority="13" stopIfTrue="1">
      <formula>$D105="未着手"</formula>
    </cfRule>
    <cfRule type="expression" dxfId="22" priority="14" stopIfTrue="1">
      <formula>$D105="作業中"</formula>
    </cfRule>
    <cfRule type="expression" dxfId="2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B1" sqref="B1:B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0" priority="1" stopIfTrue="1">
      <formula>D105="未着手"</formula>
    </cfRule>
    <cfRule type="expression" dxfId="19" priority="2" stopIfTrue="1">
      <formula>D105="作業中"</formula>
    </cfRule>
    <cfRule type="expression" dxfId="18" priority="3" stopIfTrue="1">
      <formula>OR(D105="終了",D105="完了")</formula>
    </cfRule>
  </conditionalFormatting>
  <conditionalFormatting sqref="A5:XFD104">
    <cfRule type="expression" dxfId="17" priority="4" stopIfTrue="1">
      <formula>$D5="未着手"</formula>
    </cfRule>
    <cfRule type="expression" dxfId="16" priority="5" stopIfTrue="1">
      <formula>$D5="作業中"</formula>
    </cfRule>
    <cfRule type="expression" dxfId="15" priority="6" stopIfTrue="1">
      <formula>OR($D5="終了",$D5="完了")</formula>
    </cfRule>
  </conditionalFormatting>
  <conditionalFormatting sqref="B105:B65536">
    <cfRule type="expression" dxfId="14" priority="7" stopIfTrue="1">
      <formula>D105="未着手"</formula>
    </cfRule>
    <cfRule type="expression" dxfId="13" priority="8" stopIfTrue="1">
      <formula>D105="作業中"</formula>
    </cfRule>
    <cfRule type="expression" dxfId="12" priority="9" stopIfTrue="1">
      <formula>OR(D105="終了",D105="完了")</formula>
    </cfRule>
  </conditionalFormatting>
  <conditionalFormatting sqref="C105:C65536">
    <cfRule type="expression" dxfId="11" priority="10" stopIfTrue="1">
      <formula>D105="未着手"</formula>
    </cfRule>
    <cfRule type="expression" dxfId="10" priority="11" stopIfTrue="1">
      <formula>D105="作業中"</formula>
    </cfRule>
    <cfRule type="expression" dxfId="9" priority="12" stopIfTrue="1">
      <formula>OR(D105="終了",D105="完了")</formula>
    </cfRule>
  </conditionalFormatting>
  <conditionalFormatting sqref="E105:P65536">
    <cfRule type="expression" dxfId="8" priority="13" stopIfTrue="1">
      <formula>$D105="未着手"</formula>
    </cfRule>
    <cfRule type="expression" dxfId="7" priority="14" stopIfTrue="1">
      <formula>$D105="作業中"</formula>
    </cfRule>
    <cfRule type="expression" dxfId="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ColWidth="9" defaultRowHeight="13.2"/>
  <cols>
    <col min="1" max="1" width="8.109375" style="26" customWidth="1"/>
    <col min="2" max="2" width="10.77734375" style="26" customWidth="1"/>
    <col min="3" max="3" width="9.33203125" style="26" customWidth="1"/>
    <col min="4" max="4" width="10.21875" style="26" customWidth="1"/>
    <col min="5" max="5" width="13" style="26" customWidth="1"/>
    <col min="6" max="6" width="12.6640625" style="26" customWidth="1"/>
    <col min="7" max="7" width="41.44140625" style="26" customWidth="1"/>
    <col min="8" max="8" width="26.44140625" style="26" customWidth="1"/>
    <col min="9" max="9" width="14.44140625" style="26" customWidth="1"/>
    <col min="10" max="10" width="12.88671875" style="26" customWidth="1"/>
    <col min="11" max="11" width="12.44140625" style="26" customWidth="1"/>
    <col min="12" max="12" width="9" style="26"/>
    <col min="13" max="13" width="5.88671875" style="26" customWidth="1"/>
    <col min="14" max="14" width="13.88671875" style="26" customWidth="1"/>
    <col min="15" max="15" width="10.88671875" style="26" customWidth="1"/>
    <col min="16" max="16" width="12.44140625" style="26" customWidth="1"/>
    <col min="17" max="17" width="12.33203125" style="26" customWidth="1"/>
    <col min="18" max="18" width="13.88671875" style="26" customWidth="1"/>
    <col min="19" max="16384" width="9" style="26"/>
  </cols>
  <sheetData>
    <row r="1" spans="1:18" ht="13.8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3.8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G015A1306</cp:lastModifiedBy>
  <cp:lastPrinted>2015-04-07T06:42:13Z</cp:lastPrinted>
  <dcterms:created xsi:type="dcterms:W3CDTF">2007-12-08T04:18:44Z</dcterms:created>
  <dcterms:modified xsi:type="dcterms:W3CDTF">2017-10-31T07:57:59Z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c1ad7843-141d-4a1a-99e9-58f01c089f38</vt:lpwstr>
  </property>
</Properties>
</file>