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rres Poveda\Documents\INGENIERIA DE SOFTWARE\Ejercicios\"/>
    </mc:Choice>
  </mc:AlternateContent>
  <xr:revisionPtr revIDLastSave="0" documentId="13_ncr:1_{AF04FAB0-6F18-49D3-BDCD-B029B0F29D46}" xr6:coauthVersionLast="47" xr6:coauthVersionMax="47" xr10:uidLastSave="{00000000-0000-0000-0000-000000000000}"/>
  <bookViews>
    <workbookView xWindow="3720" yWindow="3195" windowWidth="15375" windowHeight="8325" xr2:uid="{00000000-000D-0000-FFFF-FFFF00000000}"/>
  </bookViews>
  <sheets>
    <sheet name="Brujula" sheetId="1" r:id="rId1"/>
    <sheet name="Transito" sheetId="2" r:id="rId2"/>
    <sheet name="Crandall" sheetId="3" r:id="rId3"/>
    <sheet name="123w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7" i="4" l="1"/>
  <c r="H16" i="4"/>
  <c r="F16" i="4"/>
  <c r="I16" i="4" s="1"/>
  <c r="F14" i="4"/>
  <c r="H14" i="4" s="1"/>
  <c r="H12" i="4"/>
  <c r="F12" i="4"/>
  <c r="I12" i="4" s="1"/>
  <c r="F10" i="4"/>
  <c r="H10" i="4" s="1"/>
  <c r="H8" i="4"/>
  <c r="F8" i="4"/>
  <c r="I8" i="4" s="1"/>
  <c r="F6" i="4"/>
  <c r="I6" i="4" s="1"/>
  <c r="H4" i="4"/>
  <c r="F4" i="4"/>
  <c r="I4" i="4" s="1"/>
  <c r="I10" i="4" l="1"/>
  <c r="I14" i="4"/>
  <c r="H6" i="4"/>
  <c r="H17" i="4"/>
  <c r="J16" i="4" l="1"/>
  <c r="L16" i="4" s="1"/>
  <c r="J4" i="4"/>
  <c r="L4" i="4" s="1"/>
  <c r="J14" i="4"/>
  <c r="L14" i="4" s="1"/>
  <c r="J10" i="4"/>
  <c r="L10" i="4" s="1"/>
  <c r="J6" i="4"/>
  <c r="J12" i="4"/>
  <c r="L12" i="4" s="1"/>
  <c r="J8" i="4"/>
  <c r="L8" i="4" s="1"/>
  <c r="L6" i="4"/>
  <c r="I17" i="4"/>
  <c r="N4" i="4" l="1"/>
  <c r="N6" i="4" s="1"/>
  <c r="N8" i="4" s="1"/>
  <c r="N10" i="4" s="1"/>
  <c r="N12" i="4" s="1"/>
  <c r="N14" i="4" s="1"/>
  <c r="N16" i="4" s="1"/>
  <c r="L17" i="4"/>
  <c r="K16" i="4"/>
  <c r="M16" i="4" s="1"/>
  <c r="K12" i="4"/>
  <c r="M12" i="4" s="1"/>
  <c r="K8" i="4"/>
  <c r="M8" i="4" s="1"/>
  <c r="K4" i="4"/>
  <c r="M4" i="4" s="1"/>
  <c r="K14" i="4"/>
  <c r="M14" i="4" s="1"/>
  <c r="K10" i="4"/>
  <c r="M10" i="4" s="1"/>
  <c r="K6" i="4"/>
  <c r="M6" i="4" s="1"/>
  <c r="M17" i="4" l="1"/>
  <c r="O4" i="4"/>
  <c r="O6" i="4" s="1"/>
  <c r="O8" i="4" s="1"/>
  <c r="O10" i="4" s="1"/>
  <c r="O12" i="4" s="1"/>
  <c r="O14" i="4" s="1"/>
  <c r="O16" i="4" s="1"/>
</calcChain>
</file>

<file path=xl/sharedStrings.xml><?xml version="1.0" encoding="utf-8"?>
<sst xmlns="http://schemas.openxmlformats.org/spreadsheetml/2006/main" count="70" uniqueCount="30">
  <si>
    <t>▲</t>
  </si>
  <si>
    <t>☐</t>
  </si>
  <si>
    <t>Azimut</t>
  </si>
  <si>
    <t>Azimut Decimal</t>
  </si>
  <si>
    <t>DH</t>
  </si>
  <si>
    <t>PM</t>
  </si>
  <si>
    <t>PP</t>
  </si>
  <si>
    <t>CPM</t>
  </si>
  <si>
    <t>CPP</t>
  </si>
  <si>
    <t>PMC</t>
  </si>
  <si>
    <t>PPM</t>
  </si>
  <si>
    <t>Norte</t>
  </si>
  <si>
    <t>Este</t>
  </si>
  <si>
    <t>Grados</t>
  </si>
  <si>
    <t xml:space="preserve">Minutos </t>
  </si>
  <si>
    <t>Segundos</t>
  </si>
  <si>
    <t>Y</t>
  </si>
  <si>
    <t>VY</t>
  </si>
  <si>
    <t>X</t>
  </si>
  <si>
    <t>VX</t>
  </si>
  <si>
    <t>CY</t>
  </si>
  <si>
    <t>CX</t>
  </si>
  <si>
    <t>YC</t>
  </si>
  <si>
    <t>XC</t>
  </si>
  <si>
    <t>L^2</t>
  </si>
  <si>
    <t>D^2</t>
  </si>
  <si>
    <t>LD</t>
  </si>
  <si>
    <t>(LD)^2</t>
  </si>
  <si>
    <t>YCORREGIDO</t>
  </si>
  <si>
    <t>XCORREGIDO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</si>
</sst>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00"/>
  </numFmts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7" xfId="0" applyBorder="1"/>
    <xf numFmtId="0" fontId="0" fillId="2" borderId="1" xfId="0" applyFill="1" applyBorder="1"/>
    <xf numFmtId="0" fontId="1" fillId="2" borderId="0" xfId="0" applyFont="1" applyFill="1"/>
    <xf numFmtId="164" fontId="1" fillId="0" borderId="0" xfId="0" applyNumberFormat="1" applyFont="1"/>
    <xf numFmtId="0" fontId="1" fillId="0" borderId="0" xfId="0" applyFont="1"/>
    <xf numFmtId="0" fontId="0" fillId="3" borderId="4" xfId="0" applyFill="1" applyBorder="1"/>
    <xf numFmtId="0" fontId="0" fillId="3" borderId="7" xfId="0" applyFill="1" applyBorder="1"/>
    <xf numFmtId="0" fontId="0" fillId="3" borderId="2" xfId="0" applyFill="1" applyBorder="1"/>
    <xf numFmtId="0" fontId="0" fillId="3" borderId="1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2" xfId="0" applyFill="1" applyBorder="1"/>
    <xf numFmtId="0" fontId="0" fillId="4" borderId="5" xfId="0" applyFill="1" applyBorder="1"/>
    <xf numFmtId="0" fontId="0" fillId="4" borderId="8" xfId="0" applyFill="1" applyBorder="1"/>
    <xf numFmtId="0" fontId="0" fillId="5" borderId="1" xfId="0" applyFill="1" applyBorder="1"/>
    <xf numFmtId="0" fontId="0" fillId="3" borderId="15" xfId="0" applyFill="1" applyBorder="1"/>
    <xf numFmtId="0" fontId="0" fillId="4" borderId="10" xfId="0" applyFill="1" applyBorder="1"/>
    <xf numFmtId="0" fontId="0" fillId="0" borderId="16" xfId="0" applyBorder="1"/>
    <xf numFmtId="0" fontId="0" fillId="0" borderId="17" xfId="0" applyBorder="1"/>
    <xf numFmtId="165" fontId="0" fillId="0" borderId="1" xfId="0" applyNumberFormat="1" applyBorder="1"/>
    <xf numFmtId="165" fontId="0" fillId="0" borderId="0" xfId="0" applyNumberFormat="1"/>
    <xf numFmtId="165" fontId="0" fillId="0" borderId="20" xfId="0" applyNumberFormat="1" applyBorder="1"/>
    <xf numFmtId="0" fontId="0" fillId="4" borderId="1" xfId="0" applyFill="1" applyBorder="1"/>
    <xf numFmtId="164" fontId="0" fillId="0" borderId="1" xfId="0" applyNumberFormat="1" applyBorder="1"/>
    <xf numFmtId="0" fontId="0" fillId="0" borderId="1" xfId="0" applyBorder="1"/>
    <xf numFmtId="0" fontId="0" fillId="0" borderId="2" xfId="0" applyBorder="1"/>
    <xf numFmtId="0" fontId="0" fillId="3" borderId="19" xfId="0" applyFill="1" applyBorder="1" applyAlignment="1">
      <alignment horizontal="center"/>
    </xf>
    <xf numFmtId="0" fontId="0" fillId="0" borderId="18" xfId="0" applyBorder="1"/>
    <xf numFmtId="0" fontId="0" fillId="0" borderId="1" xfId="0" applyBorder="1" applyAlignment="1">
      <alignment horizontal="center" vertical="center"/>
    </xf>
    <xf numFmtId="0" fontId="0" fillId="0" borderId="2" xfId="0" applyBorder="1"/>
    <xf numFmtId="0" fontId="0" fillId="4" borderId="3" xfId="0" applyFill="1" applyBorder="1" applyAlignment="1">
      <alignment horizontal="center" vertical="center"/>
    </xf>
    <xf numFmtId="0" fontId="0" fillId="0" borderId="9" xfId="0" applyBorder="1"/>
    <xf numFmtId="0" fontId="0" fillId="4" borderId="4" xfId="0" applyFill="1" applyBorder="1" applyAlignment="1">
      <alignment horizontal="center" vertical="center"/>
    </xf>
    <xf numFmtId="0" fontId="0" fillId="4" borderId="4" xfId="0" applyFill="1" applyBorder="1" applyAlignment="1">
      <alignment horizontal="center"/>
    </xf>
    <xf numFmtId="0" fontId="0" fillId="0" borderId="11" xfId="0" applyBorder="1"/>
    <xf numFmtId="0" fontId="0" fillId="0" borderId="12" xfId="0" applyBorder="1"/>
    <xf numFmtId="0" fontId="0" fillId="0" borderId="4" xfId="0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0" borderId="13" xfId="0" applyBorder="1"/>
    <xf numFmtId="0" fontId="0" fillId="0" borderId="1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7"/>
  <sheetViews>
    <sheetView tabSelected="1" workbookViewId="0">
      <selection activeCell="O7" sqref="O7"/>
    </sheetView>
  </sheetViews>
  <sheetFormatPr baseColWidth="10" defaultRowHeight="15" x14ac:dyDescent="0.25"/>
  <cols>
    <col min="6" max="6" width="14.85546875" hidden="1" customWidth="1"/>
    <col min="8" max="13" width="0" hidden="1"/>
  </cols>
  <sheetData>
    <row r="1" spans="1:15" x14ac:dyDescent="0.25">
      <c r="A1" s="10" t="s">
        <v>0</v>
      </c>
      <c r="B1" s="11" t="s">
        <v>1</v>
      </c>
      <c r="C1" s="11" t="s">
        <v>2</v>
      </c>
      <c r="D1" s="11"/>
      <c r="E1" s="11"/>
      <c r="F1" s="6" t="s">
        <v>3</v>
      </c>
      <c r="G1" s="11" t="s">
        <v>4</v>
      </c>
      <c r="H1" s="6" t="s">
        <v>5</v>
      </c>
      <c r="I1" s="6" t="s">
        <v>6</v>
      </c>
      <c r="J1" s="6" t="s">
        <v>7</v>
      </c>
      <c r="K1" s="6" t="s">
        <v>8</v>
      </c>
      <c r="L1" s="6" t="s">
        <v>9</v>
      </c>
      <c r="M1" s="6" t="s">
        <v>10</v>
      </c>
      <c r="N1" s="11" t="s">
        <v>11</v>
      </c>
      <c r="O1" s="15" t="s">
        <v>12</v>
      </c>
    </row>
    <row r="2" spans="1:15" ht="15.75" customHeight="1" thickBot="1" x14ac:dyDescent="0.3">
      <c r="A2" s="12"/>
      <c r="B2" s="13"/>
      <c r="C2" s="13" t="s">
        <v>13</v>
      </c>
      <c r="D2" s="13" t="s">
        <v>14</v>
      </c>
      <c r="E2" s="13" t="s">
        <v>15</v>
      </c>
      <c r="F2" s="7"/>
      <c r="G2" s="13"/>
      <c r="H2" s="7"/>
      <c r="I2" s="7"/>
      <c r="J2" s="7"/>
      <c r="K2" s="7"/>
      <c r="L2" s="7"/>
      <c r="M2" s="7"/>
      <c r="N2" s="13"/>
      <c r="O2" s="16"/>
    </row>
    <row r="3" spans="1:15" x14ac:dyDescent="0.25">
      <c r="A3" s="14">
        <v>1</v>
      </c>
      <c r="B3" s="14"/>
      <c r="C3" s="14"/>
      <c r="D3" s="14"/>
      <c r="E3" s="14"/>
      <c r="F3" s="8"/>
      <c r="G3" s="14"/>
      <c r="H3" s="8"/>
      <c r="I3" s="8"/>
      <c r="J3" s="8"/>
      <c r="K3" s="8"/>
      <c r="L3" s="8"/>
      <c r="M3" s="8"/>
      <c r="N3" s="14"/>
      <c r="O3" s="14"/>
    </row>
    <row r="4" spans="1:15" x14ac:dyDescent="0.25">
      <c r="A4" s="25"/>
      <c r="B4" s="25">
        <v>2</v>
      </c>
      <c r="C4" s="25">
        <v>38</v>
      </c>
      <c r="D4" s="25">
        <v>12</v>
      </c>
      <c r="E4" s="25">
        <v>45</v>
      </c>
      <c r="F4" s="9"/>
      <c r="G4" s="25">
        <v>84.94</v>
      </c>
      <c r="H4" s="9"/>
      <c r="I4" s="9"/>
      <c r="J4" s="9"/>
      <c r="K4" s="9"/>
      <c r="L4" s="9"/>
      <c r="M4" s="9"/>
      <c r="N4" s="25"/>
      <c r="O4" s="25"/>
    </row>
    <row r="5" spans="1:15" x14ac:dyDescent="0.25">
      <c r="A5" s="25">
        <v>2</v>
      </c>
      <c r="B5" s="25"/>
      <c r="C5" s="25"/>
      <c r="D5" s="25"/>
      <c r="E5" s="25"/>
      <c r="F5" s="9"/>
      <c r="G5" s="25"/>
      <c r="H5" s="9"/>
      <c r="I5" s="9"/>
      <c r="J5" s="9"/>
      <c r="K5" s="9"/>
      <c r="L5" s="9"/>
      <c r="M5" s="9"/>
      <c r="N5" s="25"/>
      <c r="O5" s="25"/>
    </row>
    <row r="6" spans="1:15" x14ac:dyDescent="0.25">
      <c r="A6" s="25"/>
      <c r="B6" s="25">
        <v>3</v>
      </c>
      <c r="C6" s="25">
        <v>76</v>
      </c>
      <c r="D6" s="25">
        <v>34</v>
      </c>
      <c r="E6" s="25">
        <v>30</v>
      </c>
      <c r="F6" s="9"/>
      <c r="G6" s="25">
        <v>75.27</v>
      </c>
      <c r="H6" s="9"/>
      <c r="I6" s="9"/>
      <c r="J6" s="9"/>
      <c r="K6" s="9"/>
      <c r="L6" s="9"/>
      <c r="M6" s="9"/>
      <c r="N6" s="25"/>
      <c r="O6" s="25"/>
    </row>
    <row r="7" spans="1:15" x14ac:dyDescent="0.25">
      <c r="A7" s="25">
        <v>3</v>
      </c>
      <c r="B7" s="25"/>
      <c r="C7" s="25"/>
      <c r="D7" s="25"/>
      <c r="E7" s="25"/>
      <c r="F7" s="9"/>
      <c r="G7" s="25"/>
      <c r="H7" s="9"/>
      <c r="I7" s="9"/>
      <c r="J7" s="9"/>
      <c r="K7" s="9"/>
      <c r="L7" s="9"/>
      <c r="M7" s="9"/>
      <c r="N7" s="25"/>
      <c r="O7" s="25"/>
    </row>
    <row r="8" spans="1:15" x14ac:dyDescent="0.25">
      <c r="A8" s="25"/>
      <c r="B8" s="25">
        <v>4</v>
      </c>
      <c r="C8" s="25">
        <v>144</v>
      </c>
      <c r="D8" s="25">
        <v>49</v>
      </c>
      <c r="E8" s="25">
        <v>48</v>
      </c>
      <c r="F8" s="9"/>
      <c r="G8" s="25">
        <v>85.29</v>
      </c>
      <c r="H8" s="9"/>
      <c r="I8" s="9"/>
      <c r="J8" s="9"/>
      <c r="K8" s="9"/>
      <c r="L8" s="9"/>
      <c r="M8" s="9"/>
      <c r="N8" s="25"/>
      <c r="O8" s="25"/>
    </row>
    <row r="9" spans="1:15" x14ac:dyDescent="0.25">
      <c r="A9" s="25">
        <v>4</v>
      </c>
      <c r="B9" s="25"/>
      <c r="C9" s="25"/>
      <c r="D9" s="25"/>
      <c r="E9" s="25"/>
      <c r="F9" s="9"/>
      <c r="G9" s="25"/>
      <c r="H9" s="9"/>
      <c r="I9" s="9"/>
      <c r="J9" s="9"/>
      <c r="K9" s="9"/>
      <c r="L9" s="9"/>
      <c r="M9" s="9"/>
      <c r="N9" s="25"/>
      <c r="O9" s="25"/>
    </row>
    <row r="10" spans="1:15" x14ac:dyDescent="0.25">
      <c r="A10" s="25"/>
      <c r="B10" s="25">
        <v>5</v>
      </c>
      <c r="C10" s="25">
        <v>192</v>
      </c>
      <c r="D10" s="25">
        <v>57</v>
      </c>
      <c r="E10" s="25">
        <v>32</v>
      </c>
      <c r="F10" s="9"/>
      <c r="G10" s="25">
        <v>92.34</v>
      </c>
      <c r="H10" s="9"/>
      <c r="I10" s="9"/>
      <c r="J10" s="9"/>
      <c r="K10" s="9"/>
      <c r="L10" s="9"/>
      <c r="M10" s="9"/>
      <c r="N10" s="25"/>
      <c r="O10" s="25"/>
    </row>
    <row r="11" spans="1:15" x14ac:dyDescent="0.25">
      <c r="A11" s="25">
        <v>5</v>
      </c>
      <c r="B11" s="25"/>
      <c r="C11" s="25"/>
      <c r="D11" s="25"/>
      <c r="E11" s="25"/>
      <c r="F11" s="9"/>
      <c r="G11" s="25"/>
      <c r="H11" s="9"/>
      <c r="I11" s="9"/>
      <c r="J11" s="9"/>
      <c r="K11" s="9"/>
      <c r="L11" s="9"/>
      <c r="M11" s="9"/>
      <c r="N11" s="25"/>
      <c r="O11" s="25"/>
    </row>
    <row r="12" spans="1:15" x14ac:dyDescent="0.25">
      <c r="A12" s="25"/>
      <c r="B12" s="25">
        <v>6</v>
      </c>
      <c r="C12" s="25">
        <v>316</v>
      </c>
      <c r="D12" s="25">
        <v>50</v>
      </c>
      <c r="E12" s="25">
        <v>47</v>
      </c>
      <c r="F12" s="9"/>
      <c r="G12" s="25">
        <v>63.15</v>
      </c>
      <c r="H12" s="9"/>
      <c r="I12" s="9"/>
      <c r="J12" s="9"/>
      <c r="K12" s="9"/>
      <c r="L12" s="9"/>
      <c r="M12" s="9"/>
      <c r="N12" s="25"/>
      <c r="O12" s="25"/>
    </row>
    <row r="13" spans="1:15" x14ac:dyDescent="0.25">
      <c r="A13" s="25">
        <v>6</v>
      </c>
      <c r="B13" s="25"/>
      <c r="C13" s="25"/>
      <c r="D13" s="25"/>
      <c r="E13" s="25"/>
      <c r="F13" s="9"/>
      <c r="G13" s="25"/>
      <c r="H13" s="9"/>
      <c r="I13" s="9"/>
      <c r="J13" s="9"/>
      <c r="K13" s="9"/>
      <c r="L13" s="9"/>
      <c r="M13" s="9"/>
      <c r="N13" s="25"/>
      <c r="O13" s="25"/>
    </row>
    <row r="14" spans="1:15" x14ac:dyDescent="0.25">
      <c r="A14" s="25"/>
      <c r="B14" s="25">
        <v>7</v>
      </c>
      <c r="C14" s="25">
        <v>254</v>
      </c>
      <c r="D14" s="25">
        <v>6</v>
      </c>
      <c r="E14" s="25">
        <v>29</v>
      </c>
      <c r="F14" s="9"/>
      <c r="G14" s="25">
        <v>86.35</v>
      </c>
      <c r="H14" s="9"/>
      <c r="I14" s="9"/>
      <c r="J14" s="9"/>
      <c r="K14" s="9"/>
      <c r="L14" s="9"/>
      <c r="M14" s="9"/>
      <c r="N14" s="25"/>
      <c r="O14" s="25"/>
    </row>
    <row r="15" spans="1:15" x14ac:dyDescent="0.25">
      <c r="A15" s="25">
        <v>7</v>
      </c>
      <c r="B15" s="25"/>
      <c r="C15" s="25"/>
      <c r="D15" s="25"/>
      <c r="E15" s="25"/>
      <c r="F15" s="9"/>
      <c r="G15" s="25"/>
      <c r="H15" s="9"/>
      <c r="I15" s="9"/>
      <c r="J15" s="9"/>
      <c r="K15" s="9"/>
      <c r="L15" s="9"/>
      <c r="M15" s="9"/>
      <c r="N15" s="25"/>
      <c r="O15" s="25"/>
    </row>
    <row r="16" spans="1:15" x14ac:dyDescent="0.25">
      <c r="A16" s="25"/>
      <c r="B16" s="25">
        <v>1</v>
      </c>
      <c r="C16" s="25">
        <v>332</v>
      </c>
      <c r="D16" s="25">
        <v>25</v>
      </c>
      <c r="E16" s="25">
        <v>49</v>
      </c>
      <c r="F16" s="9"/>
      <c r="G16" s="25">
        <v>59.85</v>
      </c>
      <c r="H16" s="9"/>
      <c r="I16" s="9"/>
      <c r="J16" s="9"/>
      <c r="K16" s="9"/>
      <c r="L16" s="9"/>
      <c r="M16" s="9"/>
      <c r="N16" s="19"/>
      <c r="O16" s="19"/>
    </row>
    <row r="17" spans="1:15" x14ac:dyDescent="0.25">
      <c r="A17" s="25"/>
      <c r="B17" s="25"/>
      <c r="C17" s="25"/>
      <c r="D17" s="25"/>
      <c r="E17" s="25"/>
      <c r="F17" s="9"/>
      <c r="G17" s="17"/>
      <c r="H17" s="9"/>
      <c r="I17" s="9"/>
      <c r="J17" s="9"/>
      <c r="K17" s="9"/>
      <c r="L17" s="9">
        <v>0</v>
      </c>
      <c r="M17" s="18">
        <v>0</v>
      </c>
      <c r="N17" s="20"/>
      <c r="O17" s="21"/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7"/>
  <sheetViews>
    <sheetView topLeftCell="B1" workbookViewId="0">
      <selection activeCell="P4" sqref="P4:Q16"/>
    </sheetView>
  </sheetViews>
  <sheetFormatPr baseColWidth="10" defaultRowHeight="15" x14ac:dyDescent="0.25"/>
  <sheetData>
    <row r="1" spans="1:17" x14ac:dyDescent="0.25">
      <c r="A1" s="10" t="s">
        <v>0</v>
      </c>
      <c r="B1" s="11" t="s">
        <v>1</v>
      </c>
      <c r="C1" s="11" t="s">
        <v>2</v>
      </c>
      <c r="D1" s="11"/>
      <c r="E1" s="11"/>
      <c r="F1" s="6" t="s">
        <v>3</v>
      </c>
      <c r="G1" s="11" t="s">
        <v>4</v>
      </c>
      <c r="H1" s="6" t="s">
        <v>16</v>
      </c>
      <c r="I1" s="29" t="s">
        <v>17</v>
      </c>
      <c r="J1" s="6" t="s">
        <v>18</v>
      </c>
      <c r="K1" s="29" t="s">
        <v>19</v>
      </c>
      <c r="L1" s="29" t="s">
        <v>20</v>
      </c>
      <c r="M1" s="29" t="s">
        <v>21</v>
      </c>
      <c r="N1" s="29" t="s">
        <v>22</v>
      </c>
      <c r="O1" s="29" t="s">
        <v>23</v>
      </c>
      <c r="P1" s="11" t="s">
        <v>11</v>
      </c>
      <c r="Q1" s="15" t="s">
        <v>12</v>
      </c>
    </row>
    <row r="2" spans="1:17" ht="15.75" customHeight="1" thickBot="1" x14ac:dyDescent="0.3">
      <c r="A2" s="12"/>
      <c r="B2" s="13"/>
      <c r="C2" s="13" t="s">
        <v>13</v>
      </c>
      <c r="D2" s="13" t="s">
        <v>14</v>
      </c>
      <c r="E2" s="13" t="s">
        <v>15</v>
      </c>
      <c r="F2" s="7"/>
      <c r="G2" s="13"/>
      <c r="H2" s="7"/>
      <c r="I2" s="30"/>
      <c r="J2" s="7"/>
      <c r="K2" s="30"/>
      <c r="L2" s="30"/>
      <c r="M2" s="30"/>
      <c r="N2" s="30"/>
      <c r="O2" s="30"/>
      <c r="P2" s="13"/>
      <c r="Q2" s="16"/>
    </row>
    <row r="3" spans="1:17" x14ac:dyDescent="0.25">
      <c r="A3" s="14">
        <v>1</v>
      </c>
      <c r="B3" s="14"/>
      <c r="C3" s="14"/>
      <c r="D3" s="14"/>
      <c r="E3" s="14"/>
      <c r="F3" s="8"/>
      <c r="G3" s="14"/>
      <c r="H3" s="8"/>
      <c r="I3" s="8"/>
      <c r="J3" s="8"/>
      <c r="K3" s="8"/>
      <c r="L3" s="8"/>
      <c r="M3" s="8"/>
      <c r="N3" s="8"/>
      <c r="O3" s="8"/>
      <c r="P3" s="14"/>
      <c r="Q3" s="14"/>
    </row>
    <row r="4" spans="1:17" x14ac:dyDescent="0.25">
      <c r="A4" s="25"/>
      <c r="B4" s="25">
        <v>2</v>
      </c>
      <c r="C4" s="25">
        <v>38</v>
      </c>
      <c r="D4" s="25">
        <v>12</v>
      </c>
      <c r="E4" s="25">
        <v>45</v>
      </c>
      <c r="F4" s="9"/>
      <c r="G4" s="25">
        <v>84.94</v>
      </c>
      <c r="H4" s="9"/>
      <c r="I4" s="9"/>
      <c r="J4" s="9"/>
      <c r="K4" s="9"/>
      <c r="L4" s="9"/>
      <c r="M4" s="9"/>
      <c r="N4" s="9"/>
      <c r="O4" s="9"/>
      <c r="P4" s="25"/>
      <c r="Q4" s="25"/>
    </row>
    <row r="5" spans="1:17" x14ac:dyDescent="0.25">
      <c r="A5" s="25">
        <v>2</v>
      </c>
      <c r="B5" s="25"/>
      <c r="C5" s="25"/>
      <c r="D5" s="25"/>
      <c r="E5" s="25"/>
      <c r="F5" s="9"/>
      <c r="G5" s="25"/>
      <c r="H5" s="9"/>
      <c r="I5" s="9"/>
      <c r="J5" s="9"/>
      <c r="K5" s="9"/>
      <c r="L5" s="9"/>
      <c r="M5" s="9"/>
      <c r="N5" s="9"/>
      <c r="O5" s="9"/>
      <c r="P5" s="25"/>
      <c r="Q5" s="25"/>
    </row>
    <row r="6" spans="1:17" x14ac:dyDescent="0.25">
      <c r="A6" s="25"/>
      <c r="B6" s="25">
        <v>3</v>
      </c>
      <c r="C6" s="25">
        <v>76</v>
      </c>
      <c r="D6" s="25">
        <v>34</v>
      </c>
      <c r="E6" s="25">
        <v>30</v>
      </c>
      <c r="F6" s="9"/>
      <c r="G6" s="25">
        <v>75.27</v>
      </c>
      <c r="H6" s="9"/>
      <c r="I6" s="9"/>
      <c r="J6" s="9"/>
      <c r="K6" s="9"/>
      <c r="L6" s="9"/>
      <c r="M6" s="9"/>
      <c r="N6" s="9"/>
      <c r="O6" s="9"/>
      <c r="P6" s="25"/>
      <c r="Q6" s="25"/>
    </row>
    <row r="7" spans="1:17" x14ac:dyDescent="0.25">
      <c r="A7" s="25">
        <v>3</v>
      </c>
      <c r="B7" s="25"/>
      <c r="C7" s="25"/>
      <c r="D7" s="25"/>
      <c r="E7" s="25"/>
      <c r="F7" s="9"/>
      <c r="G7" s="25"/>
      <c r="H7" s="9"/>
      <c r="I7" s="9"/>
      <c r="J7" s="9"/>
      <c r="K7" s="9"/>
      <c r="L7" s="9"/>
      <c r="M7" s="9"/>
      <c r="N7" s="9"/>
      <c r="O7" s="9"/>
      <c r="P7" s="25"/>
      <c r="Q7" s="25"/>
    </row>
    <row r="8" spans="1:17" x14ac:dyDescent="0.25">
      <c r="A8" s="25"/>
      <c r="B8" s="25">
        <v>4</v>
      </c>
      <c r="C8" s="25">
        <v>144</v>
      </c>
      <c r="D8" s="25">
        <v>49</v>
      </c>
      <c r="E8" s="25">
        <v>48</v>
      </c>
      <c r="F8" s="9"/>
      <c r="G8" s="25">
        <v>85.29</v>
      </c>
      <c r="H8" s="9"/>
      <c r="I8" s="9"/>
      <c r="J8" s="9"/>
      <c r="K8" s="9"/>
      <c r="L8" s="9"/>
      <c r="M8" s="9"/>
      <c r="N8" s="9"/>
      <c r="O8" s="9"/>
      <c r="P8" s="25"/>
      <c r="Q8" s="25"/>
    </row>
    <row r="9" spans="1:17" x14ac:dyDescent="0.25">
      <c r="A9" s="25">
        <v>4</v>
      </c>
      <c r="B9" s="25"/>
      <c r="C9" s="25"/>
      <c r="D9" s="25"/>
      <c r="E9" s="25"/>
      <c r="F9" s="9"/>
      <c r="G9" s="25"/>
      <c r="H9" s="9"/>
      <c r="I9" s="9"/>
      <c r="J9" s="9"/>
      <c r="K9" s="9"/>
      <c r="L9" s="9"/>
      <c r="M9" s="9"/>
      <c r="N9" s="9"/>
      <c r="O9" s="9"/>
      <c r="P9" s="25"/>
      <c r="Q9" s="25"/>
    </row>
    <row r="10" spans="1:17" x14ac:dyDescent="0.25">
      <c r="A10" s="25"/>
      <c r="B10" s="25">
        <v>5</v>
      </c>
      <c r="C10" s="25">
        <v>192</v>
      </c>
      <c r="D10" s="25">
        <v>57</v>
      </c>
      <c r="E10" s="25">
        <v>32</v>
      </c>
      <c r="F10" s="9"/>
      <c r="G10" s="25">
        <v>92.34</v>
      </c>
      <c r="H10" s="9"/>
      <c r="I10" s="9"/>
      <c r="J10" s="9"/>
      <c r="K10" s="9"/>
      <c r="L10" s="9"/>
      <c r="M10" s="9"/>
      <c r="N10" s="9"/>
      <c r="O10" s="9"/>
      <c r="P10" s="25"/>
      <c r="Q10" s="25"/>
    </row>
    <row r="11" spans="1:17" x14ac:dyDescent="0.25">
      <c r="A11" s="25">
        <v>5</v>
      </c>
      <c r="B11" s="25"/>
      <c r="C11" s="25"/>
      <c r="D11" s="25"/>
      <c r="E11" s="25"/>
      <c r="F11" s="9"/>
      <c r="G11" s="25"/>
      <c r="H11" s="9"/>
      <c r="I11" s="9"/>
      <c r="J11" s="9"/>
      <c r="K11" s="9"/>
      <c r="L11" s="9"/>
      <c r="M11" s="9"/>
      <c r="N11" s="9"/>
      <c r="O11" s="9"/>
      <c r="P11" s="25"/>
      <c r="Q11" s="25"/>
    </row>
    <row r="12" spans="1:17" x14ac:dyDescent="0.25">
      <c r="A12" s="25"/>
      <c r="B12" s="25">
        <v>6</v>
      </c>
      <c r="C12" s="25">
        <v>316</v>
      </c>
      <c r="D12" s="25">
        <v>50</v>
      </c>
      <c r="E12" s="25">
        <v>47</v>
      </c>
      <c r="F12" s="9"/>
      <c r="G12" s="25">
        <v>63.15</v>
      </c>
      <c r="H12" s="9"/>
      <c r="I12" s="9"/>
      <c r="J12" s="9"/>
      <c r="K12" s="9"/>
      <c r="L12" s="9"/>
      <c r="M12" s="9"/>
      <c r="N12" s="9"/>
      <c r="O12" s="9"/>
      <c r="P12" s="25"/>
      <c r="Q12" s="25"/>
    </row>
    <row r="13" spans="1:17" x14ac:dyDescent="0.25">
      <c r="A13" s="25">
        <v>6</v>
      </c>
      <c r="B13" s="25"/>
      <c r="C13" s="25"/>
      <c r="D13" s="25"/>
      <c r="E13" s="25"/>
      <c r="F13" s="9"/>
      <c r="G13" s="25"/>
      <c r="H13" s="9"/>
      <c r="I13" s="9"/>
      <c r="J13" s="9"/>
      <c r="K13" s="9"/>
      <c r="L13" s="9"/>
      <c r="M13" s="9"/>
      <c r="N13" s="9"/>
      <c r="O13" s="9"/>
      <c r="P13" s="25"/>
      <c r="Q13" s="25"/>
    </row>
    <row r="14" spans="1:17" x14ac:dyDescent="0.25">
      <c r="A14" s="25"/>
      <c r="B14" s="25">
        <v>7</v>
      </c>
      <c r="C14" s="25">
        <v>254</v>
      </c>
      <c r="D14" s="25">
        <v>6</v>
      </c>
      <c r="E14" s="25">
        <v>29</v>
      </c>
      <c r="F14" s="9"/>
      <c r="G14" s="25">
        <v>86.35</v>
      </c>
      <c r="H14" s="9"/>
      <c r="I14" s="9"/>
      <c r="J14" s="9"/>
      <c r="K14" s="9"/>
      <c r="L14" s="9"/>
      <c r="M14" s="9"/>
      <c r="N14" s="9"/>
      <c r="O14" s="9"/>
      <c r="P14" s="25"/>
      <c r="Q14" s="25"/>
    </row>
    <row r="15" spans="1:17" x14ac:dyDescent="0.25">
      <c r="A15" s="25">
        <v>7</v>
      </c>
      <c r="B15" s="25"/>
      <c r="C15" s="25"/>
      <c r="D15" s="25"/>
      <c r="E15" s="25"/>
      <c r="F15" s="9"/>
      <c r="G15" s="25"/>
      <c r="H15" s="9"/>
      <c r="I15" s="9"/>
      <c r="J15" s="9"/>
      <c r="K15" s="9"/>
      <c r="L15" s="9"/>
      <c r="M15" s="9"/>
      <c r="N15" s="9"/>
      <c r="O15" s="9"/>
      <c r="P15" s="25"/>
      <c r="Q15" s="25"/>
    </row>
    <row r="16" spans="1:17" x14ac:dyDescent="0.25">
      <c r="A16" s="25"/>
      <c r="B16" s="25">
        <v>1</v>
      </c>
      <c r="C16" s="25">
        <v>332</v>
      </c>
      <c r="D16" s="25">
        <v>25</v>
      </c>
      <c r="E16" s="25">
        <v>49</v>
      </c>
      <c r="F16" s="9"/>
      <c r="G16" s="25">
        <v>59.85</v>
      </c>
      <c r="H16" s="9"/>
      <c r="I16" s="9"/>
      <c r="J16" s="9"/>
      <c r="K16" s="9"/>
      <c r="L16" s="9"/>
      <c r="M16" s="9"/>
      <c r="N16" s="9"/>
      <c r="O16" s="9"/>
      <c r="P16" s="25"/>
      <c r="Q16" s="25"/>
    </row>
    <row r="17" spans="1:17" x14ac:dyDescent="0.25">
      <c r="A17" s="25"/>
      <c r="B17" s="25"/>
      <c r="C17" s="25"/>
      <c r="D17" s="25"/>
      <c r="E17" s="25"/>
      <c r="F17" s="9"/>
      <c r="G17" s="2"/>
      <c r="H17" s="2"/>
      <c r="I17" s="2"/>
      <c r="J17" s="2"/>
      <c r="K17" s="2"/>
      <c r="L17" s="9"/>
      <c r="M17" s="9"/>
      <c r="N17" s="9"/>
      <c r="O17" s="9"/>
      <c r="P17" s="25"/>
      <c r="Q17" s="25"/>
    </row>
  </sheetData>
  <mergeCells count="6">
    <mergeCell ref="O1:O2"/>
    <mergeCell ref="I1:I2"/>
    <mergeCell ref="K1:K2"/>
    <mergeCell ref="L1:L2"/>
    <mergeCell ref="M1:M2"/>
    <mergeCell ref="N1:N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17"/>
  <sheetViews>
    <sheetView topLeftCell="D1" workbookViewId="0">
      <selection activeCell="S4" sqref="R4:S16"/>
    </sheetView>
  </sheetViews>
  <sheetFormatPr baseColWidth="10" defaultRowHeight="15" x14ac:dyDescent="0.25"/>
  <sheetData>
    <row r="1" spans="1:19" x14ac:dyDescent="0.25">
      <c r="A1" s="33" t="s">
        <v>0</v>
      </c>
      <c r="B1" s="35" t="s">
        <v>1</v>
      </c>
      <c r="C1" s="36" t="s">
        <v>2</v>
      </c>
      <c r="D1" s="37"/>
      <c r="E1" s="38"/>
      <c r="F1" s="39" t="s">
        <v>3</v>
      </c>
      <c r="G1" s="40" t="s">
        <v>4</v>
      </c>
      <c r="H1" s="42" t="s">
        <v>16</v>
      </c>
      <c r="I1" s="31" t="s">
        <v>18</v>
      </c>
      <c r="J1" s="31" t="s">
        <v>24</v>
      </c>
      <c r="K1" s="31" t="s">
        <v>25</v>
      </c>
      <c r="L1" s="31" t="s">
        <v>26</v>
      </c>
      <c r="M1" s="31" t="s">
        <v>27</v>
      </c>
      <c r="N1" s="31" t="s">
        <v>20</v>
      </c>
      <c r="O1" s="31" t="s">
        <v>21</v>
      </c>
      <c r="P1" s="31" t="s">
        <v>28</v>
      </c>
      <c r="Q1" s="31" t="s">
        <v>29</v>
      </c>
      <c r="R1" s="31" t="s">
        <v>11</v>
      </c>
      <c r="S1" s="31" t="s">
        <v>12</v>
      </c>
    </row>
    <row r="2" spans="1:19" ht="15.75" customHeight="1" thickBot="1" x14ac:dyDescent="0.3">
      <c r="A2" s="34"/>
      <c r="B2" s="32"/>
      <c r="C2" s="13" t="s">
        <v>13</v>
      </c>
      <c r="D2" s="13" t="s">
        <v>14</v>
      </c>
      <c r="E2" s="13" t="s">
        <v>15</v>
      </c>
      <c r="F2" s="32"/>
      <c r="G2" s="41"/>
      <c r="H2" s="34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</row>
    <row r="3" spans="1:19" x14ac:dyDescent="0.25">
      <c r="A3" s="14">
        <v>1</v>
      </c>
      <c r="B3" s="14"/>
      <c r="C3" s="14"/>
      <c r="D3" s="14"/>
      <c r="E3" s="14"/>
      <c r="F3" s="28"/>
      <c r="G3" s="14"/>
      <c r="H3" s="27"/>
      <c r="I3" s="27"/>
      <c r="J3" s="27"/>
      <c r="K3" s="27"/>
      <c r="L3" s="27"/>
      <c r="M3" s="27"/>
      <c r="N3" s="27"/>
      <c r="O3" s="27"/>
      <c r="P3" s="27"/>
      <c r="Q3" s="27"/>
      <c r="R3" s="25"/>
      <c r="S3" s="25"/>
    </row>
    <row r="4" spans="1:19" x14ac:dyDescent="0.25">
      <c r="A4" s="25"/>
      <c r="B4" s="25">
        <v>2</v>
      </c>
      <c r="C4" s="25">
        <v>38</v>
      </c>
      <c r="D4" s="25">
        <v>12</v>
      </c>
      <c r="E4" s="25">
        <v>45</v>
      </c>
      <c r="F4" s="27"/>
      <c r="G4" s="25">
        <v>84.94</v>
      </c>
      <c r="H4" s="27"/>
      <c r="I4" s="27"/>
      <c r="J4" s="27"/>
      <c r="K4" s="27"/>
      <c r="L4" s="27"/>
      <c r="M4" s="27"/>
      <c r="N4" s="27"/>
      <c r="O4" s="27"/>
      <c r="P4" s="22"/>
      <c r="Q4" s="22"/>
      <c r="R4" s="26"/>
      <c r="S4" s="26"/>
    </row>
    <row r="5" spans="1:19" x14ac:dyDescent="0.25">
      <c r="A5" s="25">
        <v>2</v>
      </c>
      <c r="B5" s="25"/>
      <c r="C5" s="25"/>
      <c r="D5" s="25"/>
      <c r="E5" s="25"/>
      <c r="F5" s="27"/>
      <c r="G5" s="25"/>
      <c r="H5" s="27"/>
      <c r="I5" s="27"/>
      <c r="J5" s="27"/>
      <c r="K5" s="27"/>
      <c r="L5" s="27"/>
      <c r="M5" s="27"/>
      <c r="N5" s="27"/>
      <c r="O5" s="27"/>
      <c r="P5" s="27"/>
      <c r="Q5" s="27"/>
      <c r="R5" s="26"/>
      <c r="S5" s="27"/>
    </row>
    <row r="6" spans="1:19" x14ac:dyDescent="0.25">
      <c r="A6" s="25"/>
      <c r="B6" s="25">
        <v>3</v>
      </c>
      <c r="C6" s="25">
        <v>76</v>
      </c>
      <c r="D6" s="25">
        <v>34</v>
      </c>
      <c r="E6" s="25">
        <v>30</v>
      </c>
      <c r="F6" s="27"/>
      <c r="G6" s="25">
        <v>75.27</v>
      </c>
      <c r="H6" s="27"/>
      <c r="I6" s="27"/>
      <c r="J6" s="27"/>
      <c r="K6" s="27"/>
      <c r="L6" s="27"/>
      <c r="M6" s="27"/>
      <c r="N6" s="27"/>
      <c r="O6" s="27"/>
      <c r="P6" s="27"/>
      <c r="Q6" s="27"/>
      <c r="R6" s="26"/>
      <c r="S6" s="26"/>
    </row>
    <row r="7" spans="1:19" x14ac:dyDescent="0.25">
      <c r="A7" s="25">
        <v>3</v>
      </c>
      <c r="B7" s="25"/>
      <c r="C7" s="25"/>
      <c r="D7" s="25"/>
      <c r="E7" s="25"/>
      <c r="F7" s="27"/>
      <c r="G7" s="25"/>
      <c r="H7" s="27"/>
      <c r="I7" s="27"/>
      <c r="J7" s="27"/>
      <c r="K7" s="27"/>
      <c r="L7" s="27"/>
      <c r="M7" s="27"/>
      <c r="N7" s="27"/>
      <c r="O7" s="27"/>
      <c r="P7" s="27"/>
      <c r="Q7" s="27"/>
      <c r="R7" s="26"/>
      <c r="S7" s="26"/>
    </row>
    <row r="8" spans="1:19" x14ac:dyDescent="0.25">
      <c r="A8" s="25"/>
      <c r="B8" s="25">
        <v>4</v>
      </c>
      <c r="C8" s="25">
        <v>144</v>
      </c>
      <c r="D8" s="25">
        <v>49</v>
      </c>
      <c r="E8" s="25">
        <v>48</v>
      </c>
      <c r="F8" s="27"/>
      <c r="G8" s="25">
        <v>85.29</v>
      </c>
      <c r="H8" s="27"/>
      <c r="I8" s="27"/>
      <c r="J8" s="27"/>
      <c r="K8" s="27"/>
      <c r="L8" s="27"/>
      <c r="M8" s="27"/>
      <c r="N8" s="27"/>
      <c r="O8" s="27"/>
      <c r="P8" s="27"/>
      <c r="Q8" s="27"/>
      <c r="R8" s="26"/>
      <c r="S8" s="26"/>
    </row>
    <row r="9" spans="1:19" x14ac:dyDescent="0.25">
      <c r="A9" s="25">
        <v>4</v>
      </c>
      <c r="B9" s="25"/>
      <c r="C9" s="25"/>
      <c r="D9" s="25"/>
      <c r="E9" s="25"/>
      <c r="F9" s="27"/>
      <c r="G9" s="25"/>
      <c r="H9" s="27"/>
      <c r="I9" s="27"/>
      <c r="J9" s="27"/>
      <c r="K9" s="27"/>
      <c r="L9" s="27"/>
      <c r="M9" s="27"/>
      <c r="N9" s="27"/>
      <c r="O9" s="27"/>
      <c r="P9" s="27"/>
      <c r="Q9" s="27"/>
      <c r="R9" s="26"/>
      <c r="S9" s="26"/>
    </row>
    <row r="10" spans="1:19" x14ac:dyDescent="0.25">
      <c r="A10" s="25"/>
      <c r="B10" s="25">
        <v>5</v>
      </c>
      <c r="C10" s="25">
        <v>192</v>
      </c>
      <c r="D10" s="25">
        <v>57</v>
      </c>
      <c r="E10" s="25">
        <v>32</v>
      </c>
      <c r="F10" s="27"/>
      <c r="G10" s="25">
        <v>92.34</v>
      </c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6"/>
      <c r="S10" s="26"/>
    </row>
    <row r="11" spans="1:19" x14ac:dyDescent="0.25">
      <c r="A11" s="25">
        <v>5</v>
      </c>
      <c r="B11" s="25"/>
      <c r="C11" s="25"/>
      <c r="D11" s="25"/>
      <c r="E11" s="25"/>
      <c r="F11" s="27"/>
      <c r="G11" s="25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6"/>
      <c r="S11" s="26"/>
    </row>
    <row r="12" spans="1:19" x14ac:dyDescent="0.25">
      <c r="A12" s="25"/>
      <c r="B12" s="25">
        <v>6</v>
      </c>
      <c r="C12" s="25">
        <v>316</v>
      </c>
      <c r="D12" s="25">
        <v>50</v>
      </c>
      <c r="E12" s="25">
        <v>47</v>
      </c>
      <c r="F12" s="27"/>
      <c r="G12" s="25">
        <v>63.15</v>
      </c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6"/>
      <c r="S12" s="26"/>
    </row>
    <row r="13" spans="1:19" x14ac:dyDescent="0.25">
      <c r="A13" s="25">
        <v>6</v>
      </c>
      <c r="B13" s="25"/>
      <c r="C13" s="25"/>
      <c r="D13" s="25"/>
      <c r="E13" s="25"/>
      <c r="F13" s="27"/>
      <c r="G13" s="25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6"/>
      <c r="S13" s="26"/>
    </row>
    <row r="14" spans="1:19" x14ac:dyDescent="0.25">
      <c r="A14" s="25"/>
      <c r="B14" s="25">
        <v>7</v>
      </c>
      <c r="C14" s="25">
        <v>254</v>
      </c>
      <c r="D14" s="25">
        <v>6</v>
      </c>
      <c r="E14" s="25">
        <v>29</v>
      </c>
      <c r="F14" s="27"/>
      <c r="G14" s="25">
        <v>86.35</v>
      </c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6"/>
      <c r="S14" s="26"/>
    </row>
    <row r="15" spans="1:19" x14ac:dyDescent="0.25">
      <c r="A15" s="25">
        <v>7</v>
      </c>
      <c r="B15" s="25"/>
      <c r="C15" s="25"/>
      <c r="D15" s="25"/>
      <c r="E15" s="25"/>
      <c r="F15" s="27"/>
      <c r="G15" s="25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6"/>
      <c r="S15" s="26"/>
    </row>
    <row r="16" spans="1:19" x14ac:dyDescent="0.25">
      <c r="A16" s="25"/>
      <c r="B16" s="25">
        <v>1</v>
      </c>
      <c r="C16" s="25">
        <v>332</v>
      </c>
      <c r="D16" s="25">
        <v>25</v>
      </c>
      <c r="E16" s="25">
        <v>49</v>
      </c>
      <c r="F16" s="27"/>
      <c r="G16" s="25">
        <v>59.85</v>
      </c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6"/>
      <c r="S16" s="26"/>
    </row>
    <row r="17" spans="7:17" x14ac:dyDescent="0.25">
      <c r="G17" s="4"/>
      <c r="H17" s="5"/>
      <c r="I17" s="5"/>
      <c r="L17" s="3"/>
      <c r="M17" s="3"/>
      <c r="P17" s="23"/>
      <c r="Q17" s="24"/>
    </row>
  </sheetData>
  <mergeCells count="17">
    <mergeCell ref="N1:N2"/>
    <mergeCell ref="A1:A2"/>
    <mergeCell ref="B1:B2"/>
    <mergeCell ref="C1:E1"/>
    <mergeCell ref="F1:F2"/>
    <mergeCell ref="G1:G2"/>
    <mergeCell ref="H1:H2"/>
    <mergeCell ref="I1:I2"/>
    <mergeCell ref="J1:J2"/>
    <mergeCell ref="K1:K2"/>
    <mergeCell ref="L1:L2"/>
    <mergeCell ref="M1:M2"/>
    <mergeCell ref="O1:O2"/>
    <mergeCell ref="P1:P2"/>
    <mergeCell ref="Q1:Q2"/>
    <mergeCell ref="R1:R2"/>
    <mergeCell ref="S1:S2"/>
  </mergeCell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17"/>
  <sheetViews>
    <sheetView workbookViewId="0">
      <selection activeCell="L4" sqref="L4"/>
    </sheetView>
  </sheetViews>
  <sheetFormatPr baseColWidth="10" defaultRowHeight="15" x14ac:dyDescent="0.25"/>
  <cols>
    <col min="1" max="1" width="3.140625" bestFit="1" customWidth="1"/>
    <col min="2" max="2" width="2.85546875" bestFit="1" customWidth="1"/>
    <col min="3" max="3" width="7.140625" bestFit="1" customWidth="1"/>
    <col min="4" max="4" width="8.7109375" bestFit="1" customWidth="1"/>
    <col min="5" max="5" width="9.5703125" bestFit="1" customWidth="1"/>
    <col min="6" max="6" width="14.85546875" bestFit="1" customWidth="1"/>
  </cols>
  <sheetData>
    <row r="1" spans="1:19" x14ac:dyDescent="0.25">
      <c r="A1" s="43" t="s">
        <v>0</v>
      </c>
      <c r="B1" s="39" t="s">
        <v>1</v>
      </c>
      <c r="C1" s="44" t="s">
        <v>2</v>
      </c>
      <c r="D1" s="37"/>
      <c r="E1" s="38"/>
      <c r="F1" s="39" t="s">
        <v>3</v>
      </c>
      <c r="G1" s="45" t="s">
        <v>4</v>
      </c>
      <c r="H1" s="42" t="s">
        <v>16</v>
      </c>
      <c r="I1" s="31" t="s">
        <v>18</v>
      </c>
      <c r="J1" s="31" t="s">
        <v>20</v>
      </c>
      <c r="K1" s="31" t="s">
        <v>21</v>
      </c>
      <c r="L1" s="31" t="s">
        <v>22</v>
      </c>
      <c r="M1" s="31" t="s">
        <v>23</v>
      </c>
      <c r="N1" s="31" t="s">
        <v>11</v>
      </c>
      <c r="O1" s="31" t="s">
        <v>12</v>
      </c>
      <c r="P1" s="27"/>
      <c r="Q1" s="27"/>
      <c r="R1" s="27"/>
      <c r="S1" s="27"/>
    </row>
    <row r="2" spans="1:19" ht="15.75" customHeight="1" thickBot="1" x14ac:dyDescent="0.3">
      <c r="A2" s="34"/>
      <c r="B2" s="32"/>
      <c r="C2" s="1" t="s">
        <v>13</v>
      </c>
      <c r="D2" s="1" t="s">
        <v>14</v>
      </c>
      <c r="E2" s="1" t="s">
        <v>15</v>
      </c>
      <c r="F2" s="32"/>
      <c r="G2" s="41"/>
      <c r="H2" s="34"/>
      <c r="I2" s="32"/>
      <c r="J2" s="32"/>
      <c r="K2" s="32"/>
      <c r="L2" s="32"/>
      <c r="M2" s="32"/>
      <c r="N2" s="32"/>
      <c r="O2" s="32"/>
      <c r="P2" s="27"/>
      <c r="Q2" s="27"/>
      <c r="R2" s="27"/>
      <c r="S2" s="27"/>
    </row>
    <row r="3" spans="1:19" x14ac:dyDescent="0.25">
      <c r="A3" s="28">
        <v>1</v>
      </c>
      <c r="B3" s="28"/>
      <c r="C3" s="28"/>
      <c r="D3" s="28"/>
      <c r="E3" s="28"/>
      <c r="F3" s="28"/>
      <c r="G3" s="28"/>
      <c r="H3" s="27"/>
      <c r="I3" s="27"/>
      <c r="J3" s="27"/>
      <c r="K3" s="27"/>
      <c r="L3" s="27"/>
      <c r="M3" s="27"/>
      <c r="N3" s="2">
        <v>2000</v>
      </c>
      <c r="O3" s="2">
        <v>2000</v>
      </c>
      <c r="P3" s="27"/>
      <c r="Q3" s="27"/>
      <c r="R3" s="27"/>
      <c r="S3" s="27"/>
    </row>
    <row r="4" spans="1:19" x14ac:dyDescent="0.25">
      <c r="A4" s="27"/>
      <c r="B4" s="27">
        <v>2</v>
      </c>
      <c r="C4" s="27">
        <v>38</v>
      </c>
      <c r="D4" s="27">
        <v>12</v>
      </c>
      <c r="E4" s="27">
        <v>45</v>
      </c>
      <c r="F4" s="27">
        <f>RADIANS(C4+(D4/60)+(E4/3600))</f>
        <v>0.66693394041833332</v>
      </c>
      <c r="G4" s="27">
        <v>84.94</v>
      </c>
      <c r="H4" s="27">
        <f>COS(F4)*G4</f>
        <v>66.739223171273196</v>
      </c>
      <c r="I4" s="27">
        <f>SIN(F4)*G4</f>
        <v>52.542170591773143</v>
      </c>
      <c r="J4" s="27">
        <f>($H$17/$G$17)*G4</f>
        <v>-2.3001967087918204E-3</v>
      </c>
      <c r="K4" s="27">
        <f>($I$17/$G$17)*G4</f>
        <v>3.6261976805391657E-2</v>
      </c>
      <c r="L4" s="27">
        <f>H4-J4</f>
        <v>66.741523367981983</v>
      </c>
      <c r="M4" s="27">
        <f>I4-K4</f>
        <v>52.505908614967751</v>
      </c>
      <c r="N4" s="27">
        <f>N3+L4</f>
        <v>2066.7415233679822</v>
      </c>
      <c r="O4" s="27">
        <f>O3+M4</f>
        <v>2052.5059086149677</v>
      </c>
      <c r="P4" s="27"/>
      <c r="Q4" s="27"/>
      <c r="R4" s="27"/>
      <c r="S4" s="27"/>
    </row>
    <row r="5" spans="1:19" x14ac:dyDescent="0.25">
      <c r="A5" s="27">
        <v>2</v>
      </c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</row>
    <row r="6" spans="1:19" x14ac:dyDescent="0.25">
      <c r="A6" s="27"/>
      <c r="B6" s="27">
        <v>3</v>
      </c>
      <c r="C6" s="27">
        <v>76</v>
      </c>
      <c r="D6" s="27">
        <v>34</v>
      </c>
      <c r="E6" s="27">
        <v>30</v>
      </c>
      <c r="F6" s="27">
        <f>RADIANS(C6+(D6/60)+(E6/3600))</f>
        <v>1.336485874714658</v>
      </c>
      <c r="G6" s="27">
        <v>75.27</v>
      </c>
      <c r="H6" s="27">
        <f>COS(F6)*G6</f>
        <v>17.475611653108537</v>
      </c>
      <c r="I6" s="27">
        <f>SIN(F6)*G6</f>
        <v>73.21322214839158</v>
      </c>
      <c r="J6" s="27">
        <f>($H$17/$G$17)*G6</f>
        <v>-2.0383306601219719E-3</v>
      </c>
      <c r="K6" s="27">
        <f>($I$17/$G$17)*G6</f>
        <v>3.2133729622578641E-2</v>
      </c>
      <c r="L6" s="27">
        <f>H6-J6</f>
        <v>17.477649983768657</v>
      </c>
      <c r="M6" s="27">
        <f>I6-K6</f>
        <v>73.181088418769008</v>
      </c>
      <c r="N6" s="27">
        <f>N4+L6</f>
        <v>2084.2191733517507</v>
      </c>
      <c r="O6" s="27">
        <f>O4+M6</f>
        <v>2125.6869970337366</v>
      </c>
      <c r="P6" s="27"/>
      <c r="Q6" s="27"/>
      <c r="R6" s="27"/>
      <c r="S6" s="27"/>
    </row>
    <row r="7" spans="1:19" x14ac:dyDescent="0.25">
      <c r="A7" s="27">
        <v>3</v>
      </c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</row>
    <row r="8" spans="1:19" x14ac:dyDescent="0.25">
      <c r="A8" s="27"/>
      <c r="B8" s="27">
        <v>4</v>
      </c>
      <c r="C8" s="27">
        <v>144</v>
      </c>
      <c r="D8" s="27">
        <v>49</v>
      </c>
      <c r="E8" s="27">
        <v>48</v>
      </c>
      <c r="F8" s="27">
        <f>RADIANS(C8+(D8/60)+(E8/3600))</f>
        <v>2.5277603556633874</v>
      </c>
      <c r="G8" s="27">
        <v>85.29</v>
      </c>
      <c r="H8" s="27">
        <f>COS(F8)*G8</f>
        <v>-69.720020988540355</v>
      </c>
      <c r="I8" s="27">
        <f>SIN(F8)*G8</f>
        <v>49.127413664444958</v>
      </c>
      <c r="J8" s="27">
        <f>($H$17/$G$17)*G8</f>
        <v>-2.3096747974199949E-3</v>
      </c>
      <c r="K8" s="27">
        <f>($I$17/$G$17)*G8</f>
        <v>3.6411396300116021E-2</v>
      </c>
      <c r="L8" s="27">
        <f>H8-J8</f>
        <v>-69.717711313742939</v>
      </c>
      <c r="M8" s="27">
        <f>I8-K8</f>
        <v>49.091002268144841</v>
      </c>
      <c r="N8" s="27">
        <f>N6+L8</f>
        <v>2014.5014620380077</v>
      </c>
      <c r="O8" s="27">
        <f>O6+M8</f>
        <v>2174.7779993018812</v>
      </c>
      <c r="P8" s="27"/>
      <c r="Q8" s="27"/>
      <c r="R8" s="27"/>
      <c r="S8" s="27"/>
    </row>
    <row r="9" spans="1:19" x14ac:dyDescent="0.25">
      <c r="A9" s="27">
        <v>4</v>
      </c>
      <c r="B9" s="27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</row>
    <row r="10" spans="1:19" x14ac:dyDescent="0.25">
      <c r="A10" s="27"/>
      <c r="B10" s="27">
        <v>5</v>
      </c>
      <c r="C10" s="27">
        <v>192</v>
      </c>
      <c r="D10" s="27">
        <v>57</v>
      </c>
      <c r="E10" s="27">
        <v>32</v>
      </c>
      <c r="F10" s="27">
        <f>RADIANS(C10+(D10/60)+(E10/3600))</f>
        <v>3.3677679321010139</v>
      </c>
      <c r="G10" s="27">
        <v>92.34</v>
      </c>
      <c r="H10" s="27">
        <f>COS(F10)*G10</f>
        <v>-89.988213019595378</v>
      </c>
      <c r="I10" s="27">
        <f>SIN(F10)*G10</f>
        <v>-20.707416969287269</v>
      </c>
      <c r="J10" s="27">
        <f>($H$17/$G$17)*G10</f>
        <v>-2.5005905826446513E-3</v>
      </c>
      <c r="K10" s="27">
        <f>($I$17/$G$17)*G10</f>
        <v>3.9421131836706681E-2</v>
      </c>
      <c r="L10" s="27">
        <f>H10-J10</f>
        <v>-89.985712429012736</v>
      </c>
      <c r="M10" s="27">
        <f>I10-K10</f>
        <v>-20.746838101123977</v>
      </c>
      <c r="N10" s="27">
        <f>N8+L10</f>
        <v>1924.5157496089951</v>
      </c>
      <c r="O10" s="27">
        <f>O8+M10</f>
        <v>2154.0311612007572</v>
      </c>
      <c r="P10" s="27"/>
      <c r="Q10" s="27"/>
      <c r="R10" s="27"/>
      <c r="S10" s="27"/>
    </row>
    <row r="11" spans="1:19" x14ac:dyDescent="0.25">
      <c r="A11" s="27">
        <v>5</v>
      </c>
      <c r="B11" s="27"/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</row>
    <row r="12" spans="1:19" x14ac:dyDescent="0.25">
      <c r="A12" s="27"/>
      <c r="B12" s="27">
        <v>6</v>
      </c>
      <c r="C12" s="27">
        <v>316</v>
      </c>
      <c r="D12" s="27">
        <v>50</v>
      </c>
      <c r="E12" s="27">
        <v>47</v>
      </c>
      <c r="F12" s="27">
        <f>RADIANS(C12+(D12/60)+(E12/3600))</f>
        <v>5.5300127091654891</v>
      </c>
      <c r="G12" s="27">
        <v>63.15</v>
      </c>
      <c r="H12" s="27">
        <f>COS(F12)*G12</f>
        <v>46.069353728699411</v>
      </c>
      <c r="I12" s="27">
        <f>SIN(F12)*G12</f>
        <v>-43.191864361474025</v>
      </c>
      <c r="J12" s="27">
        <f>($H$17/$G$17)*G12</f>
        <v>-1.7101179910549028E-3</v>
      </c>
      <c r="K12" s="27">
        <f>($I$17/$G$17)*G12</f>
        <v>2.6959545976695115E-2</v>
      </c>
      <c r="L12" s="27">
        <f>H12-J12</f>
        <v>46.071063846690464</v>
      </c>
      <c r="M12" s="27">
        <f>I12-K12</f>
        <v>-43.218823907450719</v>
      </c>
      <c r="N12" s="27">
        <f>N10+L12</f>
        <v>1970.5868134556856</v>
      </c>
      <c r="O12" s="27">
        <f>O10+M12</f>
        <v>2110.8123372933064</v>
      </c>
      <c r="P12" s="27"/>
      <c r="Q12" s="27"/>
      <c r="R12" s="27"/>
      <c r="S12" s="27"/>
    </row>
    <row r="13" spans="1:19" x14ac:dyDescent="0.25">
      <c r="A13" s="27">
        <v>6</v>
      </c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</row>
    <row r="14" spans="1:19" x14ac:dyDescent="0.25">
      <c r="A14" s="27"/>
      <c r="B14" s="27">
        <v>7</v>
      </c>
      <c r="C14" s="27">
        <v>254</v>
      </c>
      <c r="D14" s="27">
        <v>6</v>
      </c>
      <c r="E14" s="27">
        <v>29</v>
      </c>
      <c r="F14" s="27">
        <f>RADIANS(C14+(D14/60)+(E14/3600))</f>
        <v>4.4350222252851133</v>
      </c>
      <c r="G14" s="27">
        <v>86.35</v>
      </c>
      <c r="H14" s="27">
        <f>COS(F14)*G14</f>
        <v>-23.644702316693774</v>
      </c>
      <c r="I14" s="27">
        <f>SIN(F14)*G14</f>
        <v>-83.049687250193386</v>
      </c>
      <c r="J14" s="27">
        <f>($H$17/$G$17)*G14</f>
        <v>-2.3383798658367515E-3</v>
      </c>
      <c r="K14" s="27">
        <f>($I$17/$G$17)*G14</f>
        <v>3.686392391270979E-2</v>
      </c>
      <c r="L14" s="27">
        <f>H14-J14</f>
        <v>-23.642363936827937</v>
      </c>
      <c r="M14" s="27">
        <f>I14-K14</f>
        <v>-83.086551174106091</v>
      </c>
      <c r="N14" s="27">
        <f>N12+L14</f>
        <v>1946.9444495188577</v>
      </c>
      <c r="O14" s="27">
        <f>O12+M14</f>
        <v>2027.7257861192004</v>
      </c>
      <c r="P14" s="27"/>
      <c r="Q14" s="27"/>
      <c r="R14" s="27"/>
      <c r="S14" s="27"/>
    </row>
    <row r="15" spans="1:19" x14ac:dyDescent="0.25">
      <c r="A15" s="27">
        <v>7</v>
      </c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</row>
    <row r="16" spans="1:19" x14ac:dyDescent="0.25">
      <c r="A16" s="27"/>
      <c r="B16" s="27">
        <v>1</v>
      </c>
      <c r="C16" s="27">
        <v>332</v>
      </c>
      <c r="D16" s="27">
        <v>25</v>
      </c>
      <c r="E16" s="27">
        <v>49</v>
      </c>
      <c r="F16" s="27">
        <f>RADIANS(C16+(D16/60)+(E16/3600))</f>
        <v>5.8020028805415613</v>
      </c>
      <c r="G16" s="27">
        <v>59.85</v>
      </c>
      <c r="H16" s="27">
        <f>COS(F16)*G16</f>
        <v>53.053929727987068</v>
      </c>
      <c r="I16" s="27">
        <f>SIN(F16)*G16</f>
        <v>-27.700235385602948</v>
      </c>
      <c r="J16" s="27">
        <f>($H$17/$G$17)*G16</f>
        <v>-1.6207531554178296E-3</v>
      </c>
      <c r="K16" s="27">
        <f>($I$17/$G$17)*G16</f>
        <v>2.5550733597865444E-2</v>
      </c>
      <c r="L16" s="27">
        <f>H16-J16</f>
        <v>53.055550481142483</v>
      </c>
      <c r="M16" s="27">
        <f>I16-K16</f>
        <v>-27.725786119200812</v>
      </c>
      <c r="N16" s="2">
        <f>N14+L16</f>
        <v>2000.0000000000002</v>
      </c>
      <c r="O16" s="2">
        <f>O14+M16</f>
        <v>1999.9999999999995</v>
      </c>
      <c r="P16" s="27"/>
      <c r="Q16" s="27"/>
      <c r="R16" s="27"/>
      <c r="S16" s="27"/>
    </row>
    <row r="17" spans="7:13" x14ac:dyDescent="0.25">
      <c r="G17" s="4">
        <f>SUM(G3:G16)</f>
        <v>547.19000000000005</v>
      </c>
      <c r="H17" s="5">
        <f>SUM(H3:H16)</f>
        <v>-1.4818043761287925E-2</v>
      </c>
      <c r="I17" s="5">
        <f>SUM(I3:I16)</f>
        <v>0.23360243805206338</v>
      </c>
      <c r="L17" s="3">
        <f>SUM(L4:L16)</f>
        <v>0</v>
      </c>
      <c r="M17" s="3">
        <f>SUM(M4:M16)</f>
        <v>0</v>
      </c>
    </row>
  </sheetData>
  <mergeCells count="13">
    <mergeCell ref="A1:A2"/>
    <mergeCell ref="B1:B2"/>
    <mergeCell ref="C1:E1"/>
    <mergeCell ref="F1:F2"/>
    <mergeCell ref="G1:G2"/>
    <mergeCell ref="N1:N2"/>
    <mergeCell ref="O1:O2"/>
    <mergeCell ref="H1:H2"/>
    <mergeCell ref="I1:I2"/>
    <mergeCell ref="J1:J2"/>
    <mergeCell ref="K1:K2"/>
    <mergeCell ref="L1:L2"/>
    <mergeCell ref="M1:M2"/>
  </mergeCells>
  <pageMargins left="0.7" right="0.7" top="0.75" bottom="0.75" header="0.3" footer="0.3"/>
  <pageSetup paperSize="9" orientation="portrait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Brujula</vt:lpstr>
      <vt:lpstr>Transito</vt:lpstr>
      <vt:lpstr>Crandall</vt:lpstr>
      <vt:lpstr>123w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Torres Poveda</dc:creator>
  <cp:lastModifiedBy>Torres Poveda</cp:lastModifiedBy>
  <dcterms:created xsi:type="dcterms:W3CDTF">2022-01-29T05:07:41Z</dcterms:created>
  <dcterms:modified xsi:type="dcterms:W3CDTF">2022-03-24T23:03:02Z</dcterms:modified>
</cp:coreProperties>
</file>