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4869\Desktop\R\Modelling-UK-inflation-quarterly-\"/>
    </mc:Choice>
  </mc:AlternateContent>
  <xr:revisionPtr revIDLastSave="0" documentId="13_ncr:1_{4BD21ADE-CABE-4AC9-AC5A-A1655D4A14B9}" xr6:coauthVersionLast="47" xr6:coauthVersionMax="47" xr10:uidLastSave="{00000000-0000-0000-0000-000000000000}"/>
  <bookViews>
    <workbookView xWindow="-93" yWindow="-93" windowWidth="34320" windowHeight="18786" activeTab="5" xr2:uid="{00000000-000D-0000-FFFF-FFFF00000000}"/>
  </bookViews>
  <sheets>
    <sheet name="Proportions" sheetId="3" r:id="rId1"/>
    <sheet name="summary table" sheetId="1" r:id="rId2"/>
    <sheet name="Sheet 1 (2)" sheetId="2" r:id="rId3"/>
    <sheet name="1%" sheetId="7" r:id="rId4"/>
    <sheet name="5%" sheetId="6" r:id="rId5"/>
    <sheet name="Revised version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8" l="1"/>
  <c r="AG4" i="8"/>
  <c r="AH4" i="8"/>
  <c r="AI4" i="8"/>
  <c r="AJ4" i="8"/>
  <c r="AK4" i="8"/>
  <c r="AL4" i="8"/>
  <c r="AM4" i="8"/>
  <c r="AN4" i="8"/>
  <c r="AO4" i="8"/>
  <c r="AP4" i="8"/>
  <c r="AF2" i="8"/>
  <c r="AG2" i="8"/>
  <c r="AH2" i="8"/>
  <c r="AI2" i="8"/>
  <c r="AJ2" i="8"/>
  <c r="AK2" i="8"/>
  <c r="AL2" i="8"/>
  <c r="AM2" i="8"/>
  <c r="AN2" i="8"/>
  <c r="AO2" i="8"/>
  <c r="AP2" i="8"/>
  <c r="T4" i="8"/>
  <c r="U4" i="8"/>
  <c r="V4" i="8"/>
  <c r="W4" i="8"/>
  <c r="X4" i="8"/>
  <c r="Y4" i="8"/>
  <c r="Z4" i="8"/>
  <c r="AA4" i="8"/>
  <c r="AB4" i="8"/>
  <c r="AC4" i="8"/>
  <c r="AD4" i="8"/>
  <c r="AE4" i="8"/>
  <c r="AE2" i="8"/>
  <c r="S4" i="8"/>
  <c r="T2" i="8"/>
  <c r="U2" i="8"/>
  <c r="V2" i="8"/>
  <c r="W2" i="8"/>
  <c r="X2" i="8"/>
  <c r="Y2" i="8"/>
  <c r="Z2" i="8"/>
  <c r="AA2" i="8"/>
  <c r="AB2" i="8"/>
  <c r="AC2" i="8"/>
  <c r="AD2" i="8"/>
  <c r="S2" i="8"/>
  <c r="N49" i="8"/>
  <c r="M49" i="8"/>
  <c r="L49" i="8"/>
  <c r="K49" i="8"/>
  <c r="J49" i="8"/>
  <c r="I49" i="8"/>
  <c r="H49" i="8"/>
  <c r="G49" i="8"/>
  <c r="F49" i="8"/>
  <c r="E49" i="8"/>
  <c r="D49" i="8"/>
  <c r="N48" i="8"/>
  <c r="M48" i="8"/>
  <c r="L48" i="8"/>
  <c r="K48" i="8"/>
  <c r="J48" i="8"/>
  <c r="I48" i="8"/>
  <c r="H48" i="8"/>
  <c r="G48" i="8"/>
  <c r="F48" i="8"/>
  <c r="E48" i="8"/>
  <c r="D48" i="8"/>
  <c r="D47" i="8"/>
  <c r="E47" i="8"/>
  <c r="F47" i="8"/>
  <c r="G47" i="8"/>
  <c r="H47" i="8"/>
  <c r="I47" i="8"/>
  <c r="J47" i="8"/>
  <c r="K47" i="8"/>
  <c r="L47" i="8"/>
  <c r="M47" i="8"/>
  <c r="N47" i="8"/>
  <c r="D46" i="8"/>
  <c r="E46" i="8"/>
  <c r="F46" i="8"/>
  <c r="G46" i="8"/>
  <c r="H46" i="8"/>
  <c r="I46" i="8"/>
  <c r="J46" i="8"/>
  <c r="K46" i="8"/>
  <c r="L46" i="8"/>
  <c r="M46" i="8"/>
  <c r="N46" i="8"/>
  <c r="D45" i="8"/>
  <c r="E45" i="8"/>
  <c r="F45" i="8"/>
  <c r="G45" i="8"/>
  <c r="H45" i="8"/>
  <c r="I45" i="8"/>
  <c r="J45" i="8"/>
  <c r="K45" i="8"/>
  <c r="L45" i="8"/>
  <c r="M45" i="8"/>
  <c r="N45" i="8"/>
  <c r="D44" i="8"/>
  <c r="E44" i="8"/>
  <c r="F44" i="8"/>
  <c r="G44" i="8"/>
  <c r="H44" i="8"/>
  <c r="I44" i="8"/>
  <c r="J44" i="8"/>
  <c r="K44" i="8"/>
  <c r="L44" i="8"/>
  <c r="M44" i="8"/>
  <c r="N44" i="8"/>
  <c r="D43" i="8"/>
  <c r="E43" i="8"/>
  <c r="F43" i="8"/>
  <c r="G43" i="8"/>
  <c r="H43" i="8"/>
  <c r="I43" i="8"/>
  <c r="J43" i="8"/>
  <c r="K43" i="8"/>
  <c r="L43" i="8"/>
  <c r="M43" i="8"/>
  <c r="N43" i="8"/>
  <c r="D42" i="8"/>
  <c r="E42" i="8"/>
  <c r="F42" i="8"/>
  <c r="G42" i="8"/>
  <c r="H42" i="8"/>
  <c r="I42" i="8"/>
  <c r="J42" i="8"/>
  <c r="K42" i="8"/>
  <c r="L42" i="8"/>
  <c r="M42" i="8"/>
  <c r="N42" i="8"/>
  <c r="D41" i="8"/>
  <c r="E41" i="8"/>
  <c r="F41" i="8"/>
  <c r="G41" i="8"/>
  <c r="H41" i="8"/>
  <c r="I41" i="8"/>
  <c r="J41" i="8"/>
  <c r="K41" i="8"/>
  <c r="L41" i="8"/>
  <c r="M41" i="8"/>
  <c r="N41" i="8"/>
  <c r="D40" i="8"/>
  <c r="E40" i="8"/>
  <c r="F40" i="8"/>
  <c r="G40" i="8"/>
  <c r="H40" i="8"/>
  <c r="I40" i="8"/>
  <c r="J40" i="8"/>
  <c r="K40" i="8"/>
  <c r="L40" i="8"/>
  <c r="M40" i="8"/>
  <c r="N40" i="8"/>
  <c r="D39" i="8"/>
  <c r="E39" i="8"/>
  <c r="F39" i="8"/>
  <c r="G39" i="8"/>
  <c r="H39" i="8"/>
  <c r="I39" i="8"/>
  <c r="J39" i="8"/>
  <c r="K39" i="8"/>
  <c r="L39" i="8"/>
  <c r="M39" i="8"/>
  <c r="N39" i="8"/>
  <c r="C49" i="8"/>
  <c r="C48" i="8"/>
  <c r="C47" i="8"/>
  <c r="C46" i="8"/>
  <c r="C45" i="8"/>
  <c r="C44" i="8"/>
  <c r="C43" i="8"/>
  <c r="C42" i="8"/>
  <c r="C41" i="8"/>
  <c r="C40" i="8"/>
  <c r="C39" i="8"/>
  <c r="D38" i="8"/>
  <c r="E38" i="8"/>
  <c r="F38" i="8"/>
  <c r="G38" i="8"/>
  <c r="H38" i="8"/>
  <c r="I38" i="8"/>
  <c r="J38" i="8"/>
  <c r="K38" i="8"/>
  <c r="L38" i="8"/>
  <c r="M38" i="8"/>
  <c r="N38" i="8"/>
  <c r="C38" i="8"/>
  <c r="D37" i="8"/>
  <c r="E37" i="8"/>
  <c r="F37" i="8"/>
  <c r="G37" i="8"/>
  <c r="H37" i="8"/>
  <c r="I37" i="8"/>
  <c r="J37" i="8"/>
  <c r="K37" i="8"/>
  <c r="L37" i="8"/>
  <c r="M37" i="8"/>
  <c r="N37" i="8"/>
  <c r="D36" i="8"/>
  <c r="E36" i="8"/>
  <c r="F36" i="8"/>
  <c r="G36" i="8"/>
  <c r="H36" i="8"/>
  <c r="I36" i="8"/>
  <c r="J36" i="8"/>
  <c r="K36" i="8"/>
  <c r="L36" i="8"/>
  <c r="M36" i="8"/>
  <c r="N36" i="8"/>
  <c r="D35" i="8"/>
  <c r="E35" i="8"/>
  <c r="F35" i="8"/>
  <c r="G35" i="8"/>
  <c r="H35" i="8"/>
  <c r="I35" i="8"/>
  <c r="J35" i="8"/>
  <c r="K35" i="8"/>
  <c r="L35" i="8"/>
  <c r="M35" i="8"/>
  <c r="N35" i="8"/>
  <c r="D34" i="8"/>
  <c r="E34" i="8"/>
  <c r="F34" i="8"/>
  <c r="G34" i="8"/>
  <c r="H34" i="8"/>
  <c r="I34" i="8"/>
  <c r="J34" i="8"/>
  <c r="K34" i="8"/>
  <c r="L34" i="8"/>
  <c r="M34" i="8"/>
  <c r="N34" i="8"/>
  <c r="D33" i="8"/>
  <c r="E33" i="8"/>
  <c r="F33" i="8"/>
  <c r="G33" i="8"/>
  <c r="H33" i="8"/>
  <c r="I33" i="8"/>
  <c r="J33" i="8"/>
  <c r="K33" i="8"/>
  <c r="L33" i="8"/>
  <c r="M33" i="8"/>
  <c r="N33" i="8"/>
  <c r="D32" i="8"/>
  <c r="E32" i="8"/>
  <c r="F32" i="8"/>
  <c r="G32" i="8"/>
  <c r="H32" i="8"/>
  <c r="I32" i="8"/>
  <c r="J32" i="8"/>
  <c r="K32" i="8"/>
  <c r="L32" i="8"/>
  <c r="M32" i="8"/>
  <c r="N32" i="8"/>
  <c r="D31" i="8"/>
  <c r="E31" i="8"/>
  <c r="F31" i="8"/>
  <c r="G31" i="8"/>
  <c r="H31" i="8"/>
  <c r="I31" i="8"/>
  <c r="J31" i="8"/>
  <c r="K31" i="8"/>
  <c r="L31" i="8"/>
  <c r="M31" i="8"/>
  <c r="N31" i="8"/>
  <c r="D30" i="8"/>
  <c r="E30" i="8"/>
  <c r="F30" i="8"/>
  <c r="G30" i="8"/>
  <c r="H30" i="8"/>
  <c r="I30" i="8"/>
  <c r="J30" i="8"/>
  <c r="K30" i="8"/>
  <c r="L30" i="8"/>
  <c r="M30" i="8"/>
  <c r="N30" i="8"/>
  <c r="D29" i="8"/>
  <c r="E29" i="8"/>
  <c r="F29" i="8"/>
  <c r="G29" i="8"/>
  <c r="H29" i="8"/>
  <c r="I29" i="8"/>
  <c r="J29" i="8"/>
  <c r="K29" i="8"/>
  <c r="L29" i="8"/>
  <c r="M29" i="8"/>
  <c r="N29" i="8"/>
  <c r="D28" i="8"/>
  <c r="E28" i="8"/>
  <c r="F28" i="8"/>
  <c r="G28" i="8"/>
  <c r="H28" i="8"/>
  <c r="I28" i="8"/>
  <c r="J28" i="8"/>
  <c r="K28" i="8"/>
  <c r="L28" i="8"/>
  <c r="M28" i="8"/>
  <c r="N28" i="8"/>
  <c r="D27" i="8"/>
  <c r="E27" i="8"/>
  <c r="F27" i="8"/>
  <c r="G27" i="8"/>
  <c r="H27" i="8"/>
  <c r="I27" i="8"/>
  <c r="J27" i="8"/>
  <c r="K27" i="8"/>
  <c r="L27" i="8"/>
  <c r="M27" i="8"/>
  <c r="N27" i="8"/>
  <c r="C37" i="8"/>
  <c r="C36" i="8"/>
  <c r="C35" i="8"/>
  <c r="C34" i="8"/>
  <c r="C33" i="8"/>
  <c r="C32" i="8"/>
  <c r="C31" i="8"/>
  <c r="C30" i="8"/>
  <c r="C29" i="8"/>
  <c r="C28" i="8"/>
  <c r="C27" i="8"/>
  <c r="D26" i="8"/>
  <c r="E26" i="8"/>
  <c r="F26" i="8"/>
  <c r="G26" i="8"/>
  <c r="H26" i="8"/>
  <c r="I26" i="8"/>
  <c r="J26" i="8"/>
  <c r="K26" i="8"/>
  <c r="L26" i="8"/>
  <c r="M26" i="8"/>
  <c r="N26" i="8"/>
  <c r="C26" i="8"/>
  <c r="D15" i="8"/>
  <c r="E15" i="8"/>
  <c r="F15" i="8"/>
  <c r="G15" i="8"/>
  <c r="H15" i="8"/>
  <c r="I15" i="8"/>
  <c r="J15" i="8"/>
  <c r="K15" i="8"/>
  <c r="L15" i="8"/>
  <c r="M15" i="8"/>
  <c r="N15" i="8"/>
  <c r="D16" i="8"/>
  <c r="E16" i="8"/>
  <c r="F16" i="8"/>
  <c r="G16" i="8"/>
  <c r="H16" i="8"/>
  <c r="I16" i="8"/>
  <c r="J16" i="8"/>
  <c r="K16" i="8"/>
  <c r="L16" i="8"/>
  <c r="M16" i="8"/>
  <c r="N16" i="8"/>
  <c r="D17" i="8"/>
  <c r="E17" i="8"/>
  <c r="F17" i="8"/>
  <c r="G17" i="8"/>
  <c r="H17" i="8"/>
  <c r="I17" i="8"/>
  <c r="J17" i="8"/>
  <c r="K17" i="8"/>
  <c r="L17" i="8"/>
  <c r="M17" i="8"/>
  <c r="N17" i="8"/>
  <c r="D18" i="8"/>
  <c r="E18" i="8"/>
  <c r="F18" i="8"/>
  <c r="G18" i="8"/>
  <c r="H18" i="8"/>
  <c r="I18" i="8"/>
  <c r="J18" i="8"/>
  <c r="K18" i="8"/>
  <c r="L18" i="8"/>
  <c r="M18" i="8"/>
  <c r="N18" i="8"/>
  <c r="D19" i="8"/>
  <c r="E19" i="8"/>
  <c r="F19" i="8"/>
  <c r="G19" i="8"/>
  <c r="H19" i="8"/>
  <c r="I19" i="8"/>
  <c r="J19" i="8"/>
  <c r="K19" i="8"/>
  <c r="L19" i="8"/>
  <c r="M19" i="8"/>
  <c r="N19" i="8"/>
  <c r="D20" i="8"/>
  <c r="E20" i="8"/>
  <c r="F20" i="8"/>
  <c r="G20" i="8"/>
  <c r="H20" i="8"/>
  <c r="I20" i="8"/>
  <c r="J20" i="8"/>
  <c r="K20" i="8"/>
  <c r="L20" i="8"/>
  <c r="M20" i="8"/>
  <c r="N20" i="8"/>
  <c r="D21" i="8"/>
  <c r="E21" i="8"/>
  <c r="F21" i="8"/>
  <c r="G21" i="8"/>
  <c r="H21" i="8"/>
  <c r="I21" i="8"/>
  <c r="J21" i="8"/>
  <c r="K21" i="8"/>
  <c r="L21" i="8"/>
  <c r="M21" i="8"/>
  <c r="N21" i="8"/>
  <c r="D22" i="8"/>
  <c r="E22" i="8"/>
  <c r="F22" i="8"/>
  <c r="G22" i="8"/>
  <c r="H22" i="8"/>
  <c r="I22" i="8"/>
  <c r="J22" i="8"/>
  <c r="K22" i="8"/>
  <c r="L22" i="8"/>
  <c r="M22" i="8"/>
  <c r="N22" i="8"/>
  <c r="D23" i="8"/>
  <c r="E23" i="8"/>
  <c r="F23" i="8"/>
  <c r="G23" i="8"/>
  <c r="H23" i="8"/>
  <c r="I23" i="8"/>
  <c r="J23" i="8"/>
  <c r="K23" i="8"/>
  <c r="L23" i="8"/>
  <c r="M23" i="8"/>
  <c r="N23" i="8"/>
  <c r="D24" i="8"/>
  <c r="E24" i="8"/>
  <c r="F24" i="8"/>
  <c r="G24" i="8"/>
  <c r="H24" i="8"/>
  <c r="I24" i="8"/>
  <c r="J24" i="8"/>
  <c r="K24" i="8"/>
  <c r="L24" i="8"/>
  <c r="M24" i="8"/>
  <c r="N24" i="8"/>
  <c r="D25" i="8"/>
  <c r="E25" i="8"/>
  <c r="F25" i="8"/>
  <c r="G25" i="8"/>
  <c r="H25" i="8"/>
  <c r="I25" i="8"/>
  <c r="J25" i="8"/>
  <c r="K25" i="8"/>
  <c r="L25" i="8"/>
  <c r="M25" i="8"/>
  <c r="N25" i="8"/>
  <c r="C25" i="8"/>
  <c r="C24" i="8"/>
  <c r="C23" i="8"/>
  <c r="C22" i="8"/>
  <c r="C21" i="8"/>
  <c r="C20" i="8"/>
  <c r="C19" i="8"/>
  <c r="C18" i="8"/>
  <c r="C17" i="8"/>
  <c r="C16" i="8"/>
  <c r="C15" i="8"/>
  <c r="D14" i="8"/>
  <c r="E14" i="8"/>
  <c r="F14" i="8"/>
  <c r="G14" i="8"/>
  <c r="H14" i="8"/>
  <c r="I14" i="8"/>
  <c r="J14" i="8"/>
  <c r="K14" i="8"/>
  <c r="L14" i="8"/>
  <c r="M14" i="8"/>
  <c r="N14" i="8"/>
  <c r="C14" i="8"/>
  <c r="D2" i="8"/>
  <c r="E2" i="8"/>
  <c r="F2" i="8"/>
  <c r="G2" i="8"/>
  <c r="H2" i="8"/>
  <c r="I2" i="8"/>
  <c r="J2" i="8"/>
  <c r="K2" i="8"/>
  <c r="L2" i="8"/>
  <c r="M2" i="8"/>
  <c r="N2" i="8"/>
  <c r="D3" i="8"/>
  <c r="E3" i="8"/>
  <c r="F3" i="8"/>
  <c r="G3" i="8"/>
  <c r="H3" i="8"/>
  <c r="I3" i="8"/>
  <c r="J3" i="8"/>
  <c r="K3" i="8"/>
  <c r="L3" i="8"/>
  <c r="M3" i="8"/>
  <c r="N3" i="8"/>
  <c r="D4" i="8"/>
  <c r="E4" i="8"/>
  <c r="F4" i="8"/>
  <c r="G4" i="8"/>
  <c r="H4" i="8"/>
  <c r="I4" i="8"/>
  <c r="J4" i="8"/>
  <c r="K4" i="8"/>
  <c r="L4" i="8"/>
  <c r="M4" i="8"/>
  <c r="N4" i="8"/>
  <c r="D5" i="8"/>
  <c r="E5" i="8"/>
  <c r="F5" i="8"/>
  <c r="G5" i="8"/>
  <c r="H5" i="8"/>
  <c r="I5" i="8"/>
  <c r="J5" i="8"/>
  <c r="K5" i="8"/>
  <c r="L5" i="8"/>
  <c r="M5" i="8"/>
  <c r="N5" i="8"/>
  <c r="D6" i="8"/>
  <c r="E6" i="8"/>
  <c r="F6" i="8"/>
  <c r="G6" i="8"/>
  <c r="H6" i="8"/>
  <c r="I6" i="8"/>
  <c r="J6" i="8"/>
  <c r="K6" i="8"/>
  <c r="L6" i="8"/>
  <c r="M6" i="8"/>
  <c r="N6" i="8"/>
  <c r="D7" i="8"/>
  <c r="E7" i="8"/>
  <c r="F7" i="8"/>
  <c r="G7" i="8"/>
  <c r="H7" i="8"/>
  <c r="I7" i="8"/>
  <c r="J7" i="8"/>
  <c r="K7" i="8"/>
  <c r="L7" i="8"/>
  <c r="M7" i="8"/>
  <c r="N7" i="8"/>
  <c r="D8" i="8"/>
  <c r="E8" i="8"/>
  <c r="F8" i="8"/>
  <c r="G8" i="8"/>
  <c r="H8" i="8"/>
  <c r="I8" i="8"/>
  <c r="J8" i="8"/>
  <c r="K8" i="8"/>
  <c r="L8" i="8"/>
  <c r="M8" i="8"/>
  <c r="N8" i="8"/>
  <c r="D9" i="8"/>
  <c r="E9" i="8"/>
  <c r="F9" i="8"/>
  <c r="G9" i="8"/>
  <c r="H9" i="8"/>
  <c r="I9" i="8"/>
  <c r="J9" i="8"/>
  <c r="K9" i="8"/>
  <c r="L9" i="8"/>
  <c r="M9" i="8"/>
  <c r="N9" i="8"/>
  <c r="D10" i="8"/>
  <c r="E10" i="8"/>
  <c r="F10" i="8"/>
  <c r="G10" i="8"/>
  <c r="H10" i="8"/>
  <c r="I10" i="8"/>
  <c r="J10" i="8"/>
  <c r="K10" i="8"/>
  <c r="L10" i="8"/>
  <c r="M10" i="8"/>
  <c r="N10" i="8"/>
  <c r="D11" i="8"/>
  <c r="E11" i="8"/>
  <c r="F11" i="8"/>
  <c r="G11" i="8"/>
  <c r="H11" i="8"/>
  <c r="I11" i="8"/>
  <c r="J11" i="8"/>
  <c r="K11" i="8"/>
  <c r="L11" i="8"/>
  <c r="M11" i="8"/>
  <c r="N11" i="8"/>
  <c r="D12" i="8"/>
  <c r="E12" i="8"/>
  <c r="F12" i="8"/>
  <c r="G12" i="8"/>
  <c r="H12" i="8"/>
  <c r="I12" i="8"/>
  <c r="J12" i="8"/>
  <c r="K12" i="8"/>
  <c r="L12" i="8"/>
  <c r="M12" i="8"/>
  <c r="N12" i="8"/>
  <c r="D13" i="8"/>
  <c r="E13" i="8"/>
  <c r="F13" i="8"/>
  <c r="G13" i="8"/>
  <c r="H13" i="8"/>
  <c r="I13" i="8"/>
  <c r="J13" i="8"/>
  <c r="K13" i="8"/>
  <c r="L13" i="8"/>
  <c r="M13" i="8"/>
  <c r="N13" i="8"/>
  <c r="C13" i="8"/>
  <c r="C12" i="8"/>
  <c r="C11" i="8"/>
  <c r="C10" i="8"/>
  <c r="C9" i="8"/>
  <c r="C8" i="8"/>
  <c r="C7" i="8"/>
  <c r="C6" i="8"/>
  <c r="C2" i="8"/>
  <c r="C5" i="8"/>
  <c r="C4" i="8"/>
  <c r="C3" i="8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AC2" i="6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AD2" i="7"/>
  <c r="J17" i="2"/>
  <c r="J17" i="1"/>
  <c r="P69" i="1"/>
  <c r="Q69" i="1"/>
  <c r="R69" i="1"/>
  <c r="S69" i="1"/>
  <c r="T69" i="1"/>
  <c r="U69" i="1"/>
  <c r="V69" i="1"/>
  <c r="W69" i="1"/>
  <c r="X69" i="1"/>
  <c r="Y69" i="1"/>
  <c r="Z69" i="1"/>
  <c r="O69" i="1"/>
  <c r="Z56" i="1"/>
  <c r="Z57" i="1"/>
  <c r="Z58" i="1"/>
  <c r="Z59" i="1"/>
  <c r="Z60" i="1"/>
  <c r="Z61" i="1"/>
  <c r="Z62" i="1"/>
  <c r="Z63" i="1"/>
  <c r="Z64" i="1"/>
  <c r="Z65" i="1"/>
  <c r="Z66" i="1"/>
  <c r="Y56" i="1"/>
  <c r="Y57" i="1"/>
  <c r="Y58" i="1"/>
  <c r="Y59" i="1"/>
  <c r="Y60" i="1"/>
  <c r="Y61" i="1"/>
  <c r="Y62" i="1"/>
  <c r="Y63" i="1"/>
  <c r="Y64" i="1"/>
  <c r="Y65" i="1"/>
  <c r="Y66" i="1"/>
  <c r="X56" i="1"/>
  <c r="X57" i="1"/>
  <c r="X58" i="1"/>
  <c r="X59" i="1"/>
  <c r="X60" i="1"/>
  <c r="X61" i="1"/>
  <c r="X62" i="1"/>
  <c r="X63" i="1"/>
  <c r="X64" i="1"/>
  <c r="X65" i="1"/>
  <c r="X66" i="1"/>
  <c r="W56" i="1"/>
  <c r="W57" i="1"/>
  <c r="W58" i="1"/>
  <c r="W59" i="1"/>
  <c r="W60" i="1"/>
  <c r="W61" i="1"/>
  <c r="W62" i="1"/>
  <c r="W63" i="1"/>
  <c r="W64" i="1"/>
  <c r="W65" i="1"/>
  <c r="W66" i="1"/>
  <c r="V56" i="1"/>
  <c r="V57" i="1"/>
  <c r="V58" i="1"/>
  <c r="V59" i="1"/>
  <c r="V60" i="1"/>
  <c r="V61" i="1"/>
  <c r="V62" i="1"/>
  <c r="V63" i="1"/>
  <c r="V64" i="1"/>
  <c r="V65" i="1"/>
  <c r="V66" i="1"/>
  <c r="U56" i="1"/>
  <c r="U57" i="1"/>
  <c r="U58" i="1"/>
  <c r="U59" i="1"/>
  <c r="U60" i="1"/>
  <c r="U61" i="1"/>
  <c r="U62" i="1"/>
  <c r="U63" i="1"/>
  <c r="U64" i="1"/>
  <c r="U65" i="1"/>
  <c r="U66" i="1"/>
  <c r="T56" i="1"/>
  <c r="T57" i="1"/>
  <c r="T58" i="1"/>
  <c r="T59" i="1"/>
  <c r="T60" i="1"/>
  <c r="T61" i="1"/>
  <c r="T62" i="1"/>
  <c r="T63" i="1"/>
  <c r="T64" i="1"/>
  <c r="T65" i="1"/>
  <c r="T66" i="1"/>
  <c r="S56" i="1"/>
  <c r="S57" i="1"/>
  <c r="S58" i="1"/>
  <c r="S59" i="1"/>
  <c r="S60" i="1"/>
  <c r="S61" i="1"/>
  <c r="S62" i="1"/>
  <c r="S63" i="1"/>
  <c r="S64" i="1"/>
  <c r="S65" i="1"/>
  <c r="S66" i="1"/>
  <c r="R56" i="1"/>
  <c r="R57" i="1"/>
  <c r="R58" i="1"/>
  <c r="R59" i="1"/>
  <c r="R60" i="1"/>
  <c r="R61" i="1"/>
  <c r="R62" i="1"/>
  <c r="R63" i="1"/>
  <c r="R64" i="1"/>
  <c r="R65" i="1"/>
  <c r="R66" i="1"/>
  <c r="Q56" i="1"/>
  <c r="Q57" i="1"/>
  <c r="Q58" i="1"/>
  <c r="Q59" i="1"/>
  <c r="Q60" i="1"/>
  <c r="Q61" i="1"/>
  <c r="Q62" i="1"/>
  <c r="Q63" i="1"/>
  <c r="Q64" i="1"/>
  <c r="Q65" i="1"/>
  <c r="Q66" i="1"/>
  <c r="Z55" i="1"/>
  <c r="Y55" i="1"/>
  <c r="X55" i="1"/>
  <c r="W55" i="1"/>
  <c r="V55" i="1"/>
  <c r="U55" i="1"/>
  <c r="T55" i="1"/>
  <c r="S55" i="1"/>
  <c r="R55" i="1"/>
  <c r="Q55" i="1"/>
  <c r="P56" i="1"/>
  <c r="P57" i="1"/>
  <c r="P58" i="1"/>
  <c r="P59" i="1"/>
  <c r="P60" i="1"/>
  <c r="P61" i="1"/>
  <c r="P62" i="1"/>
  <c r="P63" i="1"/>
  <c r="P64" i="1"/>
  <c r="P65" i="1"/>
  <c r="P66" i="1"/>
  <c r="P55" i="1"/>
  <c r="O56" i="1"/>
  <c r="O57" i="1"/>
  <c r="O58" i="1"/>
  <c r="O59" i="1"/>
  <c r="O60" i="1"/>
  <c r="O61" i="1"/>
  <c r="O62" i="1"/>
  <c r="O63" i="1"/>
  <c r="O64" i="1"/>
  <c r="O65" i="1"/>
  <c r="O66" i="1"/>
  <c r="O55" i="1"/>
  <c r="J16" i="1"/>
  <c r="L46" i="1"/>
  <c r="J16" i="2"/>
  <c r="K48" i="1"/>
  <c r="K49" i="1"/>
  <c r="K50" i="1"/>
  <c r="K51" i="1"/>
  <c r="K52" i="1"/>
  <c r="K53" i="1"/>
  <c r="K54" i="1"/>
  <c r="K55" i="1"/>
  <c r="K56" i="1"/>
  <c r="K57" i="1"/>
  <c r="K58" i="1"/>
  <c r="K59" i="1"/>
  <c r="K47" i="1"/>
  <c r="J59" i="1"/>
  <c r="J48" i="1"/>
  <c r="J49" i="1"/>
  <c r="J50" i="1"/>
  <c r="J51" i="1"/>
  <c r="J52" i="1"/>
  <c r="J53" i="1"/>
  <c r="J54" i="1"/>
  <c r="J55" i="1"/>
  <c r="J56" i="1"/>
  <c r="J57" i="1"/>
  <c r="J58" i="1"/>
  <c r="J47" i="1"/>
  <c r="O5" i="2"/>
  <c r="H16" i="2"/>
  <c r="H27" i="2"/>
  <c r="B16" i="1"/>
  <c r="H16" i="1" s="1"/>
  <c r="B27" i="1"/>
  <c r="Z39" i="2"/>
  <c r="Y39" i="2"/>
  <c r="X39" i="2"/>
  <c r="W39" i="2"/>
  <c r="V39" i="2"/>
  <c r="U39" i="2"/>
  <c r="T39" i="2"/>
  <c r="S39" i="2"/>
  <c r="R39" i="2"/>
  <c r="Q39" i="2"/>
  <c r="P39" i="2"/>
  <c r="O39" i="2"/>
  <c r="Z38" i="2"/>
  <c r="Y38" i="2"/>
  <c r="X38" i="2"/>
  <c r="W38" i="2"/>
  <c r="V38" i="2"/>
  <c r="U38" i="2"/>
  <c r="T38" i="2"/>
  <c r="S38" i="2"/>
  <c r="R38" i="2"/>
  <c r="Q38" i="2"/>
  <c r="P38" i="2"/>
  <c r="O38" i="2"/>
  <c r="Z37" i="2"/>
  <c r="Y37" i="2"/>
  <c r="X37" i="2"/>
  <c r="W37" i="2"/>
  <c r="V37" i="2"/>
  <c r="U37" i="2"/>
  <c r="T37" i="2"/>
  <c r="S37" i="2"/>
  <c r="R37" i="2"/>
  <c r="Q37" i="2"/>
  <c r="P37" i="2"/>
  <c r="O37" i="2"/>
  <c r="Z36" i="2"/>
  <c r="Y36" i="2"/>
  <c r="X36" i="2"/>
  <c r="W36" i="2"/>
  <c r="V36" i="2"/>
  <c r="U36" i="2"/>
  <c r="T36" i="2"/>
  <c r="S36" i="2"/>
  <c r="R36" i="2"/>
  <c r="Q36" i="2"/>
  <c r="P36" i="2"/>
  <c r="O36" i="2"/>
  <c r="Z35" i="2"/>
  <c r="Y35" i="2"/>
  <c r="X35" i="2"/>
  <c r="W35" i="2"/>
  <c r="V35" i="2"/>
  <c r="U35" i="2"/>
  <c r="T35" i="2"/>
  <c r="S35" i="2"/>
  <c r="R35" i="2"/>
  <c r="Q35" i="2"/>
  <c r="P35" i="2"/>
  <c r="O35" i="2"/>
  <c r="Z34" i="2"/>
  <c r="Y34" i="2"/>
  <c r="X34" i="2"/>
  <c r="W34" i="2"/>
  <c r="V34" i="2"/>
  <c r="U34" i="2"/>
  <c r="T34" i="2"/>
  <c r="S34" i="2"/>
  <c r="R34" i="2"/>
  <c r="Q34" i="2"/>
  <c r="P34" i="2"/>
  <c r="O34" i="2"/>
  <c r="Z33" i="2"/>
  <c r="Y33" i="2"/>
  <c r="X33" i="2"/>
  <c r="W33" i="2"/>
  <c r="V33" i="2"/>
  <c r="U33" i="2"/>
  <c r="T33" i="2"/>
  <c r="S33" i="2"/>
  <c r="R33" i="2"/>
  <c r="Q33" i="2"/>
  <c r="P33" i="2"/>
  <c r="O33" i="2"/>
  <c r="Z32" i="2"/>
  <c r="Y32" i="2"/>
  <c r="X32" i="2"/>
  <c r="W32" i="2"/>
  <c r="V32" i="2"/>
  <c r="U32" i="2"/>
  <c r="T32" i="2"/>
  <c r="S32" i="2"/>
  <c r="R32" i="2"/>
  <c r="Q32" i="2"/>
  <c r="P32" i="2"/>
  <c r="O32" i="2"/>
  <c r="Z31" i="2"/>
  <c r="Y31" i="2"/>
  <c r="X31" i="2"/>
  <c r="W31" i="2"/>
  <c r="V31" i="2"/>
  <c r="U31" i="2"/>
  <c r="T31" i="2"/>
  <c r="S31" i="2"/>
  <c r="R31" i="2"/>
  <c r="Q31" i="2"/>
  <c r="P31" i="2"/>
  <c r="O31" i="2"/>
  <c r="Z30" i="2"/>
  <c r="Y30" i="2"/>
  <c r="X30" i="2"/>
  <c r="W30" i="2"/>
  <c r="V30" i="2"/>
  <c r="U30" i="2"/>
  <c r="T30" i="2"/>
  <c r="S30" i="2"/>
  <c r="R30" i="2"/>
  <c r="Q30" i="2"/>
  <c r="P30" i="2"/>
  <c r="O30" i="2"/>
  <c r="Z29" i="2"/>
  <c r="Y29" i="2"/>
  <c r="X29" i="2"/>
  <c r="W29" i="2"/>
  <c r="V29" i="2"/>
  <c r="U29" i="2"/>
  <c r="T29" i="2"/>
  <c r="S29" i="2"/>
  <c r="R29" i="2"/>
  <c r="Q29" i="2"/>
  <c r="P29" i="2"/>
  <c r="O29" i="2"/>
  <c r="Z28" i="2"/>
  <c r="Y28" i="2"/>
  <c r="J26" i="2" s="1"/>
  <c r="X28" i="2"/>
  <c r="J25" i="2" s="1"/>
  <c r="W28" i="2"/>
  <c r="V28" i="2"/>
  <c r="J23" i="2" s="1"/>
  <c r="U28" i="2"/>
  <c r="T28" i="2"/>
  <c r="S28" i="2"/>
  <c r="R28" i="2"/>
  <c r="J19" i="2" s="1"/>
  <c r="Q28" i="2"/>
  <c r="P28" i="2"/>
  <c r="O28" i="2"/>
  <c r="Z15" i="2"/>
  <c r="Y15" i="2"/>
  <c r="X15" i="2"/>
  <c r="W15" i="2"/>
  <c r="V15" i="2"/>
  <c r="U15" i="2"/>
  <c r="T15" i="2"/>
  <c r="S15" i="2"/>
  <c r="R15" i="2"/>
  <c r="Q15" i="2"/>
  <c r="P15" i="2"/>
  <c r="O15" i="2"/>
  <c r="Z14" i="2"/>
  <c r="Y14" i="2"/>
  <c r="X14" i="2"/>
  <c r="W14" i="2"/>
  <c r="V14" i="2"/>
  <c r="U14" i="2"/>
  <c r="T14" i="2"/>
  <c r="S14" i="2"/>
  <c r="R14" i="2"/>
  <c r="Q14" i="2"/>
  <c r="P14" i="2"/>
  <c r="O14" i="2"/>
  <c r="Z13" i="2"/>
  <c r="Y13" i="2"/>
  <c r="X13" i="2"/>
  <c r="W13" i="2"/>
  <c r="V13" i="2"/>
  <c r="U13" i="2"/>
  <c r="T13" i="2"/>
  <c r="S13" i="2"/>
  <c r="R13" i="2"/>
  <c r="Q13" i="2"/>
  <c r="P13" i="2"/>
  <c r="O13" i="2"/>
  <c r="Z12" i="2"/>
  <c r="Y12" i="2"/>
  <c r="X12" i="2"/>
  <c r="W12" i="2"/>
  <c r="V12" i="2"/>
  <c r="U12" i="2"/>
  <c r="T12" i="2"/>
  <c r="S12" i="2"/>
  <c r="R12" i="2"/>
  <c r="Q12" i="2"/>
  <c r="P12" i="2"/>
  <c r="O12" i="2"/>
  <c r="Z11" i="2"/>
  <c r="Y11" i="2"/>
  <c r="X11" i="2"/>
  <c r="W11" i="2"/>
  <c r="V11" i="2"/>
  <c r="U11" i="2"/>
  <c r="T11" i="2"/>
  <c r="S11" i="2"/>
  <c r="R11" i="2"/>
  <c r="Q11" i="2"/>
  <c r="P11" i="2"/>
  <c r="O11" i="2"/>
  <c r="Z10" i="2"/>
  <c r="Y10" i="2"/>
  <c r="X10" i="2"/>
  <c r="W10" i="2"/>
  <c r="V10" i="2"/>
  <c r="U10" i="2"/>
  <c r="T10" i="2"/>
  <c r="S10" i="2"/>
  <c r="R10" i="2"/>
  <c r="Q10" i="2"/>
  <c r="P10" i="2"/>
  <c r="O10" i="2"/>
  <c r="Z9" i="2"/>
  <c r="Y9" i="2"/>
  <c r="X9" i="2"/>
  <c r="W9" i="2"/>
  <c r="V9" i="2"/>
  <c r="U9" i="2"/>
  <c r="T9" i="2"/>
  <c r="S9" i="2"/>
  <c r="R9" i="2"/>
  <c r="Q9" i="2"/>
  <c r="P9" i="2"/>
  <c r="O9" i="2"/>
  <c r="Z8" i="2"/>
  <c r="Y8" i="2"/>
  <c r="X8" i="2"/>
  <c r="W8" i="2"/>
  <c r="V8" i="2"/>
  <c r="U8" i="2"/>
  <c r="T8" i="2"/>
  <c r="S8" i="2"/>
  <c r="R8" i="2"/>
  <c r="Q8" i="2"/>
  <c r="P8" i="2"/>
  <c r="O8" i="2"/>
  <c r="Z7" i="2"/>
  <c r="Y7" i="2"/>
  <c r="X7" i="2"/>
  <c r="W7" i="2"/>
  <c r="V7" i="2"/>
  <c r="U7" i="2"/>
  <c r="T7" i="2"/>
  <c r="S7" i="2"/>
  <c r="R7" i="2"/>
  <c r="Q7" i="2"/>
  <c r="P7" i="2"/>
  <c r="O7" i="2"/>
  <c r="Z6" i="2"/>
  <c r="Y6" i="2"/>
  <c r="X6" i="2"/>
  <c r="W6" i="2"/>
  <c r="V6" i="2"/>
  <c r="U6" i="2"/>
  <c r="T6" i="2"/>
  <c r="S6" i="2"/>
  <c r="R6" i="2"/>
  <c r="Q6" i="2"/>
  <c r="P6" i="2"/>
  <c r="O6" i="2"/>
  <c r="Z5" i="2"/>
  <c r="Y5" i="2"/>
  <c r="X5" i="2"/>
  <c r="W5" i="2"/>
  <c r="V5" i="2"/>
  <c r="U5" i="2"/>
  <c r="T5" i="2"/>
  <c r="S5" i="2"/>
  <c r="R5" i="2"/>
  <c r="Q5" i="2"/>
  <c r="P5" i="2"/>
  <c r="Z4" i="2"/>
  <c r="J15" i="2" s="1"/>
  <c r="Y4" i="2"/>
  <c r="J14" i="2" s="1"/>
  <c r="X4" i="2"/>
  <c r="J13" i="2" s="1"/>
  <c r="W4" i="2"/>
  <c r="J12" i="2" s="1"/>
  <c r="V4" i="2"/>
  <c r="J11" i="2" s="1"/>
  <c r="U4" i="2"/>
  <c r="T4" i="2"/>
  <c r="S4" i="2"/>
  <c r="J8" i="2" s="1"/>
  <c r="R4" i="2"/>
  <c r="J7" i="2" s="1"/>
  <c r="Q4" i="2"/>
  <c r="P4" i="2"/>
  <c r="O4" i="2"/>
  <c r="K43" i="2"/>
  <c r="J43" i="2"/>
  <c r="K27" i="2"/>
  <c r="I27" i="2"/>
  <c r="K26" i="2"/>
  <c r="I26" i="2"/>
  <c r="H26" i="2"/>
  <c r="K25" i="2"/>
  <c r="I25" i="2"/>
  <c r="H25" i="2"/>
  <c r="K24" i="2"/>
  <c r="I24" i="2"/>
  <c r="H24" i="2"/>
  <c r="K23" i="2"/>
  <c r="I23" i="2"/>
  <c r="H23" i="2"/>
  <c r="K22" i="2"/>
  <c r="I22" i="2"/>
  <c r="H22" i="2"/>
  <c r="K21" i="2"/>
  <c r="I21" i="2"/>
  <c r="H21" i="2"/>
  <c r="K20" i="2"/>
  <c r="I20" i="2"/>
  <c r="H20" i="2"/>
  <c r="K19" i="2"/>
  <c r="I19" i="2"/>
  <c r="H19" i="2"/>
  <c r="K18" i="2"/>
  <c r="I18" i="2"/>
  <c r="H18" i="2"/>
  <c r="K17" i="2"/>
  <c r="I17" i="2"/>
  <c r="H17" i="2"/>
  <c r="K16" i="2"/>
  <c r="I16" i="2"/>
  <c r="K15" i="2"/>
  <c r="I15" i="2"/>
  <c r="H15" i="2"/>
  <c r="K14" i="2"/>
  <c r="I14" i="2"/>
  <c r="H14" i="2"/>
  <c r="K13" i="2"/>
  <c r="I13" i="2"/>
  <c r="H13" i="2"/>
  <c r="K12" i="2"/>
  <c r="I12" i="2"/>
  <c r="H12" i="2"/>
  <c r="K11" i="2"/>
  <c r="I11" i="2"/>
  <c r="H11" i="2"/>
  <c r="K10" i="2"/>
  <c r="I10" i="2"/>
  <c r="H10" i="2"/>
  <c r="K9" i="2"/>
  <c r="I9" i="2"/>
  <c r="H9" i="2"/>
  <c r="K8" i="2"/>
  <c r="I8" i="2"/>
  <c r="H8" i="2"/>
  <c r="K7" i="2"/>
  <c r="I7" i="2"/>
  <c r="H7" i="2"/>
  <c r="K6" i="2"/>
  <c r="I6" i="2"/>
  <c r="H6" i="2"/>
  <c r="K5" i="2"/>
  <c r="I5" i="2"/>
  <c r="H5" i="2"/>
  <c r="K4" i="2"/>
  <c r="I4" i="2"/>
  <c r="H4" i="2"/>
  <c r="J4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4" i="1"/>
  <c r="H5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4" i="1"/>
  <c r="K27" i="1"/>
  <c r="K26" i="1"/>
  <c r="K25" i="1"/>
  <c r="K24" i="1"/>
  <c r="K23" i="1"/>
  <c r="K22" i="1"/>
  <c r="K21" i="1"/>
  <c r="K20" i="1"/>
  <c r="K19" i="1"/>
  <c r="K18" i="1"/>
  <c r="K17" i="1"/>
  <c r="K16" i="1"/>
  <c r="J27" i="1"/>
  <c r="J26" i="1"/>
  <c r="J25" i="1"/>
  <c r="J24" i="1"/>
  <c r="J23" i="1"/>
  <c r="J22" i="1"/>
  <c r="J21" i="1"/>
  <c r="J20" i="1"/>
  <c r="J19" i="1"/>
  <c r="J18" i="1"/>
  <c r="K15" i="1"/>
  <c r="K14" i="1"/>
  <c r="K13" i="1"/>
  <c r="K12" i="1"/>
  <c r="K11" i="1"/>
  <c r="K10" i="1"/>
  <c r="K9" i="1"/>
  <c r="K8" i="1"/>
  <c r="K7" i="1"/>
  <c r="K6" i="1"/>
  <c r="K5" i="1"/>
  <c r="K4" i="1"/>
  <c r="J9" i="1"/>
  <c r="J10" i="1"/>
  <c r="J11" i="1"/>
  <c r="J12" i="1"/>
  <c r="J13" i="1"/>
  <c r="J14" i="1"/>
  <c r="J15" i="1"/>
  <c r="J5" i="1"/>
  <c r="J6" i="1"/>
  <c r="J7" i="1"/>
  <c r="J8" i="1"/>
  <c r="J4" i="1"/>
  <c r="K43" i="1"/>
  <c r="J22" i="2" l="1"/>
  <c r="J21" i="2"/>
  <c r="J24" i="2"/>
  <c r="J27" i="2"/>
  <c r="AB28" i="2"/>
  <c r="J18" i="2"/>
  <c r="J9" i="2"/>
  <c r="J10" i="2"/>
  <c r="J20" i="2"/>
  <c r="J6" i="2"/>
  <c r="J5" i="2"/>
  <c r="J4" i="2" l="1"/>
</calcChain>
</file>

<file path=xl/sharedStrings.xml><?xml version="1.0" encoding="utf-8"?>
<sst xmlns="http://schemas.openxmlformats.org/spreadsheetml/2006/main" count="681" uniqueCount="165">
  <si>
    <t/>
  </si>
  <si>
    <t>p&lt;0.01</t>
  </si>
  <si>
    <t>p&lt;0.05</t>
  </si>
  <si>
    <t>p&lt;0.01(Weight)</t>
  </si>
  <si>
    <t>p&lt;0.05(Weight)</t>
  </si>
  <si>
    <t>CPI_lag1</t>
  </si>
  <si>
    <t>CPI_lag2</t>
  </si>
  <si>
    <t>CPI_lag3</t>
  </si>
  <si>
    <t>CPI_lag4</t>
  </si>
  <si>
    <t>CPI_lag5</t>
  </si>
  <si>
    <t>CPI_lag6</t>
  </si>
  <si>
    <t>CPI_lag7</t>
  </si>
  <si>
    <t>CPI_lag8</t>
  </si>
  <si>
    <t>CPI_lag9</t>
  </si>
  <si>
    <t>CPI_lag10</t>
  </si>
  <si>
    <t>CPI_lag11</t>
  </si>
  <si>
    <t>CPI_lag12</t>
  </si>
  <si>
    <t>lag1</t>
  </si>
  <si>
    <t>lag2</t>
  </si>
  <si>
    <t>lag3</t>
  </si>
  <si>
    <t>lag4</t>
  </si>
  <si>
    <t>lag5</t>
  </si>
  <si>
    <t>lag6</t>
  </si>
  <si>
    <t>lag7</t>
  </si>
  <si>
    <t>lag8</t>
  </si>
  <si>
    <t>lag9</t>
  </si>
  <si>
    <t>lag10</t>
  </si>
  <si>
    <t>lag11</t>
  </si>
  <si>
    <t>lag12</t>
  </si>
  <si>
    <t>Lag1</t>
  </si>
  <si>
    <t>Lag2</t>
  </si>
  <si>
    <t>Lag3</t>
  </si>
  <si>
    <t>Lag4</t>
  </si>
  <si>
    <t>Lag5</t>
  </si>
  <si>
    <t>Lag6</t>
  </si>
  <si>
    <t>Lag7</t>
  </si>
  <si>
    <t>Lag8</t>
  </si>
  <si>
    <t>Lag9</t>
  </si>
  <si>
    <t>Lag10</t>
  </si>
  <si>
    <t>Lag11</t>
  </si>
  <si>
    <t>Lag12</t>
  </si>
  <si>
    <t>01FB</t>
  </si>
  <si>
    <t>02AT</t>
  </si>
  <si>
    <t>03CF</t>
  </si>
  <si>
    <t>04HW</t>
  </si>
  <si>
    <t>05FH</t>
  </si>
  <si>
    <t>06HL</t>
  </si>
  <si>
    <t>07TR</t>
  </si>
  <si>
    <t>08CM</t>
  </si>
  <si>
    <t>09RC</t>
  </si>
  <si>
    <t>10ED</t>
  </si>
  <si>
    <t>11RH</t>
  </si>
  <si>
    <t>12MS</t>
  </si>
  <si>
    <t>CPI_Lag</t>
  </si>
  <si>
    <t>LAG 1%</t>
  </si>
  <si>
    <t>summary table</t>
  </si>
  <si>
    <t>CPI Weights: 2008</t>
  </si>
  <si>
    <t>Number of parameters significant at 1% and 5% levels in 85 regressions</t>
  </si>
  <si>
    <t>The number of Divisions regression</t>
  </si>
  <si>
    <t>The number of  parameters significant at 1% and 5% level in  each divisions</t>
  </si>
  <si>
    <t>formula= The number of  parameters significant at 1% and 5% level in  each divisions/The number of Divisions regression*weight</t>
  </si>
  <si>
    <t>number</t>
  </si>
  <si>
    <t>name</t>
  </si>
  <si>
    <t>cpi weight</t>
  </si>
  <si>
    <t>01.1.1 Bread and cereals</t>
  </si>
  <si>
    <t>01.1.2 Meat</t>
  </si>
  <si>
    <t>01.1.3 Fish</t>
  </si>
  <si>
    <t>01.1.4 Milk, cheese and eggs</t>
  </si>
  <si>
    <t>01.1.5 Oils and fats</t>
  </si>
  <si>
    <t>01.1.6 Fruit</t>
  </si>
  <si>
    <t>01.1.7 Vegetables including potatoes and tubers</t>
  </si>
  <si>
    <t>01.1.8 Sugar, jam, syrups, chocolate and confectionery</t>
  </si>
  <si>
    <t>01.1.9 Food products (nec)</t>
  </si>
  <si>
    <t>01.2.1 Coffee, tea and cocoa</t>
  </si>
  <si>
    <t>01.2.2 Mineral waters, soft drinks and juices</t>
  </si>
  <si>
    <t>02.1.1 Spirits</t>
  </si>
  <si>
    <t>02.1.2 Wine</t>
  </si>
  <si>
    <t>02.1.3 Beer</t>
  </si>
  <si>
    <t>02.2 Tobacco</t>
  </si>
  <si>
    <t>03.1.2 Garments</t>
  </si>
  <si>
    <t>03.1.3 Other clothing and clothing accessories</t>
  </si>
  <si>
    <t>03.1.4 Cleaning, repair and hire of clothing</t>
  </si>
  <si>
    <t>03.2 Footwear including repairs</t>
  </si>
  <si>
    <t>04.1 Actual rentals for housing</t>
  </si>
  <si>
    <t>04.3.1 Materials for maintenance and repair</t>
  </si>
  <si>
    <t>04.3.2 Services for maintenance and repair</t>
  </si>
  <si>
    <t>04.4.1 Water supply</t>
  </si>
  <si>
    <t>04.4.3 Sewerage collection</t>
  </si>
  <si>
    <t>04.5.1 Electricity</t>
  </si>
  <si>
    <t>04.5.2 Gas</t>
  </si>
  <si>
    <t>04.5.3 Liquid fuels</t>
  </si>
  <si>
    <t>04.5.4 Solid fuels</t>
  </si>
  <si>
    <t>05.1.1 Furniture and furnishings</t>
  </si>
  <si>
    <t>05.1.2 Carpets and other floor coverings</t>
  </si>
  <si>
    <t>05.2 Household textiles</t>
  </si>
  <si>
    <t>05.3.1/2 Major appliances and small electric goods</t>
  </si>
  <si>
    <t>05.3.3 Repair of household appliances</t>
  </si>
  <si>
    <t>05.4 Glassware, tableware and household utensils</t>
  </si>
  <si>
    <t>05.5 Tools and equipment for house and garden</t>
  </si>
  <si>
    <t>05.6.1 Non-durable household goods</t>
  </si>
  <si>
    <t>05.6.2 Domestic services and household services</t>
  </si>
  <si>
    <t>06.1.1 Pharmaceutical products</t>
  </si>
  <si>
    <t>06.1.2/3 Other medical and therapeutic equipment</t>
  </si>
  <si>
    <t>06.2.1/3 Medical services &amp; paramedical services</t>
  </si>
  <si>
    <t>06.2.2 Dental services</t>
  </si>
  <si>
    <t>06.3 Hospital services</t>
  </si>
  <si>
    <t>07.1.1A New cars</t>
  </si>
  <si>
    <t>07.1.1B Second-hand cars</t>
  </si>
  <si>
    <t>07.1.2/3 Motorcycles and bicycles</t>
  </si>
  <si>
    <t>07.2.1 Spare parts and accessories</t>
  </si>
  <si>
    <t>07.2.2 Fuels and lubricants</t>
  </si>
  <si>
    <t>07.2.3 Maintenance and repairs</t>
  </si>
  <si>
    <t>07.2.4 Other services</t>
  </si>
  <si>
    <t>07.3.1 Passenger transport by railway</t>
  </si>
  <si>
    <t>07.3.2/6 Passenger transport by road and other transport services</t>
  </si>
  <si>
    <t>07.3.3 Passenger transport by air</t>
  </si>
  <si>
    <t>07.3.4 Passenger transport by sea and inland waterway</t>
  </si>
  <si>
    <t>08.1 Postal services</t>
  </si>
  <si>
    <t>08.2/3 Telephone and telefax equipment and services</t>
  </si>
  <si>
    <t>09.1.1 Reception and reproduction of sound and pictures</t>
  </si>
  <si>
    <t>09.1.2 Photographic, cinematographic and optical equipment</t>
  </si>
  <si>
    <t>09.1.3 Data processing equipment</t>
  </si>
  <si>
    <t>09.1.4 Recording media</t>
  </si>
  <si>
    <t>09.1.5 Repair of audio-visual equipment &amp; related products</t>
  </si>
  <si>
    <t>09.2.1/2/3 Major durables for in/outdoor recreation and their maintenance</t>
  </si>
  <si>
    <t>09.3.1 Games, toys and hobbies</t>
  </si>
  <si>
    <t>09.3.2 Equipment for sport and open-air recreation</t>
  </si>
  <si>
    <t>09.3.3 Gardens, plants and flowers</t>
  </si>
  <si>
    <t>09.3.4/5 Pets, related products and services</t>
  </si>
  <si>
    <t>09.4.1 Recreational and sporting services</t>
  </si>
  <si>
    <t>09.4.2 Cultural services</t>
  </si>
  <si>
    <t>09.5.1 Books</t>
  </si>
  <si>
    <t>09.5.2 Newspapers and periodicals</t>
  </si>
  <si>
    <t>09.5.3/4 Misc. printed matter, stationery, drawing materials</t>
  </si>
  <si>
    <t>09.6 Package holidays</t>
  </si>
  <si>
    <t>10.0 Education</t>
  </si>
  <si>
    <t>11.1.1 Restaurants &amp; cafes</t>
  </si>
  <si>
    <t>11.1.2 Canteens</t>
  </si>
  <si>
    <t>11.2 Accommodation services</t>
  </si>
  <si>
    <t>12.1.1 Hairdressing and personal grooming establishments</t>
  </si>
  <si>
    <t>12.1.2/3 Appliances and products for personal care</t>
  </si>
  <si>
    <t>12.3.1 Jewellery, clocks and watches</t>
  </si>
  <si>
    <t>12.3.2 Other personal effects</t>
  </si>
  <si>
    <t>12.4 Social protection</t>
  </si>
  <si>
    <t>12.5.2 House contents insurance</t>
  </si>
  <si>
    <t>12.5.3/5 Health insurance and other insurance</t>
  </si>
  <si>
    <t>12.5.4 Transport insurance</t>
  </si>
  <si>
    <t>12.6.2 Other financial services (nec)</t>
  </si>
  <si>
    <t>12.7 Other services (nec)</t>
  </si>
  <si>
    <t>SUM</t>
  </si>
  <si>
    <t xml:space="preserve">CPI (overall index) </t>
  </si>
  <si>
    <t>01    Food and non-alcoholic beverages</t>
  </si>
  <si>
    <t>02    Alcoholic beverages and tobacco</t>
  </si>
  <si>
    <t>03    Clothing and footwear</t>
  </si>
  <si>
    <t>04    Housing, water, electricity, gas and other fuels</t>
  </si>
  <si>
    <t>05    Furniture, household equipment and maintenance</t>
  </si>
  <si>
    <t>06    Health</t>
  </si>
  <si>
    <t>07    Transport</t>
  </si>
  <si>
    <t>08    Communication</t>
  </si>
  <si>
    <t>09    Recreation and culture</t>
  </si>
  <si>
    <t>10    Education</t>
  </si>
  <si>
    <t>11    Restaurants and hotels</t>
  </si>
  <si>
    <t xml:space="preserve">12    Miscellaneous goods and services </t>
  </si>
  <si>
    <t>NEW</t>
  </si>
  <si>
    <t>OLD(copy from old summary 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</si>
</sst>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b/>
      <i/>
      <u/>
      <sz val="11"/>
      <color rgb="FF000000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2"/>
      <color rgb="FF000000"/>
      <name val="Calibri"/>
      <family val="2"/>
    </font>
    <font>
      <sz val="12"/>
      <color rgb="FF000000"/>
      <name val="Monotype Corsiva"/>
      <family val="4"/>
    </font>
    <font>
      <b/>
      <sz val="12"/>
      <color rgb="FF333333"/>
      <name val="Arial"/>
      <family val="2"/>
      <charset val="134"/>
    </font>
    <font>
      <b/>
      <sz val="12"/>
      <color rgb="FF000000"/>
      <name val="Calibri"/>
      <family val="2"/>
      <charset val="13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0" fontId="3" fillId="0" borderId="3" xfId="0" applyNumberFormat="1" applyFont="1" applyBorder="1" applyAlignment="1">
      <alignment horizontal="center" vertical="center" wrapText="1"/>
    </xf>
    <xf numFmtId="10" fontId="0" fillId="0" borderId="0" xfId="1" applyNumberFormat="1" applyFont="1"/>
    <xf numFmtId="49" fontId="0" fillId="0" borderId="0" xfId="0" applyNumberFormat="1"/>
    <xf numFmtId="9" fontId="5" fillId="0" borderId="0" xfId="0" applyNumberFormat="1" applyFont="1"/>
    <xf numFmtId="0" fontId="6" fillId="3" borderId="0" xfId="0" applyFont="1" applyFill="1"/>
    <xf numFmtId="0" fontId="7" fillId="3" borderId="0" xfId="0" applyFont="1" applyFill="1"/>
    <xf numFmtId="9" fontId="5" fillId="3" borderId="0" xfId="0" applyNumberFormat="1" applyFont="1" applyFill="1"/>
    <xf numFmtId="0" fontId="0" fillId="3" borderId="0" xfId="0" applyFill="1"/>
    <xf numFmtId="0" fontId="2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10" fontId="4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0" fontId="8" fillId="3" borderId="4" xfId="0" applyFont="1" applyFill="1" applyBorder="1" applyAlignment="1">
      <alignment horizontal="center" vertical="center" wrapText="1"/>
    </xf>
    <xf numFmtId="2" fontId="0" fillId="0" borderId="0" xfId="0" applyNumberFormat="1"/>
    <xf numFmtId="2" fontId="12" fillId="4" borderId="0" xfId="0" applyNumberFormat="1" applyFont="1" applyFill="1"/>
    <xf numFmtId="10" fontId="2" fillId="5" borderId="3" xfId="0" applyNumberFormat="1" applyFont="1" applyFill="1" applyBorder="1" applyAlignment="1">
      <alignment horizontal="center" vertical="center" wrapText="1"/>
    </xf>
    <xf numFmtId="10" fontId="3" fillId="5" borderId="3" xfId="0" applyNumberFormat="1" applyFont="1" applyFill="1" applyBorder="1" applyAlignment="1">
      <alignment horizontal="center" vertical="center" wrapText="1"/>
    </xf>
    <xf numFmtId="0" fontId="0" fillId="5" borderId="0" xfId="0" applyFill="1"/>
    <xf numFmtId="2" fontId="3" fillId="0" borderId="1" xfId="0" applyNumberFormat="1" applyFont="1" applyBorder="1" applyAlignment="1">
      <alignment horizontal="center" vertical="center" wrapText="1"/>
    </xf>
    <xf numFmtId="2" fontId="0" fillId="3" borderId="0" xfId="0" applyNumberFormat="1" applyFill="1"/>
    <xf numFmtId="2" fontId="7" fillId="3" borderId="0" xfId="0" applyNumberFormat="1" applyFont="1" applyFill="1"/>
    <xf numFmtId="0" fontId="0" fillId="4" borderId="0" xfId="0" applyFill="1"/>
    <xf numFmtId="2" fontId="0" fillId="4" borderId="0" xfId="0" applyNumberFormat="1" applyFill="1"/>
    <xf numFmtId="0" fontId="13" fillId="0" borderId="0" xfId="0" applyFont="1"/>
    <xf numFmtId="0" fontId="0" fillId="6" borderId="0" xfId="0" applyFill="1"/>
    <xf numFmtId="0" fontId="0" fillId="7" borderId="0" xfId="0" applyFill="1"/>
    <xf numFmtId="0" fontId="0" fillId="0" borderId="0" xfId="0" applyFill="1"/>
    <xf numFmtId="0" fontId="7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pc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table'!$G$16:$G$27</c:f>
              <c:strCache>
                <c:ptCount val="12"/>
                <c:pt idx="0">
                  <c:v>Lag1</c:v>
                </c:pt>
                <c:pt idx="1">
                  <c:v>Lag2</c:v>
                </c:pt>
                <c:pt idx="2">
                  <c:v>Lag3</c:v>
                </c:pt>
                <c:pt idx="3">
                  <c:v>Lag4</c:v>
                </c:pt>
                <c:pt idx="4">
                  <c:v>Lag5</c:v>
                </c:pt>
                <c:pt idx="5">
                  <c:v>Lag6</c:v>
                </c:pt>
                <c:pt idx="6">
                  <c:v>Lag7</c:v>
                </c:pt>
                <c:pt idx="7">
                  <c:v>Lag8</c:v>
                </c:pt>
                <c:pt idx="8">
                  <c:v>Lag9</c:v>
                </c:pt>
                <c:pt idx="9">
                  <c:v>Lag10</c:v>
                </c:pt>
                <c:pt idx="10">
                  <c:v>Lag11</c:v>
                </c:pt>
                <c:pt idx="11">
                  <c:v>Lag12</c:v>
                </c:pt>
              </c:strCache>
            </c:strRef>
          </c:cat>
          <c:val>
            <c:numRef>
              <c:f>'summary table'!$H$16:$H$27</c:f>
              <c:numCache>
                <c:formatCode>0.00%</c:formatCode>
                <c:ptCount val="12"/>
                <c:pt idx="0">
                  <c:v>0.4823529411764706</c:v>
                </c:pt>
                <c:pt idx="1">
                  <c:v>0.25882352941176473</c:v>
                </c:pt>
                <c:pt idx="2">
                  <c:v>0.17647058823529413</c:v>
                </c:pt>
                <c:pt idx="3">
                  <c:v>0.10588235294117647</c:v>
                </c:pt>
                <c:pt idx="4">
                  <c:v>4.7058823529411764E-2</c:v>
                </c:pt>
                <c:pt idx="5">
                  <c:v>0.14117647058823529</c:v>
                </c:pt>
                <c:pt idx="6">
                  <c:v>3.5294117647058823E-2</c:v>
                </c:pt>
                <c:pt idx="7">
                  <c:v>4.7058823529411764E-2</c:v>
                </c:pt>
                <c:pt idx="8">
                  <c:v>7.0588235294117646E-2</c:v>
                </c:pt>
                <c:pt idx="9">
                  <c:v>5.8823529411764705E-2</c:v>
                </c:pt>
                <c:pt idx="10">
                  <c:v>8.2352941176470587E-2</c:v>
                </c:pt>
                <c:pt idx="11">
                  <c:v>0.3411764705882353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1-4624-BC1A-AF2B464D186B}"/>
            </c:ext>
          </c:extLst>
        </c:ser>
        <c:ser>
          <c:idx val="1"/>
          <c:order val="1"/>
          <c:tx>
            <c:v>5 pc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'summary table'!$I$16:$I$27</c:f>
              <c:numCache>
                <c:formatCode>0.00%</c:formatCode>
                <c:ptCount val="12"/>
                <c:pt idx="0">
                  <c:v>0.6</c:v>
                </c:pt>
                <c:pt idx="1">
                  <c:v>0.37647058823529411</c:v>
                </c:pt>
                <c:pt idx="2">
                  <c:v>0.29411764705882354</c:v>
                </c:pt>
                <c:pt idx="3">
                  <c:v>0.2</c:v>
                </c:pt>
                <c:pt idx="4">
                  <c:v>0.12941176470588237</c:v>
                </c:pt>
                <c:pt idx="5">
                  <c:v>0.24705882352941178</c:v>
                </c:pt>
                <c:pt idx="6">
                  <c:v>0.12941176470588237</c:v>
                </c:pt>
                <c:pt idx="7">
                  <c:v>0.14117647058823529</c:v>
                </c:pt>
                <c:pt idx="8">
                  <c:v>0.21176470588235294</c:v>
                </c:pt>
                <c:pt idx="9">
                  <c:v>0.14117647058823529</c:v>
                </c:pt>
                <c:pt idx="10">
                  <c:v>0.14117647058823529</c:v>
                </c:pt>
                <c:pt idx="11">
                  <c:v>0.54117647058823526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1-4624-BC1A-AF2B464D1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9014527"/>
        <c:axId val="1649015359"/>
      </c:barChart>
      <c:catAx>
        <c:axId val="164901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015359"/>
        <c:crosses val="autoZero"/>
        <c:auto val="1"/>
        <c:lblAlgn val="ctr"/>
        <c:lblOffset val="100"/>
        <c:noMultiLvlLbl val="0"/>
      </c:catAx>
      <c:valAx>
        <c:axId val="16490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01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6086A6-4B91-4680-99B2-8968DE7CD304}">
  <sheetPr/>
  <sheetViews>
    <sheetView zoomScale="15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499" cy="607331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F63B6-8AE7-41B7-A458-929446E55E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69"/>
  <sheetViews>
    <sheetView zoomScale="85" zoomScaleNormal="85" workbookViewId="0">
      <selection activeCell="H3" sqref="H3:I27"/>
    </sheetView>
  </sheetViews>
  <sheetFormatPr defaultColWidth="11.52734375" defaultRowHeight="14.35"/>
  <cols>
    <col min="7" max="8" width="11.87890625" bestFit="1" customWidth="1"/>
    <col min="9" max="9" width="8.1171875" bestFit="1" customWidth="1"/>
    <col min="10" max="11" width="15.64453125" bestFit="1" customWidth="1"/>
    <col min="12" max="12" width="15.64453125" customWidth="1"/>
    <col min="13" max="13" width="12.41015625" bestFit="1" customWidth="1"/>
    <col min="14" max="14" width="11.87890625" bestFit="1" customWidth="1"/>
    <col min="15" max="26" width="13.29296875" bestFit="1" customWidth="1"/>
  </cols>
  <sheetData>
    <row r="1" spans="1:39" ht="15.35">
      <c r="J1" s="19" t="s">
        <v>60</v>
      </c>
    </row>
    <row r="2" spans="1:39" ht="16" thickBot="1">
      <c r="A2" s="19" t="s">
        <v>57</v>
      </c>
      <c r="B2" s="20"/>
      <c r="C2" s="20"/>
      <c r="H2" s="19" t="s">
        <v>55</v>
      </c>
      <c r="Q2" s="19" t="s">
        <v>59</v>
      </c>
    </row>
    <row r="3" spans="1:39" ht="16" thickBot="1">
      <c r="A3" t="s">
        <v>0</v>
      </c>
      <c r="B3" t="s">
        <v>1</v>
      </c>
      <c r="C3" t="s">
        <v>2</v>
      </c>
      <c r="H3" s="1" t="s">
        <v>1</v>
      </c>
      <c r="I3" s="2" t="s">
        <v>2</v>
      </c>
      <c r="J3" s="2" t="s">
        <v>3</v>
      </c>
      <c r="K3" s="2" t="s">
        <v>4</v>
      </c>
      <c r="L3" s="15"/>
      <c r="M3" s="21" t="s">
        <v>53</v>
      </c>
      <c r="N3" s="14" t="s">
        <v>0</v>
      </c>
      <c r="O3" s="14" t="s">
        <v>5</v>
      </c>
      <c r="P3" s="14" t="s">
        <v>6</v>
      </c>
      <c r="Q3" s="14" t="s">
        <v>7</v>
      </c>
      <c r="R3" s="14" t="s">
        <v>8</v>
      </c>
      <c r="S3" s="14" t="s">
        <v>9</v>
      </c>
      <c r="T3" s="14" t="s">
        <v>10</v>
      </c>
      <c r="U3" s="14" t="s">
        <v>11</v>
      </c>
      <c r="V3" s="14" t="s">
        <v>12</v>
      </c>
      <c r="W3" s="14" t="s">
        <v>13</v>
      </c>
      <c r="X3" s="14" t="s">
        <v>14</v>
      </c>
      <c r="Y3" s="14" t="s">
        <v>15</v>
      </c>
      <c r="Z3" s="14" t="s">
        <v>16</v>
      </c>
    </row>
    <row r="4" spans="1:39" ht="16" thickBot="1">
      <c r="A4" t="s">
        <v>5</v>
      </c>
      <c r="B4">
        <v>5</v>
      </c>
      <c r="C4">
        <v>10</v>
      </c>
      <c r="G4" s="1" t="s">
        <v>5</v>
      </c>
      <c r="H4" s="3">
        <f>B4/85</f>
        <v>5.8823529411764705E-2</v>
      </c>
      <c r="I4" s="3">
        <f>C4/85</f>
        <v>0.11764705882352941</v>
      </c>
      <c r="J4" s="3">
        <f>O4/$J$31*$K$31+O5/$J$32*$K$32+O6/$J$33*$K$33+O7/$J$34*$K$34+O8/$J$35*$K$35+O9/$J$36*$K$36+O10/$J$37*$K$37+O11/$J$38*$K$38+O12/$J$39*$K$39+O13/$J$40*$K$40+O14/$J$41*$K$41+O15/$J$42*$K$42</f>
        <v>4.9518181818181822E-2</v>
      </c>
      <c r="K4" s="3">
        <f>O16/$J$31*$K$31+O17/$J$32*$K$32+O18/$J$33*$K$33+O19/$J$34*$K$34+O20/$J$35*$K$35+O21/$J$36*$K$36+O22/$J$37*$K$37+O23/$J$38*$K$38+O24/$J$39*$K$39+O25/$J$40*$K$40+O26/$J$41*$K$41+O27/$J$42*$K$42</f>
        <v>0.10211414141414142</v>
      </c>
      <c r="L4" s="8"/>
      <c r="M4" s="10">
        <v>0.01</v>
      </c>
      <c r="N4" t="s">
        <v>41</v>
      </c>
      <c r="O4">
        <v>2</v>
      </c>
      <c r="P4">
        <v>0</v>
      </c>
      <c r="Q4">
        <v>0</v>
      </c>
      <c r="R4">
        <v>2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 ht="16.350000000000001" thickBot="1">
      <c r="A5" t="s">
        <v>6</v>
      </c>
      <c r="B5">
        <v>3</v>
      </c>
      <c r="C5">
        <v>11</v>
      </c>
      <c r="G5" s="4" t="s">
        <v>6</v>
      </c>
      <c r="H5" s="3">
        <f t="shared" ref="H5:H27" si="0">B5/85</f>
        <v>3.5294117647058823E-2</v>
      </c>
      <c r="I5" s="3">
        <f t="shared" ref="I5:I27" si="1">C5/85</f>
        <v>0.12941176470588237</v>
      </c>
      <c r="J5" s="5">
        <f>P4/$J$31*$K$31+P5/$J$32*$K$32+P6/$J$33*$K$33+P7/$J$34*$K$34+P8/$J$35*$K$35+P9/$J$36*$K$36+P10/$J$37*$K$37+P11/$J$38*$K$38+P12/$J$39*$K$39+P13/$J$40*$K$40+P14/$J$41*$K$41+P15/$J$42*$K$42</f>
        <v>3.508080808080808E-2</v>
      </c>
      <c r="K5" s="5">
        <f>P16/$J$31*$K$31+P17/$J$32*$K$32+P18/$J$33*$K$33+P19/$J$34*$K$34+P20/$J$35*$K$35+P21/$J$36*$K$36+P22/$J$37*$K$37+P23/$J$38*$K$38+P24/$J$39*$K$39+P25/$J$40*$K$40+P26/$J$41*$K$41+P27/$J$42*$K$42</f>
        <v>0.15174747474747474</v>
      </c>
      <c r="L5" s="8"/>
      <c r="N5" t="s">
        <v>42</v>
      </c>
      <c r="O5">
        <v>0</v>
      </c>
      <c r="P5">
        <v>0</v>
      </c>
      <c r="Q5">
        <v>1</v>
      </c>
      <c r="R5">
        <v>1</v>
      </c>
      <c r="S5">
        <v>0</v>
      </c>
      <c r="T5">
        <v>3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 spans="1:39" ht="16" thickBot="1">
      <c r="A6" t="s">
        <v>7</v>
      </c>
      <c r="B6">
        <v>2</v>
      </c>
      <c r="C6">
        <v>10</v>
      </c>
      <c r="G6" s="6" t="s">
        <v>7</v>
      </c>
      <c r="H6" s="3">
        <f t="shared" si="0"/>
        <v>2.3529411764705882E-2</v>
      </c>
      <c r="I6" s="3">
        <f t="shared" si="1"/>
        <v>0.11764705882352941</v>
      </c>
      <c r="J6" s="7">
        <f>Q4/$J$31*$K$31+Q5/$J$32*$K$32+Q6/$J$33*$K$33+Q7/$J$34*$K$34+Q8/$J$35*$K$35+Q9/$J$36*$K$36+Q10/$J$37*$K$37+Q11/$J$38*$K$38+Q12/$J$39*$K$39+Q13/$J$40*$K$40+Q14/$J$41*$K$41+Q15/$J$42*$K$42</f>
        <v>2.6250000000000002E-2</v>
      </c>
      <c r="K6" s="7">
        <f>Q16/$J$31*$K$31+Q17/$J$32*$K$32+Q18/$J$33*$K$33+Q19/$J$34*$K$34+Q20/$J$35*$K$35+Q21/$J$36*$K$36+Q22/$J$37*$K$37+Q23/$J$38*$K$38+Q24/$J$39*$K$39+Q25/$J$40*$K$40+Q26/$J$41*$K$41+Q27/$J$42*$K$42</f>
        <v>0.12321818181818182</v>
      </c>
      <c r="L6" s="8"/>
      <c r="N6" t="s">
        <v>43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39" ht="16" thickBot="1">
      <c r="A7" t="s">
        <v>8</v>
      </c>
      <c r="B7">
        <v>6</v>
      </c>
      <c r="C7">
        <v>8</v>
      </c>
      <c r="G7" s="4" t="s">
        <v>8</v>
      </c>
      <c r="H7" s="3">
        <f t="shared" si="0"/>
        <v>7.0588235294117646E-2</v>
      </c>
      <c r="I7" s="3">
        <f t="shared" si="1"/>
        <v>9.4117647058823528E-2</v>
      </c>
      <c r="J7" s="5">
        <f>R4/$J$31*$K$31+R5/$J$32*$K$32+R6/$J$33*$K$33+R7/$J$34*$K$34+R8/$J$35*$K$35+R9/$J$36*$K$36+R10/$J$37*$K$37+R11/$J$38*$K$38+R12/$J$39*$K$39+R13/$J$40*$K$40+R14/$J$41*$K$41+R15/$J$42*$K$42</f>
        <v>9.5384848484848503E-2</v>
      </c>
      <c r="K7" s="5">
        <f>R16/$J$31*$K$31+R17/$J$32*$K$32+R18/$J$33*$K$33+R19/$J$34*$K$34+R20/$J$35*$K$35+R21/$J$36*$K$36+R22/$J$37*$K$37+R23/$J$38*$K$38+R24/$J$39*$K$39+R25/$J$40*$K$40+R26/$J$41*$K$41+R27/$J$42*$K$42</f>
        <v>0.11664747474747476</v>
      </c>
      <c r="L7" s="8"/>
      <c r="N7" t="s">
        <v>44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</row>
    <row r="8" spans="1:39" ht="16" thickBot="1">
      <c r="A8" t="s">
        <v>9</v>
      </c>
      <c r="B8">
        <v>1</v>
      </c>
      <c r="C8">
        <v>5</v>
      </c>
      <c r="G8" s="6" t="s">
        <v>9</v>
      </c>
      <c r="H8" s="3">
        <f t="shared" si="0"/>
        <v>1.1764705882352941E-2</v>
      </c>
      <c r="I8" s="3">
        <f t="shared" si="1"/>
        <v>5.8823529411764705E-2</v>
      </c>
      <c r="J8" s="7">
        <f>S4/$J$31*$K$31+S5/$J$32*$K$32+S6/$J$33*$K$33+S7/$J$34*$K$34+S8/$J$35*$K$35+S9/$J$36*$K$36+S10/$J$37*$K$37+S11/$J$38*$K$38+S12/$J$39*$K$39+S13/$J$40*$K$40+S14/$J$41*$K$41+S15/$J$42*$K$42</f>
        <v>1.3818181818181818E-2</v>
      </c>
      <c r="K8" s="7">
        <f>S16/$J$31*$K$31+S17/$J$32*$K$32+S18/$J$33*$K$33+S19/$J$34*$K$34+S20/$J$35*$K$35+S21/$J$36*$K$36+S22/$J$37*$K$37+S23/$J$38*$K$38+S24/$J$39*$K$39+S25/$J$40*$K$40+S26/$J$41*$K$41+S27/$J$42*$K$42</f>
        <v>5.6421717171717178E-2</v>
      </c>
      <c r="L8" s="8"/>
      <c r="N8" t="s">
        <v>45</v>
      </c>
      <c r="O8">
        <v>0</v>
      </c>
      <c r="P8">
        <v>1</v>
      </c>
      <c r="Q8">
        <v>0</v>
      </c>
      <c r="R8">
        <v>0</v>
      </c>
      <c r="S8">
        <v>0</v>
      </c>
      <c r="T8">
        <v>1</v>
      </c>
      <c r="U8">
        <v>2</v>
      </c>
      <c r="V8">
        <v>0</v>
      </c>
      <c r="W8">
        <v>0</v>
      </c>
      <c r="X8">
        <v>0</v>
      </c>
      <c r="Y8">
        <v>0</v>
      </c>
      <c r="Z8">
        <v>0</v>
      </c>
    </row>
    <row r="9" spans="1:39" ht="16" thickBot="1">
      <c r="A9" t="s">
        <v>10</v>
      </c>
      <c r="B9">
        <v>8</v>
      </c>
      <c r="C9">
        <v>14</v>
      </c>
      <c r="G9" s="4" t="s">
        <v>10</v>
      </c>
      <c r="H9" s="3">
        <f t="shared" si="0"/>
        <v>9.4117647058823528E-2</v>
      </c>
      <c r="I9" s="3">
        <f t="shared" si="1"/>
        <v>0.16470588235294117</v>
      </c>
      <c r="J9" s="5">
        <f>T4/$J$31*$K$31+T5/$J$32*$K$32+T6/$J$33*$K$33+T7/$J$34*$K$34+T8/$J$35*$K$35+T9/$J$36*$K$36+T10/$J$37*$K$37+T11/$J$38*$K$38+T12/$J$39*$K$39+T13/$J$40*$K$40+T14/$J$41*$K$41+T15/$J$42*$K$42</f>
        <v>0.11718888888888888</v>
      </c>
      <c r="K9" s="5">
        <f>T16/$J$31*$K$31+T17/$J$32*$K$32+T18/$J$33*$K$33+T19/$J$34*$K$34+T20/$J$35*$K$35+T21/$J$36*$K$36+T22/$J$37*$K$37+T23/$J$38*$K$38+T24/$J$39*$K$39+T25/$J$40*$K$40+T26/$J$41*$K$41+T27/$J$42*$K$42</f>
        <v>0.20975151515151516</v>
      </c>
      <c r="L9" s="8"/>
      <c r="N9" t="s">
        <v>46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C9" s="8"/>
    </row>
    <row r="10" spans="1:39" ht="16" thickBot="1">
      <c r="A10" t="s">
        <v>11</v>
      </c>
      <c r="B10">
        <v>3</v>
      </c>
      <c r="C10">
        <v>7</v>
      </c>
      <c r="G10" s="6" t="s">
        <v>11</v>
      </c>
      <c r="H10" s="3">
        <f t="shared" si="0"/>
        <v>3.5294117647058823E-2</v>
      </c>
      <c r="I10" s="3">
        <f t="shared" si="1"/>
        <v>8.2352941176470587E-2</v>
      </c>
      <c r="J10" s="7">
        <f>U4/$J$31*$K$31+U5/$J$32*$K$32+U6/$J$33*$K$33+U7/$J$34*$K$34+U8/$J$35*$K$35+U9/$J$36*$K$36+U10/$J$37*$K$37+U11/$J$38*$K$38+U12/$J$39*$K$39+U13/$J$40*$K$40+U14/$J$41*$K$41+U15/$J$42*$K$42</f>
        <v>2.8707070707070709E-2</v>
      </c>
      <c r="K10" s="7">
        <f>U16/$J$31*$K$31+U17/$J$32*$K$32+U18/$J$33*$K$33+U19/$J$34*$K$34+U20/$J$35*$K$35+U21/$J$36*$K$36+U22/$J$37*$K$37+U23/$J$38*$K$38+U24/$J$39*$K$39+U25/$J$40*$K$40+U26/$J$41*$K$41+U27/$J$42*$K$42</f>
        <v>6.300707070707072E-2</v>
      </c>
      <c r="L10" s="8"/>
      <c r="N10" t="s">
        <v>47</v>
      </c>
      <c r="O10">
        <v>0</v>
      </c>
      <c r="P10">
        <v>2</v>
      </c>
      <c r="Q10">
        <v>0</v>
      </c>
      <c r="R10">
        <v>0</v>
      </c>
      <c r="S10">
        <v>1</v>
      </c>
      <c r="T10">
        <v>0</v>
      </c>
      <c r="U10">
        <v>1</v>
      </c>
      <c r="V10">
        <v>0</v>
      </c>
      <c r="W10">
        <v>0</v>
      </c>
      <c r="X10">
        <v>1</v>
      </c>
      <c r="Y10">
        <v>0</v>
      </c>
      <c r="Z10">
        <v>0</v>
      </c>
      <c r="AC10" s="8"/>
    </row>
    <row r="11" spans="1:39" ht="16" thickBot="1">
      <c r="A11" t="s">
        <v>12</v>
      </c>
      <c r="B11">
        <v>1</v>
      </c>
      <c r="C11">
        <v>4</v>
      </c>
      <c r="G11" s="4" t="s">
        <v>12</v>
      </c>
      <c r="H11" s="3">
        <f t="shared" si="0"/>
        <v>1.1764705882352941E-2</v>
      </c>
      <c r="I11" s="3">
        <f t="shared" si="1"/>
        <v>4.7058823529411764E-2</v>
      </c>
      <c r="J11" s="5">
        <f>V4/$J$31*$K$31+V5/$J$32*$K$32+V6/$J$33*$K$33+V7/$J$34*$K$34+V8/$J$35*$K$35+V9/$J$36*$K$36+V10/$J$37*$K$37+V11/$J$38*$K$38+V12/$J$39*$K$39+V13/$J$40*$K$40+V14/$J$41*$K$41+V15/$J$42*$K$42</f>
        <v>9.9090909090909091E-3</v>
      </c>
      <c r="K11" s="5">
        <f>V16/$J$31*$K$31+V17/$J$32*$K$32+V18/$J$33*$K$33+V19/$J$34*$K$34+V20/$J$35*$K$35+V21/$J$36*$K$36+V22/$J$37*$K$37+V23/$J$38*$K$38+V24/$J$39*$K$39+V25/$J$40*$K$40+V26/$J$41*$K$41+V27/$J$42*$K$42</f>
        <v>3.7171717171717168E-2</v>
      </c>
      <c r="L11" s="8"/>
      <c r="N11" t="s">
        <v>48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C11" s="8"/>
    </row>
    <row r="12" spans="1:39" ht="16" thickBot="1">
      <c r="A12" t="s">
        <v>13</v>
      </c>
      <c r="B12">
        <v>3</v>
      </c>
      <c r="C12">
        <v>8</v>
      </c>
      <c r="G12" s="6" t="s">
        <v>13</v>
      </c>
      <c r="H12" s="3">
        <f t="shared" si="0"/>
        <v>3.5294117647058823E-2</v>
      </c>
      <c r="I12" s="3">
        <f t="shared" si="1"/>
        <v>9.4117647058823528E-2</v>
      </c>
      <c r="J12" s="7">
        <f>W4/$J$31*$K$31+W5/$J$32*$K$32+W6/$J$33*$K$33+W7/$J$34*$K$34+W8/$J$35*$K$35+W9/$J$36*$K$36+W10/$J$37*$K$37+W11/$J$38*$K$38+W12/$J$39*$K$39+W13/$J$40*$K$40+W14/$J$41*$K$41+W15/$J$42*$K$42</f>
        <v>3.2177777777777777E-2</v>
      </c>
      <c r="K12" s="7">
        <f>W16/$J$31*$K$31+W17/$J$32*$K$32+W18/$J$33*$K$33+W19/$J$34*$K$34+W20/$J$35*$K$35+W21/$J$36*$K$36+W22/$J$37*$K$37+W23/$J$38*$K$38+W24/$J$39*$K$39+W25/$J$40*$K$40+W26/$J$41*$K$41+W27/$J$42*$K$42</f>
        <v>8.407929292929292E-2</v>
      </c>
      <c r="L12" s="8"/>
      <c r="N12" t="s">
        <v>49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0</v>
      </c>
      <c r="Z12">
        <v>1</v>
      </c>
      <c r="AC12" s="8"/>
    </row>
    <row r="13" spans="1:39" ht="16" thickBot="1">
      <c r="A13" t="s">
        <v>14</v>
      </c>
      <c r="B13">
        <v>2</v>
      </c>
      <c r="C13">
        <v>6</v>
      </c>
      <c r="G13" s="4" t="s">
        <v>14</v>
      </c>
      <c r="H13" s="3">
        <f t="shared" si="0"/>
        <v>2.3529411764705882E-2</v>
      </c>
      <c r="I13" s="3">
        <f t="shared" si="1"/>
        <v>7.0588235294117646E-2</v>
      </c>
      <c r="J13" s="5">
        <f>X4/$J$31*$K$31+X5/$J$32*$K$32+X6/$J$33*$K$33+X7/$J$34*$K$34+X8/$J$35*$K$35+X9/$J$36*$K$36+X10/$J$37*$K$37+X11/$J$38*$K$38+X12/$J$39*$K$39+X13/$J$40*$K$40+X14/$J$41*$K$41+X15/$J$42*$K$42</f>
        <v>2.3318181818181818E-2</v>
      </c>
      <c r="K13" s="5">
        <f>X16/$J$31*$K$31+X17/$J$32*$K$32+X18/$J$33*$K$33+X19/$J$34*$K$34+X20/$J$35*$K$35+X21/$J$36*$K$36+X22/$J$37*$K$37+X23/$J$38*$K$38+X24/$J$39*$K$39+X25/$J$40*$K$40+X26/$J$41*$K$41+X27/$J$42*$K$42</f>
        <v>6.6045454545454546E-2</v>
      </c>
      <c r="L13" s="8"/>
      <c r="N13" t="s">
        <v>50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C13" s="8"/>
    </row>
    <row r="14" spans="1:39" ht="16" thickBot="1">
      <c r="A14" t="s">
        <v>15</v>
      </c>
      <c r="B14">
        <v>0</v>
      </c>
      <c r="C14">
        <v>2</v>
      </c>
      <c r="G14" s="6" t="s">
        <v>15</v>
      </c>
      <c r="H14" s="3">
        <f t="shared" si="0"/>
        <v>0</v>
      </c>
      <c r="I14" s="3">
        <f t="shared" si="1"/>
        <v>2.3529411764705882E-2</v>
      </c>
      <c r="J14" s="7">
        <f>Y4/$J$31*$K$31+Y5/$J$32*$K$32+Y6/$J$33*$K$33+Y7/$J$34*$K$34+Y8/$J$35*$K$35+Y9/$J$36*$K$36+Y10/$J$37*$K$37+Y11/$J$38*$K$38+Y12/$J$39*$K$39+Y13/$J$40*$K$40+Y14/$J$41*$K$41+Y15/$J$42*$K$42</f>
        <v>0</v>
      </c>
      <c r="K14" s="7">
        <f>Y16/$J$31*$K$31+Y17/$J$32*$K$32+Y18/$J$33*$K$33+Y19/$J$34*$K$34+Y20/$J$35*$K$35+Y21/$J$36*$K$36+Y22/$J$37*$K$37+Y23/$J$38*$K$38+Y24/$J$39*$K$39+Y25/$J$40*$K$40+Y26/$J$41*$K$41+Y27/$J$42*$K$42</f>
        <v>1.6944444444444443E-2</v>
      </c>
      <c r="L14" s="8"/>
      <c r="N14" t="s">
        <v>51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C14" s="8"/>
    </row>
    <row r="15" spans="1:39" ht="16" thickBot="1">
      <c r="A15" t="s">
        <v>16</v>
      </c>
      <c r="B15">
        <v>1</v>
      </c>
      <c r="C15">
        <v>3</v>
      </c>
      <c r="G15" s="4" t="s">
        <v>16</v>
      </c>
      <c r="H15" s="3">
        <f t="shared" si="0"/>
        <v>1.1764705882352941E-2</v>
      </c>
      <c r="I15" s="3">
        <f t="shared" si="1"/>
        <v>3.5294117647058823E-2</v>
      </c>
      <c r="J15" s="5">
        <f>Z4/$J$31*$K$31+Z5/$J$32*$K$32+Z6/$J$33*$K$33+Z7/$J$34*$K$34+Z8/$J$35*$K$35+Z9/$J$36*$K$36+Z10/$J$37*$K$37+Z11/$J$38*$K$38+Z12/$J$39*$K$39+Z13/$J$40*$K$40+Z14/$J$41*$K$41+Z15/$J$42*$K$42</f>
        <v>9.4999999999999998E-3</v>
      </c>
      <c r="K15" s="5">
        <f>Z16/$J$31*$K$31+Z17/$J$32*$K$32+Z18/$J$33*$K$33+Z19/$J$34*$K$34+Z20/$J$35*$K$35+Z21/$J$36*$K$36+Z22/$J$37*$K$37+Z23/$J$38*$K$38+Z24/$J$39*$K$39+Z25/$J$40*$K$40+Z26/$J$41*$K$41+Z27/$J$42*$K$42</f>
        <v>3.2177777777777777E-2</v>
      </c>
      <c r="L15" s="8"/>
      <c r="N15" t="s">
        <v>52</v>
      </c>
      <c r="O15">
        <v>3</v>
      </c>
      <c r="P15">
        <v>0</v>
      </c>
      <c r="Q15">
        <v>0</v>
      </c>
      <c r="R15">
        <v>1</v>
      </c>
      <c r="S15">
        <v>0</v>
      </c>
      <c r="T15">
        <v>2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C15" s="8"/>
    </row>
    <row r="16" spans="1:39" ht="16" thickBot="1">
      <c r="A16" t="s">
        <v>17</v>
      </c>
      <c r="B16">
        <f>SUM(O28:O39)</f>
        <v>41</v>
      </c>
      <c r="C16">
        <v>51</v>
      </c>
      <c r="G16" s="6" t="s">
        <v>29</v>
      </c>
      <c r="H16" s="3">
        <f t="shared" si="0"/>
        <v>0.4823529411764706</v>
      </c>
      <c r="I16" s="3">
        <f t="shared" si="1"/>
        <v>0.6</v>
      </c>
      <c r="J16" s="7">
        <f>O28/$J$31*$K$31+O29/$J$32*$K$32+O30/$J$33*$K$33+O31/$J$34*$K$34+O32/$J$35*$K$35+O33/$J$36*$K$36+O34/$J$37*$K$37+O35/$J$38*$K$38+O36/$J$39*$K$39+O37/$J$40*$K$40+O38/$J$41*$K$41+O39/$J$42*$K$42</f>
        <v>0.46532979797979795</v>
      </c>
      <c r="K16" s="7">
        <f>O40/$J$31*$K$31+O41/$J$32*$K$32+O42/$J$33*$K$33+O43/$J$34*$K$34+O44/$J$35*$K$35+O45/$J$36*$K$36+O46/$J$37*$K$37+O47/$J$38*$K$38+O48/$J$39*$K$39+O49/$J$40*$K$40+O50/$J$41*$K$41+O51/$J$42*$K$42</f>
        <v>0.57110303030303022</v>
      </c>
      <c r="M16" s="13">
        <v>0.05</v>
      </c>
      <c r="N16" s="14" t="s">
        <v>41</v>
      </c>
      <c r="O16" s="14">
        <v>4</v>
      </c>
      <c r="P16" s="14">
        <v>0</v>
      </c>
      <c r="Q16" s="14">
        <v>2</v>
      </c>
      <c r="R16" s="14">
        <v>2</v>
      </c>
      <c r="S16" s="14">
        <v>1</v>
      </c>
      <c r="T16" s="14">
        <v>2</v>
      </c>
      <c r="U16" s="14">
        <v>0</v>
      </c>
      <c r="V16" s="14">
        <v>3</v>
      </c>
      <c r="W16" s="14">
        <v>0</v>
      </c>
      <c r="X16" s="14">
        <v>1</v>
      </c>
      <c r="Y16" s="14">
        <v>0</v>
      </c>
      <c r="Z16" s="14">
        <v>0</v>
      </c>
      <c r="AC16" s="8"/>
    </row>
    <row r="17" spans="1:29" ht="16" thickBot="1">
      <c r="A17" t="s">
        <v>18</v>
      </c>
      <c r="B17">
        <v>22</v>
      </c>
      <c r="C17">
        <v>32</v>
      </c>
      <c r="G17" s="4" t="s">
        <v>30</v>
      </c>
      <c r="H17" s="3">
        <f t="shared" si="0"/>
        <v>0.25882352941176473</v>
      </c>
      <c r="I17" s="3">
        <f t="shared" si="1"/>
        <v>0.37647058823529411</v>
      </c>
      <c r="J17" s="3">
        <f>P28/$J$31*$K$31+P29/$J$32*$K$32+P30/$J$33*$K$33+P31/$J$34*$K$34+P32/$J$35*$K$35+P33/$J$36*$K$36+P34/$J$37*$K$37+P35/$J$38*$K$38+P36/$J$39*$K$39+P37/$J$40*$K$40+P38/$J$41*$K$41+P39/$J$42*$K$42</f>
        <v>0.22365707070707072</v>
      </c>
      <c r="K17" s="3">
        <f>P40/$J$31*$K$31+P41/$J$32*$K$32+P42/$J$33*$K$33+P43/$J$34*$K$34+P44/$J$35*$K$35+P45/$J$36*$K$36+P46/$J$37*$K$37+P47/$J$38*$K$38+P48/$J$39*$K$39+P49/$J$40*$K$40+P50/$J$41*$K$41+P51/$J$42*$K$42</f>
        <v>0.36238434343434345</v>
      </c>
      <c r="N17" t="s">
        <v>42</v>
      </c>
      <c r="O17">
        <v>1</v>
      </c>
      <c r="P17">
        <v>0</v>
      </c>
      <c r="Q17">
        <v>3</v>
      </c>
      <c r="R17">
        <v>1</v>
      </c>
      <c r="S17">
        <v>0</v>
      </c>
      <c r="T17">
        <v>3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C17" s="8"/>
    </row>
    <row r="18" spans="1:29" ht="16" thickBot="1">
      <c r="A18" t="s">
        <v>19</v>
      </c>
      <c r="B18">
        <v>15</v>
      </c>
      <c r="C18">
        <v>25</v>
      </c>
      <c r="G18" s="6" t="s">
        <v>31</v>
      </c>
      <c r="H18" s="3">
        <f t="shared" si="0"/>
        <v>0.17647058823529413</v>
      </c>
      <c r="I18" s="3">
        <f t="shared" si="1"/>
        <v>0.29411764705882354</v>
      </c>
      <c r="J18" s="5">
        <f>Q28/$J$31*$K$31+Q29/$J$32*$K$32+Q30/$J$33*$K$33+Q31/$J$34*$K$34+Q32/$J$35*$K$35+Q33/$J$36*$K$36+Q34/$J$37*$K$37+Q35/$J$38*$K$38+Q36/$J$39*$K$39+Q37/$J$40*$K$40+Q38/$J$41*$K$41+Q39/$J$42*$K$42</f>
        <v>0.14739696969696972</v>
      </c>
      <c r="K18" s="5">
        <f>Q40/$J$31*$K$31+Q41/$J$32*$K$32+Q42/$J$33*$K$33+Q43/$J$34*$K$34+Q44/$J$35*$K$35+Q45/$J$36*$K$36+Q46/$J$37*$K$37+Q47/$J$38*$K$38+Q48/$J$39*$K$39+Q49/$J$40*$K$40+Q50/$J$41*$K$41+Q51/$J$42*$K$42</f>
        <v>0.26903333333333329</v>
      </c>
      <c r="N18" t="s">
        <v>43</v>
      </c>
      <c r="O18">
        <v>0</v>
      </c>
      <c r="P18">
        <v>0</v>
      </c>
      <c r="Q18">
        <v>2</v>
      </c>
      <c r="R18">
        <v>0</v>
      </c>
      <c r="S18">
        <v>1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C18" s="8"/>
    </row>
    <row r="19" spans="1:29" ht="16" thickBot="1">
      <c r="A19" t="s">
        <v>20</v>
      </c>
      <c r="B19">
        <v>9</v>
      </c>
      <c r="C19">
        <v>17</v>
      </c>
      <c r="G19" s="4" t="s">
        <v>32</v>
      </c>
      <c r="H19" s="3">
        <f t="shared" si="0"/>
        <v>0.10588235294117647</v>
      </c>
      <c r="I19" s="3">
        <f t="shared" si="1"/>
        <v>0.2</v>
      </c>
      <c r="J19" s="7">
        <f>R28/$J$31*$K$31+R29/$J$32*$K$32+R30/$J$33*$K$33+R31/$J$34*$K$34+R32/$J$35*$K$35+R33/$J$36*$K$36+R34/$J$37*$K$37+R35/$J$38*$K$38+R36/$J$39*$K$39+R37/$J$40*$K$40+R38/$J$41*$K$41+R39/$J$42*$K$42</f>
        <v>8.8389898989898991E-2</v>
      </c>
      <c r="K19" s="7">
        <f>R40/$J$31*$K$31+R41/$J$32*$K$32+R42/$J$33*$K$33+R43/$J$34*$K$34+R44/$J$35*$K$35+R45/$J$36*$K$36+R46/$J$37*$K$37+R47/$J$38*$K$38+R48/$J$39*$K$39+R49/$J$40*$K$40+R50/$J$41*$K$41+R51/$J$42*$K$42</f>
        <v>0.16814696969696971</v>
      </c>
      <c r="N19" t="s">
        <v>44</v>
      </c>
      <c r="O19">
        <v>1</v>
      </c>
      <c r="P19">
        <v>2</v>
      </c>
      <c r="Q19">
        <v>0</v>
      </c>
      <c r="R19">
        <v>0</v>
      </c>
      <c r="S19">
        <v>0</v>
      </c>
      <c r="T19">
        <v>2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  <c r="AC19" s="8"/>
    </row>
    <row r="20" spans="1:29" ht="16" thickBot="1">
      <c r="A20" t="s">
        <v>21</v>
      </c>
      <c r="B20">
        <v>4</v>
      </c>
      <c r="C20">
        <v>11</v>
      </c>
      <c r="G20" s="6" t="s">
        <v>33</v>
      </c>
      <c r="H20" s="3">
        <f t="shared" si="0"/>
        <v>4.7058823529411764E-2</v>
      </c>
      <c r="I20" s="3">
        <f t="shared" si="1"/>
        <v>0.12941176470588237</v>
      </c>
      <c r="J20" s="5">
        <f>S28/$J$31*$K$31+S29/$J$32*$K$32+S30/$J$33*$K$33+S31/$J$34*$K$34+S32/$J$35*$K$35+S33/$J$36*$K$36+S34/$J$37*$K$37+S35/$J$38*$K$38+S36/$J$39*$K$39+S37/$J$40*$K$40+S38/$J$41*$K$41+S39/$J$42*$K$42</f>
        <v>4.7454545454545458E-2</v>
      </c>
      <c r="K20" s="5">
        <f>S40/$J$31*$K$31+S41/$J$32*$K$32+S42/$J$33*$K$33+S43/$J$34*$K$34+S44/$J$35*$K$35+S45/$J$36*$K$36+S46/$J$37*$K$37+S47/$J$38*$K$38+S48/$J$39*$K$39+S49/$J$40*$K$40+S50/$J$41*$K$41+S51/$J$42*$K$42</f>
        <v>0.11651363636363636</v>
      </c>
      <c r="N20" t="s">
        <v>45</v>
      </c>
      <c r="O20">
        <v>0</v>
      </c>
      <c r="P20">
        <v>2</v>
      </c>
      <c r="Q20">
        <v>0</v>
      </c>
      <c r="R20">
        <v>1</v>
      </c>
      <c r="S20">
        <v>1</v>
      </c>
      <c r="T20">
        <v>1</v>
      </c>
      <c r="U20">
        <v>2</v>
      </c>
      <c r="V20">
        <v>1</v>
      </c>
      <c r="W20">
        <v>3</v>
      </c>
      <c r="X20">
        <v>0</v>
      </c>
      <c r="Y20">
        <v>1</v>
      </c>
      <c r="Z20">
        <v>0</v>
      </c>
      <c r="AC20" s="8"/>
    </row>
    <row r="21" spans="1:29" ht="16" thickBot="1">
      <c r="A21" t="s">
        <v>22</v>
      </c>
      <c r="B21">
        <v>12</v>
      </c>
      <c r="C21">
        <v>21</v>
      </c>
      <c r="G21" s="4" t="s">
        <v>34</v>
      </c>
      <c r="H21" s="3">
        <f t="shared" si="0"/>
        <v>0.14117647058823529</v>
      </c>
      <c r="I21" s="3">
        <f t="shared" si="1"/>
        <v>0.24705882352941178</v>
      </c>
      <c r="J21" s="7">
        <f>T28/$J$31*$K$31+T29/$J$32*$K$32+T30/$J$33*$K$33+T31/$J$34*$K$34+T32/$J$35*$K$35+T33/$J$36*$K$36+T34/$J$37*$K$37+T35/$J$38*$K$38+T36/$J$39*$K$39+T37/$J$40*$K$40+T38/$J$41*$K$41+T39/$J$42*$K$42</f>
        <v>0.16525303030303032</v>
      </c>
      <c r="K21" s="7">
        <f>T40/$J$31*$K$31+T41/$J$32*$K$32+T42/$J$33*$K$33+T43/$J$34*$K$34+T44/$J$35*$K$35+T45/$J$36*$K$36+T46/$J$37*$K$37+T47/$J$38*$K$38+T48/$J$39*$K$39+T49/$J$40*$K$40+T50/$J$41*$K$41+T51/$J$42*$K$42</f>
        <v>0.26912020202020204</v>
      </c>
      <c r="N21" t="s">
        <v>46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9" ht="16" thickBot="1">
      <c r="A22" t="s">
        <v>23</v>
      </c>
      <c r="B22">
        <v>3</v>
      </c>
      <c r="C22">
        <v>11</v>
      </c>
      <c r="G22" s="6" t="s">
        <v>35</v>
      </c>
      <c r="H22" s="3">
        <f t="shared" si="0"/>
        <v>3.5294117647058823E-2</v>
      </c>
      <c r="I22" s="3">
        <f t="shared" si="1"/>
        <v>0.12941176470588237</v>
      </c>
      <c r="J22" s="5">
        <f>U28/$J$31*$K$31+U29/$J$32*$K$32+U30/$J$33*$K$33+U31/$J$34*$K$34+U32/$J$35*$K$35+U33/$J$36*$K$36+U34/$J$37*$K$37+U35/$J$38*$K$38+U36/$J$39*$K$39+U37/$J$40*$K$40+U38/$J$41*$K$41+U39/$J$42*$K$42</f>
        <v>3.7545454545454549E-2</v>
      </c>
      <c r="K22" s="5">
        <f>U40/$J$31*$K$31+U41/$J$32*$K$32+U42/$J$33*$K$33+U43/$J$34*$K$34+U44/$J$35*$K$35+U45/$J$36*$K$36+U46/$J$37*$K$37+U47/$J$38*$K$38+U48/$J$39*$K$39+U49/$J$40*$K$40+U50/$J$41*$K$41+U51/$J$42*$K$42</f>
        <v>0.11232626262626261</v>
      </c>
      <c r="N22" t="s">
        <v>47</v>
      </c>
      <c r="O22">
        <v>0</v>
      </c>
      <c r="P22">
        <v>2</v>
      </c>
      <c r="Q22">
        <v>0</v>
      </c>
      <c r="R22">
        <v>1</v>
      </c>
      <c r="S22">
        <v>1</v>
      </c>
      <c r="T22">
        <v>0</v>
      </c>
      <c r="U22">
        <v>1</v>
      </c>
      <c r="V22">
        <v>0</v>
      </c>
      <c r="W22">
        <v>1</v>
      </c>
      <c r="X22">
        <v>2</v>
      </c>
      <c r="Y22">
        <v>0</v>
      </c>
      <c r="Z22">
        <v>0</v>
      </c>
    </row>
    <row r="23" spans="1:29" ht="16" thickBot="1">
      <c r="A23" t="s">
        <v>24</v>
      </c>
      <c r="B23">
        <v>4</v>
      </c>
      <c r="C23">
        <v>12</v>
      </c>
      <c r="G23" s="4" t="s">
        <v>36</v>
      </c>
      <c r="H23" s="3">
        <f t="shared" si="0"/>
        <v>4.7058823529411764E-2</v>
      </c>
      <c r="I23" s="3">
        <f t="shared" si="1"/>
        <v>0.14117647058823529</v>
      </c>
      <c r="J23" s="7">
        <f>V28/$J$31*$K$31+V29/$J$32*$K$32+V30/$J$33*$K$33+V31/$J$34*$K$34+V32/$J$35*$K$35+V33/$J$36*$K$36+V34/$J$37*$K$37+V35/$J$38*$K$38+V36/$J$39*$K$39+V37/$J$40*$K$40+V38/$J$41*$K$41+V39/$J$42*$K$42</f>
        <v>4.6414141414141415E-2</v>
      </c>
      <c r="K23" s="7">
        <f>V40/$J$31*$K$31+V41/$J$32*$K$32+V42/$J$33*$K$33+V43/$J$34*$K$34+V44/$J$35*$K$35+V45/$J$36*$K$36+V46/$J$37*$K$37+V47/$J$38*$K$38+V48/$J$39*$K$39+V49/$J$40*$K$40+V50/$J$41*$K$41+V51/$J$42*$K$42</f>
        <v>0.12936363636363635</v>
      </c>
      <c r="N23" t="s">
        <v>48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9" ht="16" thickBot="1">
      <c r="A24" t="s">
        <v>25</v>
      </c>
      <c r="B24">
        <v>6</v>
      </c>
      <c r="C24">
        <v>18</v>
      </c>
      <c r="G24" s="6" t="s">
        <v>37</v>
      </c>
      <c r="H24" s="3">
        <f t="shared" si="0"/>
        <v>7.0588235294117646E-2</v>
      </c>
      <c r="I24" s="3">
        <f t="shared" si="1"/>
        <v>0.21176470588235294</v>
      </c>
      <c r="J24" s="5">
        <f>W28/$J$31*$K$31+W29/$J$32*$K$32+W30/$J$33*$K$33+W31/$J$34*$K$34+W32/$J$35*$K$35+W33/$J$36*$K$36+W34/$J$37*$K$37+W35/$J$38*$K$38+W36/$J$39*$K$39+W37/$J$40*$K$40+W38/$J$41*$K$41+W39/$J$42*$K$42</f>
        <v>6.1336363636363633E-2</v>
      </c>
      <c r="K24" s="5">
        <f>W40/$J$31*$K$31+W41/$J$32*$K$32+W42/$J$33*$K$33+W43/$J$34*$K$34+W44/$J$35*$K$35+W45/$J$36*$K$36+W46/$J$37*$K$37+W47/$J$38*$K$38+W48/$J$39*$K$39+W49/$J$40*$K$40+W50/$J$41*$K$41+W51/$J$42*$K$42</f>
        <v>0.18738181818181818</v>
      </c>
      <c r="N24" t="s">
        <v>49</v>
      </c>
      <c r="O24">
        <v>1</v>
      </c>
      <c r="P24">
        <v>4</v>
      </c>
      <c r="Q24">
        <v>0</v>
      </c>
      <c r="R24">
        <v>1</v>
      </c>
      <c r="S24">
        <v>1</v>
      </c>
      <c r="T24">
        <v>0</v>
      </c>
      <c r="U24">
        <v>1</v>
      </c>
      <c r="V24">
        <v>0</v>
      </c>
      <c r="W24">
        <v>1</v>
      </c>
      <c r="X24">
        <v>3</v>
      </c>
      <c r="Y24">
        <v>1</v>
      </c>
      <c r="Z24">
        <v>1</v>
      </c>
    </row>
    <row r="25" spans="1:29" ht="16" thickBot="1">
      <c r="A25" t="s">
        <v>26</v>
      </c>
      <c r="B25">
        <v>5</v>
      </c>
      <c r="C25">
        <v>12</v>
      </c>
      <c r="G25" s="4" t="s">
        <v>38</v>
      </c>
      <c r="H25" s="3">
        <f t="shared" si="0"/>
        <v>5.8823529411764705E-2</v>
      </c>
      <c r="I25" s="3">
        <f t="shared" si="1"/>
        <v>0.14117647058823529</v>
      </c>
      <c r="J25" s="7">
        <f>X28/$J$31*$K$31+X29/$J$32*$K$32+X30/$J$33*$K$33+X31/$J$34*$K$34+X32/$J$35*$K$35+X33/$J$36*$K$36+X34/$J$37*$K$37+X35/$J$38*$K$38+X36/$J$39*$K$39+X37/$J$40*$K$40+X38/$J$41*$K$41+X39/$J$42*$K$42</f>
        <v>5.3298989898989901E-2</v>
      </c>
      <c r="K25" s="7">
        <f>X40/$J$31*$K$31+X41/$J$32*$K$32+X42/$J$33*$K$33+X43/$J$34*$K$34+X44/$J$35*$K$35+X45/$J$36*$K$36+X46/$J$37*$K$37+X47/$J$38*$K$38+X48/$J$39*$K$39+X49/$J$40*$K$40+X50/$J$41*$K$41+X51/$J$42*$K$42</f>
        <v>0.12593535353535354</v>
      </c>
      <c r="N25" t="s">
        <v>50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9" ht="16" thickBot="1">
      <c r="A26" t="s">
        <v>27</v>
      </c>
      <c r="B26">
        <v>7</v>
      </c>
      <c r="C26">
        <v>12</v>
      </c>
      <c r="G26" s="6" t="s">
        <v>39</v>
      </c>
      <c r="H26" s="3">
        <f t="shared" si="0"/>
        <v>8.2352941176470587E-2</v>
      </c>
      <c r="I26" s="3">
        <f t="shared" si="1"/>
        <v>0.14117647058823529</v>
      </c>
      <c r="J26" s="5">
        <f>Y28/$J$31*$K$31+Y29/$J$32*$K$32+Y30/$J$33*$K$33+Y31/$J$34*$K$34+Y32/$J$35*$K$35+Y33/$J$36*$K$36+Y34/$J$37*$K$37+Y35/$J$38*$K$38+Y36/$J$39*$K$39+Y37/$J$40*$K$40+Y38/$J$41*$K$41+Y39/$J$42*$K$42</f>
        <v>7.4639898989898992E-2</v>
      </c>
      <c r="K26" s="5">
        <f>Y40/$J$31*$K$31+Y41/$J$32*$K$32+Y42/$J$33*$K$33+Y43/$J$34*$K$34+Y44/$J$35*$K$35+Y45/$J$36*$K$36+Y46/$J$37*$K$37+Y47/$J$38*$K$38+Y48/$J$39*$K$39+Y49/$J$40*$K$40+Y50/$J$41*$K$41+Y51/$J$42*$K$42</f>
        <v>0.13014494949494948</v>
      </c>
      <c r="N26" t="s">
        <v>51</v>
      </c>
      <c r="O26">
        <v>0</v>
      </c>
      <c r="P26">
        <v>1</v>
      </c>
      <c r="Q26">
        <v>0</v>
      </c>
      <c r="R26">
        <v>1</v>
      </c>
      <c r="S26">
        <v>0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9" ht="16" thickBot="1">
      <c r="A27" t="s">
        <v>28</v>
      </c>
      <c r="B27">
        <f>SUM(Z28:Z39)</f>
        <v>29</v>
      </c>
      <c r="C27">
        <v>46</v>
      </c>
      <c r="G27" s="4" t="s">
        <v>40</v>
      </c>
      <c r="H27" s="3">
        <f t="shared" si="0"/>
        <v>0.3411764705882353</v>
      </c>
      <c r="I27" s="3">
        <f t="shared" si="1"/>
        <v>0.54117647058823526</v>
      </c>
      <c r="J27" s="7">
        <f>Z28/$J$31*$K$31+Z29/$J$32*$K$32+Z30/$J$33*$K$33+Z31/$J$34*$K$34+Z32/$J$35*$K$35+Z33/$J$36*$K$36+Z34/$J$37*$K$37+Z35/$J$38*$K$38+Z36/$J$39*$K$39+Z37/$J$40*$K$40+Z38/$J$41*$K$41+Z39/$J$42*$K$42</f>
        <v>0.34389090909090908</v>
      </c>
      <c r="K27" s="7">
        <f>Z40/$J$31*$K$31+Z41/$J$32*$K$32+Z42/$J$33*$K$33+Z43/$J$34*$K$34+Z44/$J$35*$K$35+Z45/$J$36*$K$36+Z46/$J$37*$K$37+Z47/$J$38*$K$38+Z48/$J$39*$K$39+Z49/$J$40*$K$40+Z50/$J$41*$K$41+Z51/$J$42*$K$42</f>
        <v>0.51351818181818187</v>
      </c>
      <c r="N27" t="s">
        <v>52</v>
      </c>
      <c r="O27">
        <v>3</v>
      </c>
      <c r="P27">
        <v>0</v>
      </c>
      <c r="Q27">
        <v>1</v>
      </c>
      <c r="R27">
        <v>1</v>
      </c>
      <c r="S27">
        <v>0</v>
      </c>
      <c r="T27">
        <v>3</v>
      </c>
      <c r="U27">
        <v>1</v>
      </c>
      <c r="V27">
        <v>0</v>
      </c>
      <c r="W27">
        <v>1</v>
      </c>
      <c r="X27">
        <v>0</v>
      </c>
      <c r="Y27">
        <v>0</v>
      </c>
      <c r="Z27">
        <v>1</v>
      </c>
    </row>
    <row r="28" spans="1:29" ht="15.7">
      <c r="J28" s="17"/>
      <c r="M28" s="11" t="s">
        <v>54</v>
      </c>
      <c r="N28" s="12" t="s">
        <v>41</v>
      </c>
      <c r="O28" s="12">
        <v>7</v>
      </c>
      <c r="P28" s="12">
        <v>5</v>
      </c>
      <c r="Q28" s="12">
        <v>1</v>
      </c>
      <c r="R28" s="12">
        <v>1</v>
      </c>
      <c r="S28" s="12">
        <v>2</v>
      </c>
      <c r="T28" s="12">
        <v>0</v>
      </c>
      <c r="U28" s="12">
        <v>1</v>
      </c>
      <c r="V28" s="12">
        <v>2</v>
      </c>
      <c r="W28" s="12">
        <v>0</v>
      </c>
      <c r="X28" s="12">
        <v>0</v>
      </c>
      <c r="Y28" s="12">
        <v>1</v>
      </c>
      <c r="Z28" s="12">
        <v>2</v>
      </c>
    </row>
    <row r="29" spans="1:29">
      <c r="N29" t="s">
        <v>42</v>
      </c>
      <c r="O29">
        <v>3</v>
      </c>
      <c r="P29">
        <v>3</v>
      </c>
      <c r="Q29">
        <v>2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2</v>
      </c>
    </row>
    <row r="30" spans="1:29" ht="15.35">
      <c r="J30" s="19" t="s">
        <v>58</v>
      </c>
      <c r="K30" s="19" t="s">
        <v>56</v>
      </c>
      <c r="N30" t="s">
        <v>43</v>
      </c>
      <c r="O30">
        <v>3</v>
      </c>
      <c r="P30">
        <v>1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1</v>
      </c>
      <c r="Z30">
        <v>2</v>
      </c>
    </row>
    <row r="31" spans="1:29">
      <c r="I31" t="s">
        <v>41</v>
      </c>
      <c r="J31">
        <v>11</v>
      </c>
      <c r="K31">
        <v>0.109</v>
      </c>
      <c r="N31" t="s">
        <v>44</v>
      </c>
      <c r="O31">
        <v>2</v>
      </c>
      <c r="P31">
        <v>0</v>
      </c>
      <c r="Q31">
        <v>0</v>
      </c>
      <c r="R31">
        <v>0</v>
      </c>
      <c r="S31">
        <v>0</v>
      </c>
      <c r="T31">
        <v>2</v>
      </c>
      <c r="U31">
        <v>0</v>
      </c>
      <c r="V31">
        <v>1</v>
      </c>
      <c r="W31">
        <v>0</v>
      </c>
      <c r="X31">
        <v>0</v>
      </c>
      <c r="Y31">
        <v>0</v>
      </c>
      <c r="Z31">
        <v>2</v>
      </c>
    </row>
    <row r="32" spans="1:29">
      <c r="I32" t="s">
        <v>42</v>
      </c>
      <c r="J32">
        <v>4</v>
      </c>
      <c r="K32">
        <v>4.2000000000000003E-2</v>
      </c>
      <c r="N32" t="s">
        <v>45</v>
      </c>
      <c r="O32">
        <v>6</v>
      </c>
      <c r="P32">
        <v>2</v>
      </c>
      <c r="Q32">
        <v>3</v>
      </c>
      <c r="R32">
        <v>1</v>
      </c>
      <c r="S32">
        <v>0</v>
      </c>
      <c r="T32">
        <v>1</v>
      </c>
      <c r="U32">
        <v>0</v>
      </c>
      <c r="V32">
        <v>0</v>
      </c>
      <c r="W32">
        <v>0</v>
      </c>
      <c r="X32">
        <v>1</v>
      </c>
      <c r="Y32">
        <v>1</v>
      </c>
      <c r="Z32">
        <v>4</v>
      </c>
    </row>
    <row r="33" spans="9:26">
      <c r="I33" t="s">
        <v>43</v>
      </c>
      <c r="J33">
        <v>4</v>
      </c>
      <c r="K33">
        <v>6.3E-2</v>
      </c>
      <c r="N33" t="s">
        <v>46</v>
      </c>
      <c r="O33">
        <v>2</v>
      </c>
      <c r="P33">
        <v>2</v>
      </c>
      <c r="Q33">
        <v>1</v>
      </c>
      <c r="R33">
        <v>1</v>
      </c>
      <c r="S33">
        <v>0</v>
      </c>
      <c r="T33">
        <v>1</v>
      </c>
      <c r="U33">
        <v>0</v>
      </c>
      <c r="V33">
        <v>0</v>
      </c>
      <c r="W33">
        <v>1</v>
      </c>
      <c r="X33">
        <v>1</v>
      </c>
      <c r="Y33">
        <v>1</v>
      </c>
      <c r="Z33">
        <v>2</v>
      </c>
    </row>
    <row r="34" spans="9:26">
      <c r="I34" t="s">
        <v>44</v>
      </c>
      <c r="J34">
        <v>9</v>
      </c>
      <c r="K34">
        <v>0.115</v>
      </c>
      <c r="N34" t="s">
        <v>47</v>
      </c>
      <c r="O34">
        <v>7</v>
      </c>
      <c r="P34">
        <v>4</v>
      </c>
      <c r="Q34">
        <v>3</v>
      </c>
      <c r="R34">
        <v>2</v>
      </c>
      <c r="S34">
        <v>2</v>
      </c>
      <c r="T34">
        <v>2</v>
      </c>
      <c r="U34">
        <v>2</v>
      </c>
      <c r="V34">
        <v>1</v>
      </c>
      <c r="W34">
        <v>2</v>
      </c>
      <c r="X34">
        <v>3</v>
      </c>
      <c r="Y34">
        <v>2</v>
      </c>
      <c r="Z34">
        <v>4</v>
      </c>
    </row>
    <row r="35" spans="9:26">
      <c r="I35" t="s">
        <v>45</v>
      </c>
      <c r="J35">
        <v>9</v>
      </c>
      <c r="K35">
        <v>6.7000000000000004E-2</v>
      </c>
      <c r="N35" t="s">
        <v>48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9:26">
      <c r="I36" t="s">
        <v>46</v>
      </c>
      <c r="J36">
        <v>5</v>
      </c>
      <c r="K36">
        <v>2.1999999999999999E-2</v>
      </c>
      <c r="N36" t="s">
        <v>49</v>
      </c>
      <c r="O36">
        <v>8</v>
      </c>
      <c r="P36">
        <v>4</v>
      </c>
      <c r="Q36">
        <v>3</v>
      </c>
      <c r="R36">
        <v>3</v>
      </c>
      <c r="S36">
        <v>0</v>
      </c>
      <c r="T36">
        <v>2</v>
      </c>
      <c r="U36">
        <v>0</v>
      </c>
      <c r="V36">
        <v>0</v>
      </c>
      <c r="W36">
        <v>1</v>
      </c>
      <c r="X36">
        <v>0</v>
      </c>
      <c r="Y36">
        <v>1</v>
      </c>
      <c r="Z36">
        <v>4</v>
      </c>
    </row>
    <row r="37" spans="9:26">
      <c r="I37" t="s">
        <v>47</v>
      </c>
      <c r="J37">
        <v>11</v>
      </c>
      <c r="K37">
        <v>0.152</v>
      </c>
      <c r="N37" t="s">
        <v>50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</row>
    <row r="38" spans="9:26">
      <c r="I38" t="s">
        <v>48</v>
      </c>
      <c r="J38">
        <v>2</v>
      </c>
      <c r="K38">
        <v>2.3E-2</v>
      </c>
      <c r="N38" t="s">
        <v>51</v>
      </c>
      <c r="O38">
        <v>1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</row>
    <row r="39" spans="9:26">
      <c r="I39" t="s">
        <v>49</v>
      </c>
      <c r="J39">
        <v>16</v>
      </c>
      <c r="K39">
        <v>0.152</v>
      </c>
      <c r="N39" t="s">
        <v>52</v>
      </c>
      <c r="O39">
        <v>2</v>
      </c>
      <c r="P39">
        <v>1</v>
      </c>
      <c r="Q39">
        <v>2</v>
      </c>
      <c r="R39">
        <v>0</v>
      </c>
      <c r="S39">
        <v>0</v>
      </c>
      <c r="T39">
        <v>2</v>
      </c>
      <c r="U39">
        <v>0</v>
      </c>
      <c r="V39">
        <v>0</v>
      </c>
      <c r="W39">
        <v>2</v>
      </c>
      <c r="X39">
        <v>0</v>
      </c>
      <c r="Y39">
        <v>0</v>
      </c>
      <c r="Z39">
        <v>5</v>
      </c>
    </row>
    <row r="40" spans="9:26">
      <c r="I40" t="s">
        <v>50</v>
      </c>
      <c r="J40">
        <v>1</v>
      </c>
      <c r="K40">
        <v>1.9E-2</v>
      </c>
      <c r="M40" s="13">
        <v>0.05</v>
      </c>
      <c r="N40" s="14" t="s">
        <v>41</v>
      </c>
      <c r="O40" s="14">
        <v>8</v>
      </c>
      <c r="P40" s="14">
        <v>8</v>
      </c>
      <c r="Q40" s="14">
        <v>1</v>
      </c>
      <c r="R40" s="14">
        <v>3</v>
      </c>
      <c r="S40" s="14">
        <v>3</v>
      </c>
      <c r="T40" s="14">
        <v>2</v>
      </c>
      <c r="U40" s="14">
        <v>3</v>
      </c>
      <c r="V40" s="14">
        <v>3</v>
      </c>
      <c r="W40" s="14">
        <v>3</v>
      </c>
      <c r="X40" s="14">
        <v>2</v>
      </c>
      <c r="Y40" s="14">
        <v>2</v>
      </c>
      <c r="Z40" s="14">
        <v>3</v>
      </c>
    </row>
    <row r="41" spans="9:26">
      <c r="I41" t="s">
        <v>51</v>
      </c>
      <c r="J41">
        <v>3</v>
      </c>
      <c r="K41">
        <v>0.13700000000000001</v>
      </c>
      <c r="N41" t="s">
        <v>42</v>
      </c>
      <c r="O41">
        <v>3</v>
      </c>
      <c r="P41">
        <v>3</v>
      </c>
      <c r="Q41">
        <v>3</v>
      </c>
      <c r="R41">
        <v>1</v>
      </c>
      <c r="S41">
        <v>1</v>
      </c>
      <c r="T41">
        <v>0</v>
      </c>
      <c r="U41">
        <v>0</v>
      </c>
      <c r="V41">
        <v>1</v>
      </c>
      <c r="W41">
        <v>0</v>
      </c>
      <c r="X41">
        <v>1</v>
      </c>
      <c r="Y41">
        <v>0</v>
      </c>
      <c r="Z41">
        <v>4</v>
      </c>
    </row>
    <row r="42" spans="9:26">
      <c r="I42" t="s">
        <v>52</v>
      </c>
      <c r="J42">
        <v>10</v>
      </c>
      <c r="K42">
        <v>9.9000000000000005E-2</v>
      </c>
      <c r="N42" t="s">
        <v>43</v>
      </c>
      <c r="O42">
        <v>4</v>
      </c>
      <c r="P42">
        <v>3</v>
      </c>
      <c r="Q42">
        <v>2</v>
      </c>
      <c r="R42">
        <v>1</v>
      </c>
      <c r="S42">
        <v>1</v>
      </c>
      <c r="T42">
        <v>2</v>
      </c>
      <c r="U42">
        <v>0</v>
      </c>
      <c r="V42">
        <v>0</v>
      </c>
      <c r="W42">
        <v>0</v>
      </c>
      <c r="X42">
        <v>0</v>
      </c>
      <c r="Y42">
        <v>1</v>
      </c>
      <c r="Z42">
        <v>2</v>
      </c>
    </row>
    <row r="43" spans="9:26">
      <c r="I43" t="s">
        <v>149</v>
      </c>
      <c r="J43">
        <f>SUM(J31:J42)</f>
        <v>85</v>
      </c>
      <c r="K43">
        <f>SUM(K31:K42)</f>
        <v>1.0000000000000002</v>
      </c>
      <c r="N43" t="s">
        <v>44</v>
      </c>
      <c r="O43">
        <v>3</v>
      </c>
      <c r="P43">
        <v>0</v>
      </c>
      <c r="Q43">
        <v>2</v>
      </c>
      <c r="R43">
        <v>0</v>
      </c>
      <c r="S43">
        <v>0</v>
      </c>
      <c r="T43">
        <v>2</v>
      </c>
      <c r="U43">
        <v>0</v>
      </c>
      <c r="V43">
        <v>2</v>
      </c>
      <c r="W43">
        <v>2</v>
      </c>
      <c r="X43">
        <v>0</v>
      </c>
      <c r="Y43">
        <v>1</v>
      </c>
      <c r="Z43">
        <v>4</v>
      </c>
    </row>
    <row r="44" spans="9:26">
      <c r="N44" t="s">
        <v>45</v>
      </c>
      <c r="O44">
        <v>6</v>
      </c>
      <c r="P44">
        <v>5</v>
      </c>
      <c r="Q44">
        <v>4</v>
      </c>
      <c r="R44">
        <v>3</v>
      </c>
      <c r="S44">
        <v>0</v>
      </c>
      <c r="T44">
        <v>2</v>
      </c>
      <c r="U44">
        <v>1</v>
      </c>
      <c r="V44">
        <v>1</v>
      </c>
      <c r="W44">
        <v>1</v>
      </c>
      <c r="X44">
        <v>1</v>
      </c>
      <c r="Y44">
        <v>1</v>
      </c>
      <c r="Z44">
        <v>5</v>
      </c>
    </row>
    <row r="45" spans="9:26">
      <c r="N45" t="s">
        <v>46</v>
      </c>
      <c r="O45">
        <v>4</v>
      </c>
      <c r="P45">
        <v>2</v>
      </c>
      <c r="Q45">
        <v>1</v>
      </c>
      <c r="R45">
        <v>1</v>
      </c>
      <c r="S45">
        <v>1</v>
      </c>
      <c r="T45">
        <v>1</v>
      </c>
      <c r="U45">
        <v>1</v>
      </c>
      <c r="V45">
        <v>0</v>
      </c>
      <c r="W45">
        <v>1</v>
      </c>
      <c r="X45">
        <v>1</v>
      </c>
      <c r="Y45">
        <v>1</v>
      </c>
      <c r="Z45">
        <v>3</v>
      </c>
    </row>
    <row r="46" spans="9:26">
      <c r="L46">
        <f>SUM(K47:K59)</f>
        <v>0.55944744503862154</v>
      </c>
      <c r="N46" t="s">
        <v>47</v>
      </c>
      <c r="O46">
        <v>9</v>
      </c>
      <c r="P46">
        <v>4</v>
      </c>
      <c r="Q46">
        <v>5</v>
      </c>
      <c r="R46">
        <v>2</v>
      </c>
      <c r="S46">
        <v>2</v>
      </c>
      <c r="T46">
        <v>5</v>
      </c>
      <c r="U46">
        <v>3</v>
      </c>
      <c r="V46">
        <v>2</v>
      </c>
      <c r="W46">
        <v>3</v>
      </c>
      <c r="X46">
        <v>4</v>
      </c>
      <c r="Y46">
        <v>3</v>
      </c>
      <c r="Z46">
        <v>5</v>
      </c>
    </row>
    <row r="47" spans="9:26">
      <c r="J47">
        <f>O28/J31</f>
        <v>0.63636363636363635</v>
      </c>
      <c r="K47">
        <f>J47*K31</f>
        <v>6.9363636363636363E-2</v>
      </c>
      <c r="N47" t="s">
        <v>48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</row>
    <row r="48" spans="9:26">
      <c r="J48">
        <f t="shared" ref="J48:J58" si="2">O29/J32</f>
        <v>0.75</v>
      </c>
      <c r="K48">
        <f t="shared" ref="K48:K59" si="3">J48*K32</f>
        <v>3.15E-2</v>
      </c>
      <c r="N48" t="s">
        <v>49</v>
      </c>
      <c r="O48">
        <v>9</v>
      </c>
      <c r="P48">
        <v>5</v>
      </c>
      <c r="Q48">
        <v>5</v>
      </c>
      <c r="R48">
        <v>4</v>
      </c>
      <c r="S48">
        <v>3</v>
      </c>
      <c r="T48">
        <v>3</v>
      </c>
      <c r="U48">
        <v>1</v>
      </c>
      <c r="V48">
        <v>3</v>
      </c>
      <c r="W48">
        <v>5</v>
      </c>
      <c r="X48">
        <v>3</v>
      </c>
      <c r="Y48">
        <v>3</v>
      </c>
      <c r="Z48">
        <v>8</v>
      </c>
    </row>
    <row r="49" spans="7:26">
      <c r="J49">
        <f t="shared" si="2"/>
        <v>0.75</v>
      </c>
      <c r="K49">
        <f t="shared" si="3"/>
        <v>4.725E-2</v>
      </c>
      <c r="N49" t="s">
        <v>50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</row>
    <row r="50" spans="7:26">
      <c r="J50">
        <f t="shared" si="2"/>
        <v>0.22222222222222221</v>
      </c>
      <c r="K50">
        <f t="shared" si="3"/>
        <v>2.5555555555555554E-2</v>
      </c>
      <c r="N50" t="s">
        <v>51</v>
      </c>
      <c r="O50">
        <v>1</v>
      </c>
      <c r="P50">
        <v>1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</row>
    <row r="51" spans="7:26">
      <c r="J51">
        <f t="shared" si="2"/>
        <v>0.66666666666666663</v>
      </c>
      <c r="K51">
        <f t="shared" si="3"/>
        <v>4.4666666666666667E-2</v>
      </c>
      <c r="N51" t="s">
        <v>52</v>
      </c>
      <c r="O51">
        <v>3</v>
      </c>
      <c r="P51">
        <v>1</v>
      </c>
      <c r="Q51">
        <v>2</v>
      </c>
      <c r="R51">
        <v>2</v>
      </c>
      <c r="S51">
        <v>0</v>
      </c>
      <c r="T51">
        <v>3</v>
      </c>
      <c r="U51">
        <v>2</v>
      </c>
      <c r="V51">
        <v>0</v>
      </c>
      <c r="W51">
        <v>2</v>
      </c>
      <c r="X51">
        <v>0</v>
      </c>
      <c r="Y51">
        <v>0</v>
      </c>
      <c r="Z51">
        <v>10</v>
      </c>
    </row>
    <row r="52" spans="7:26">
      <c r="J52">
        <f t="shared" si="2"/>
        <v>0.4</v>
      </c>
      <c r="K52">
        <f t="shared" si="3"/>
        <v>8.8000000000000005E-3</v>
      </c>
      <c r="N52" t="s">
        <v>52</v>
      </c>
      <c r="O52">
        <v>3</v>
      </c>
      <c r="P52">
        <v>1</v>
      </c>
      <c r="Q52">
        <v>2</v>
      </c>
      <c r="R52">
        <v>2</v>
      </c>
      <c r="S52">
        <v>0</v>
      </c>
      <c r="T52">
        <v>3</v>
      </c>
      <c r="U52">
        <v>2</v>
      </c>
      <c r="V52">
        <v>0</v>
      </c>
      <c r="W52">
        <v>2</v>
      </c>
      <c r="X52">
        <v>0</v>
      </c>
      <c r="Y52">
        <v>0</v>
      </c>
      <c r="Z52">
        <v>10</v>
      </c>
    </row>
    <row r="53" spans="7:26">
      <c r="J53">
        <f t="shared" si="2"/>
        <v>0.63636363636363635</v>
      </c>
      <c r="K53">
        <f t="shared" si="3"/>
        <v>9.6727272727272717E-2</v>
      </c>
    </row>
    <row r="54" spans="7:26">
      <c r="J54">
        <f t="shared" si="2"/>
        <v>0</v>
      </c>
      <c r="K54">
        <f t="shared" si="3"/>
        <v>0</v>
      </c>
    </row>
    <row r="55" spans="7:26">
      <c r="J55">
        <f t="shared" si="2"/>
        <v>0.5</v>
      </c>
      <c r="K55">
        <f t="shared" si="3"/>
        <v>7.5999999999999998E-2</v>
      </c>
      <c r="O55" s="22">
        <f>O28/J31</f>
        <v>0.63636363636363635</v>
      </c>
      <c r="P55" s="22">
        <f>P28/J31</f>
        <v>0.45454545454545453</v>
      </c>
      <c r="Q55" s="22">
        <f>Q28/J31</f>
        <v>9.0909090909090912E-2</v>
      </c>
      <c r="R55" s="22">
        <f>R28/J31</f>
        <v>9.0909090909090912E-2</v>
      </c>
      <c r="S55" s="22">
        <f>S28/J31</f>
        <v>0.18181818181818182</v>
      </c>
      <c r="T55" s="22">
        <f>T28/J31</f>
        <v>0</v>
      </c>
      <c r="U55" s="22">
        <f>U28/J31</f>
        <v>9.0909090909090912E-2</v>
      </c>
      <c r="V55" s="22">
        <f>V28/J31</f>
        <v>0.18181818181818182</v>
      </c>
      <c r="W55" s="22">
        <f>W28/J31</f>
        <v>0</v>
      </c>
      <c r="X55" s="22">
        <f>X28/J31</f>
        <v>0</v>
      </c>
      <c r="Y55" s="22">
        <f>Y28/J31</f>
        <v>9.0909090909090912E-2</v>
      </c>
      <c r="Z55" s="22">
        <f>Z28/J31</f>
        <v>0.18181818181818182</v>
      </c>
    </row>
    <row r="56" spans="7:26">
      <c r="J56">
        <f t="shared" si="2"/>
        <v>0</v>
      </c>
      <c r="K56">
        <f t="shared" si="3"/>
        <v>0</v>
      </c>
      <c r="O56" s="22">
        <f t="shared" ref="O56:O66" si="4">O29/J32</f>
        <v>0.75</v>
      </c>
      <c r="P56" s="22">
        <f t="shared" ref="P56:P66" si="5">P29/J32</f>
        <v>0.75</v>
      </c>
      <c r="Q56" s="22">
        <f t="shared" ref="Q56:Q66" si="6">Q29/J32</f>
        <v>0.5</v>
      </c>
      <c r="R56" s="22">
        <f t="shared" ref="R56:R66" si="7">R29/J32</f>
        <v>0.25</v>
      </c>
      <c r="S56" s="22">
        <f t="shared" ref="S56:S66" si="8">S29/J32</f>
        <v>0</v>
      </c>
      <c r="T56" s="22">
        <f t="shared" ref="T56:T66" si="9">T29/J32</f>
        <v>0</v>
      </c>
      <c r="U56" s="22">
        <f t="shared" ref="U56:U66" si="10">U29/J32</f>
        <v>0</v>
      </c>
      <c r="V56" s="22">
        <f t="shared" ref="V56:V66" si="11">V29/J32</f>
        <v>0</v>
      </c>
      <c r="W56" s="22">
        <f t="shared" ref="W56:W66" si="12">W29/J32</f>
        <v>0</v>
      </c>
      <c r="X56" s="22">
        <f t="shared" ref="X56:X66" si="13">X29/J32</f>
        <v>0</v>
      </c>
      <c r="Y56" s="22">
        <f t="shared" ref="Y56:Y66" si="14">Y29/J32</f>
        <v>0</v>
      </c>
      <c r="Z56" s="22">
        <f t="shared" ref="Z56:Z66" si="15">Z29/J32</f>
        <v>0.5</v>
      </c>
    </row>
    <row r="57" spans="7:26">
      <c r="J57">
        <f t="shared" si="2"/>
        <v>0.33333333333333331</v>
      </c>
      <c r="K57">
        <f t="shared" si="3"/>
        <v>4.5666666666666668E-2</v>
      </c>
      <c r="O57" s="22">
        <f t="shared" si="4"/>
        <v>0.75</v>
      </c>
      <c r="P57" s="22">
        <f t="shared" si="5"/>
        <v>0.25</v>
      </c>
      <c r="Q57" s="22">
        <f t="shared" si="6"/>
        <v>0</v>
      </c>
      <c r="R57" s="22">
        <f t="shared" si="7"/>
        <v>0</v>
      </c>
      <c r="S57" s="22">
        <f t="shared" si="8"/>
        <v>0</v>
      </c>
      <c r="T57" s="22">
        <f t="shared" si="9"/>
        <v>0.25</v>
      </c>
      <c r="U57" s="22">
        <f t="shared" si="10"/>
        <v>0</v>
      </c>
      <c r="V57" s="22">
        <f t="shared" si="11"/>
        <v>0</v>
      </c>
      <c r="W57" s="22">
        <f t="shared" si="12"/>
        <v>0</v>
      </c>
      <c r="X57" s="22">
        <f t="shared" si="13"/>
        <v>0</v>
      </c>
      <c r="Y57" s="22">
        <f t="shared" si="14"/>
        <v>0.25</v>
      </c>
      <c r="Z57" s="22">
        <f t="shared" si="15"/>
        <v>0.5</v>
      </c>
    </row>
    <row r="58" spans="7:26">
      <c r="J58">
        <f t="shared" si="2"/>
        <v>0.2</v>
      </c>
      <c r="K58">
        <f t="shared" si="3"/>
        <v>1.9800000000000002E-2</v>
      </c>
      <c r="O58" s="22">
        <f t="shared" si="4"/>
        <v>0.22222222222222221</v>
      </c>
      <c r="P58" s="22">
        <f t="shared" si="5"/>
        <v>0</v>
      </c>
      <c r="Q58" s="22">
        <f t="shared" si="6"/>
        <v>0</v>
      </c>
      <c r="R58" s="22">
        <f t="shared" si="7"/>
        <v>0</v>
      </c>
      <c r="S58" s="22">
        <f t="shared" si="8"/>
        <v>0</v>
      </c>
      <c r="T58" s="22">
        <f t="shared" si="9"/>
        <v>0.22222222222222221</v>
      </c>
      <c r="U58" s="22">
        <f t="shared" si="10"/>
        <v>0</v>
      </c>
      <c r="V58" s="22">
        <f t="shared" si="11"/>
        <v>0.1111111111111111</v>
      </c>
      <c r="W58" s="22">
        <f t="shared" si="12"/>
        <v>0</v>
      </c>
      <c r="X58" s="22">
        <f t="shared" si="13"/>
        <v>0</v>
      </c>
      <c r="Y58" s="22">
        <f t="shared" si="14"/>
        <v>0</v>
      </c>
      <c r="Z58" s="22">
        <f t="shared" si="15"/>
        <v>0.22222222222222221</v>
      </c>
    </row>
    <row r="59" spans="7:26">
      <c r="J59">
        <f>O40/J43</f>
        <v>9.4117647058823528E-2</v>
      </c>
      <c r="K59">
        <f t="shared" si="3"/>
        <v>9.4117647058823556E-2</v>
      </c>
      <c r="O59" s="22">
        <f t="shared" si="4"/>
        <v>0.66666666666666663</v>
      </c>
      <c r="P59" s="22">
        <f t="shared" si="5"/>
        <v>0.22222222222222221</v>
      </c>
      <c r="Q59" s="22">
        <f t="shared" si="6"/>
        <v>0.33333333333333331</v>
      </c>
      <c r="R59" s="22">
        <f t="shared" si="7"/>
        <v>0.1111111111111111</v>
      </c>
      <c r="S59" s="22">
        <f t="shared" si="8"/>
        <v>0</v>
      </c>
      <c r="T59" s="22">
        <f t="shared" si="9"/>
        <v>0.1111111111111111</v>
      </c>
      <c r="U59" s="22">
        <f t="shared" si="10"/>
        <v>0</v>
      </c>
      <c r="V59" s="22">
        <f t="shared" si="11"/>
        <v>0</v>
      </c>
      <c r="W59" s="22">
        <f t="shared" si="12"/>
        <v>0</v>
      </c>
      <c r="X59" s="22">
        <f t="shared" si="13"/>
        <v>0.1111111111111111</v>
      </c>
      <c r="Y59" s="22">
        <f t="shared" si="14"/>
        <v>0.1111111111111111</v>
      </c>
      <c r="Z59" s="22">
        <f t="shared" si="15"/>
        <v>0.44444444444444442</v>
      </c>
    </row>
    <row r="60" spans="7:26">
      <c r="G60" s="9"/>
      <c r="H60" s="9"/>
      <c r="I60" s="9"/>
      <c r="K60" s="9"/>
      <c r="L60" s="9"/>
      <c r="M60" s="9"/>
      <c r="N60" s="9"/>
      <c r="O60" s="22">
        <f t="shared" si="4"/>
        <v>0.4</v>
      </c>
      <c r="P60" s="22">
        <f t="shared" si="5"/>
        <v>0.4</v>
      </c>
      <c r="Q60" s="22">
        <f t="shared" si="6"/>
        <v>0.2</v>
      </c>
      <c r="R60" s="22">
        <f t="shared" si="7"/>
        <v>0.2</v>
      </c>
      <c r="S60" s="22">
        <f t="shared" si="8"/>
        <v>0</v>
      </c>
      <c r="T60" s="22">
        <f t="shared" si="9"/>
        <v>0.2</v>
      </c>
      <c r="U60" s="22">
        <f t="shared" si="10"/>
        <v>0</v>
      </c>
      <c r="V60" s="22">
        <f t="shared" si="11"/>
        <v>0</v>
      </c>
      <c r="W60" s="22">
        <f t="shared" si="12"/>
        <v>0.2</v>
      </c>
      <c r="X60" s="22">
        <f t="shared" si="13"/>
        <v>0.2</v>
      </c>
      <c r="Y60" s="22">
        <f t="shared" si="14"/>
        <v>0.2</v>
      </c>
      <c r="Z60" s="22">
        <f t="shared" si="15"/>
        <v>0.4</v>
      </c>
    </row>
    <row r="61" spans="7:26" ht="15.7">
      <c r="G61" s="16"/>
      <c r="H61" s="16"/>
      <c r="I61" s="16"/>
      <c r="J61" s="16"/>
      <c r="K61" s="16"/>
      <c r="L61" s="16"/>
      <c r="M61" s="16"/>
      <c r="N61" s="16"/>
      <c r="O61" s="22">
        <f t="shared" si="4"/>
        <v>0.63636363636363635</v>
      </c>
      <c r="P61" s="22">
        <f t="shared" si="5"/>
        <v>0.36363636363636365</v>
      </c>
      <c r="Q61" s="22">
        <f t="shared" si="6"/>
        <v>0.27272727272727271</v>
      </c>
      <c r="R61" s="22">
        <f t="shared" si="7"/>
        <v>0.18181818181818182</v>
      </c>
      <c r="S61" s="22">
        <f t="shared" si="8"/>
        <v>0.18181818181818182</v>
      </c>
      <c r="T61" s="22">
        <f t="shared" si="9"/>
        <v>0.18181818181818182</v>
      </c>
      <c r="U61" s="22">
        <f t="shared" si="10"/>
        <v>0.18181818181818182</v>
      </c>
      <c r="V61" s="22">
        <f t="shared" si="11"/>
        <v>9.0909090909090912E-2</v>
      </c>
      <c r="W61" s="22">
        <f t="shared" si="12"/>
        <v>0.18181818181818182</v>
      </c>
      <c r="X61" s="22">
        <f t="shared" si="13"/>
        <v>0.27272727272727271</v>
      </c>
      <c r="Y61" s="22">
        <f t="shared" si="14"/>
        <v>0.18181818181818182</v>
      </c>
      <c r="Z61" s="22">
        <f t="shared" si="15"/>
        <v>0.36363636363636365</v>
      </c>
    </row>
    <row r="62" spans="7:26">
      <c r="O62" s="22">
        <f t="shared" si="4"/>
        <v>0</v>
      </c>
      <c r="P62" s="22">
        <f t="shared" si="5"/>
        <v>0</v>
      </c>
      <c r="Q62" s="22">
        <f t="shared" si="6"/>
        <v>0</v>
      </c>
      <c r="R62" s="22">
        <f t="shared" si="7"/>
        <v>0</v>
      </c>
      <c r="S62" s="22">
        <f t="shared" si="8"/>
        <v>0</v>
      </c>
      <c r="T62" s="22">
        <f t="shared" si="9"/>
        <v>0</v>
      </c>
      <c r="U62" s="22">
        <f t="shared" si="10"/>
        <v>0</v>
      </c>
      <c r="V62" s="22">
        <f t="shared" si="11"/>
        <v>0</v>
      </c>
      <c r="W62" s="22">
        <f t="shared" si="12"/>
        <v>0</v>
      </c>
      <c r="X62" s="22">
        <f t="shared" si="13"/>
        <v>0</v>
      </c>
      <c r="Y62" s="22">
        <f t="shared" si="14"/>
        <v>0</v>
      </c>
      <c r="Z62" s="22">
        <f t="shared" si="15"/>
        <v>0</v>
      </c>
    </row>
    <row r="63" spans="7:26">
      <c r="O63" s="22">
        <f t="shared" si="4"/>
        <v>0.5</v>
      </c>
      <c r="P63" s="22">
        <f t="shared" si="5"/>
        <v>0.25</v>
      </c>
      <c r="Q63" s="22">
        <f t="shared" si="6"/>
        <v>0.1875</v>
      </c>
      <c r="R63" s="22">
        <f t="shared" si="7"/>
        <v>0.1875</v>
      </c>
      <c r="S63" s="22">
        <f t="shared" si="8"/>
        <v>0</v>
      </c>
      <c r="T63" s="22">
        <f t="shared" si="9"/>
        <v>0.125</v>
      </c>
      <c r="U63" s="22">
        <f t="shared" si="10"/>
        <v>0</v>
      </c>
      <c r="V63" s="22">
        <f t="shared" si="11"/>
        <v>0</v>
      </c>
      <c r="W63" s="22">
        <f t="shared" si="12"/>
        <v>6.25E-2</v>
      </c>
      <c r="X63" s="22">
        <f t="shared" si="13"/>
        <v>0</v>
      </c>
      <c r="Y63" s="22">
        <f t="shared" si="14"/>
        <v>6.25E-2</v>
      </c>
      <c r="Z63" s="22">
        <f t="shared" si="15"/>
        <v>0.25</v>
      </c>
    </row>
    <row r="64" spans="7:26">
      <c r="O64" s="22">
        <f t="shared" si="4"/>
        <v>0</v>
      </c>
      <c r="P64" s="22">
        <f t="shared" si="5"/>
        <v>0</v>
      </c>
      <c r="Q64" s="22">
        <f t="shared" si="6"/>
        <v>0</v>
      </c>
      <c r="R64" s="22">
        <f t="shared" si="7"/>
        <v>0</v>
      </c>
      <c r="S64" s="22">
        <f t="shared" si="8"/>
        <v>0</v>
      </c>
      <c r="T64" s="22">
        <f t="shared" si="9"/>
        <v>0</v>
      </c>
      <c r="U64" s="22">
        <f t="shared" si="10"/>
        <v>0</v>
      </c>
      <c r="V64" s="22">
        <f t="shared" si="11"/>
        <v>0</v>
      </c>
      <c r="W64" s="22">
        <f t="shared" si="12"/>
        <v>0</v>
      </c>
      <c r="X64" s="22">
        <f t="shared" si="13"/>
        <v>0</v>
      </c>
      <c r="Y64" s="22">
        <f t="shared" si="14"/>
        <v>0</v>
      </c>
      <c r="Z64" s="22">
        <f t="shared" si="15"/>
        <v>1</v>
      </c>
    </row>
    <row r="65" spans="15:26">
      <c r="O65" s="22">
        <f t="shared" si="4"/>
        <v>0.33333333333333331</v>
      </c>
      <c r="P65" s="22">
        <f t="shared" si="5"/>
        <v>0</v>
      </c>
      <c r="Q65" s="22">
        <f t="shared" si="6"/>
        <v>0</v>
      </c>
      <c r="R65" s="22">
        <f t="shared" si="7"/>
        <v>0</v>
      </c>
      <c r="S65" s="22">
        <f t="shared" si="8"/>
        <v>0</v>
      </c>
      <c r="T65" s="22">
        <f t="shared" si="9"/>
        <v>0.33333333333333331</v>
      </c>
      <c r="U65" s="22">
        <f t="shared" si="10"/>
        <v>0</v>
      </c>
      <c r="V65" s="22">
        <f t="shared" si="11"/>
        <v>0</v>
      </c>
      <c r="W65" s="22">
        <f t="shared" si="12"/>
        <v>0</v>
      </c>
      <c r="X65" s="22">
        <f t="shared" si="13"/>
        <v>0</v>
      </c>
      <c r="Y65" s="22">
        <f t="shared" si="14"/>
        <v>0</v>
      </c>
      <c r="Z65" s="22">
        <f t="shared" si="15"/>
        <v>0.33333333333333331</v>
      </c>
    </row>
    <row r="66" spans="15:26">
      <c r="O66" s="22">
        <f t="shared" si="4"/>
        <v>0.2</v>
      </c>
      <c r="P66" s="22">
        <f t="shared" si="5"/>
        <v>0.1</v>
      </c>
      <c r="Q66" s="22">
        <f t="shared" si="6"/>
        <v>0.2</v>
      </c>
      <c r="R66" s="22">
        <f t="shared" si="7"/>
        <v>0</v>
      </c>
      <c r="S66" s="22">
        <f t="shared" si="8"/>
        <v>0</v>
      </c>
      <c r="T66" s="22">
        <f t="shared" si="9"/>
        <v>0.2</v>
      </c>
      <c r="U66" s="22">
        <f t="shared" si="10"/>
        <v>0</v>
      </c>
      <c r="V66" s="22">
        <f t="shared" si="11"/>
        <v>0</v>
      </c>
      <c r="W66" s="22">
        <f t="shared" si="12"/>
        <v>0.2</v>
      </c>
      <c r="X66" s="22">
        <f t="shared" si="13"/>
        <v>0</v>
      </c>
      <c r="Y66" s="22">
        <f t="shared" si="14"/>
        <v>0</v>
      </c>
      <c r="Z66" s="22">
        <f t="shared" si="15"/>
        <v>0.5</v>
      </c>
    </row>
    <row r="67" spans="15:26"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9" spans="15:26">
      <c r="O69">
        <f>SUMPRODUCT(O55:O66,$K$31:$K$42)</f>
        <v>0.46532979797979795</v>
      </c>
      <c r="P69">
        <f>SUMPRODUCT(P55:P66,$K$31:$K$42)</f>
        <v>0.22365707070707072</v>
      </c>
      <c r="Q69">
        <f t="shared" ref="Q69:Z69" si="16">SUMPRODUCT(Q55:Q66,$K$31:$K$42)</f>
        <v>0.14739696969696972</v>
      </c>
      <c r="R69">
        <f t="shared" si="16"/>
        <v>8.8389898989898991E-2</v>
      </c>
      <c r="S69">
        <f t="shared" si="16"/>
        <v>4.7454545454545458E-2</v>
      </c>
      <c r="T69">
        <f t="shared" si="16"/>
        <v>0.16525303030303032</v>
      </c>
      <c r="U69">
        <f t="shared" si="16"/>
        <v>3.7545454545454549E-2</v>
      </c>
      <c r="V69">
        <f t="shared" si="16"/>
        <v>4.6414141414141415E-2</v>
      </c>
      <c r="W69">
        <f t="shared" si="16"/>
        <v>6.1336363636363633E-2</v>
      </c>
      <c r="X69">
        <f t="shared" si="16"/>
        <v>5.3298989898989901E-2</v>
      </c>
      <c r="Y69">
        <f t="shared" si="16"/>
        <v>7.4639898989898992E-2</v>
      </c>
      <c r="Z69">
        <f t="shared" si="16"/>
        <v>0.34389090909090908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12084-29F6-4C1A-8A29-EBA0443EA9FD}">
  <dimension ref="A1:AM61"/>
  <sheetViews>
    <sheetView zoomScale="85" zoomScaleNormal="85" workbookViewId="0">
      <selection activeCell="J16" sqref="J16"/>
    </sheetView>
  </sheetViews>
  <sheetFormatPr defaultColWidth="11.52734375" defaultRowHeight="14.35"/>
  <cols>
    <col min="7" max="8" width="11.87890625" bestFit="1" customWidth="1"/>
    <col min="9" max="9" width="8.1171875" bestFit="1" customWidth="1"/>
    <col min="10" max="11" width="15.64453125" bestFit="1" customWidth="1"/>
    <col min="12" max="12" width="15.64453125" customWidth="1"/>
    <col min="13" max="13" width="12.41015625" bestFit="1" customWidth="1"/>
    <col min="14" max="17" width="11.87890625" bestFit="1" customWidth="1"/>
    <col min="18" max="19" width="8.3515625" bestFit="1" customWidth="1"/>
  </cols>
  <sheetData>
    <row r="1" spans="1:39" ht="15.35">
      <c r="J1" s="19" t="s">
        <v>60</v>
      </c>
    </row>
    <row r="2" spans="1:39" ht="16" thickBot="1">
      <c r="A2" s="19" t="s">
        <v>57</v>
      </c>
      <c r="B2" s="20"/>
      <c r="C2" s="20"/>
      <c r="H2" s="19" t="s">
        <v>55</v>
      </c>
      <c r="Q2" s="19" t="s">
        <v>59</v>
      </c>
    </row>
    <row r="3" spans="1:39" ht="16" thickBot="1">
      <c r="A3" t="s">
        <v>0</v>
      </c>
      <c r="B3" t="s">
        <v>1</v>
      </c>
      <c r="C3" t="s">
        <v>2</v>
      </c>
      <c r="H3" s="1" t="s">
        <v>1</v>
      </c>
      <c r="I3" s="2" t="s">
        <v>2</v>
      </c>
      <c r="J3" s="2" t="s">
        <v>3</v>
      </c>
      <c r="K3" s="2" t="s">
        <v>4</v>
      </c>
      <c r="L3" s="15"/>
      <c r="M3" s="21" t="s">
        <v>53</v>
      </c>
      <c r="N3" s="14" t="s">
        <v>0</v>
      </c>
      <c r="O3" s="14" t="s">
        <v>5</v>
      </c>
      <c r="P3" s="14" t="s">
        <v>6</v>
      </c>
      <c r="Q3" s="14" t="s">
        <v>7</v>
      </c>
      <c r="R3" s="14" t="s">
        <v>8</v>
      </c>
      <c r="S3" s="14" t="s">
        <v>9</v>
      </c>
      <c r="T3" s="14" t="s">
        <v>10</v>
      </c>
      <c r="U3" s="14" t="s">
        <v>11</v>
      </c>
      <c r="V3" s="14" t="s">
        <v>12</v>
      </c>
      <c r="W3" s="14" t="s">
        <v>13</v>
      </c>
      <c r="X3" s="14" t="s">
        <v>14</v>
      </c>
      <c r="Y3" s="14" t="s">
        <v>15</v>
      </c>
      <c r="Z3" s="14" t="s">
        <v>16</v>
      </c>
    </row>
    <row r="4" spans="1:39" ht="16" thickBot="1">
      <c r="A4" t="s">
        <v>5</v>
      </c>
      <c r="B4">
        <v>5</v>
      </c>
      <c r="C4">
        <v>10</v>
      </c>
      <c r="G4" s="1" t="s">
        <v>5</v>
      </c>
      <c r="H4" s="3">
        <f>B4/85</f>
        <v>5.8823529411764705E-2</v>
      </c>
      <c r="I4" s="3">
        <f>C4/85</f>
        <v>0.11764705882352941</v>
      </c>
      <c r="J4" s="3">
        <f>O4/$J$31*$K$31+O5/$J$32*$K$32+O6/$J$33*$K$33+O7/$J$34*$K$34+O8/$J$35*$K$35+O9/$J$36*$K$36+O10/$J$37*$K$37+O11/$J$38*$K$38+O12/$J$39*$K$39+O13/$J$40*$K$40+O14/$J$41*$K$41+O15/$J$42*$K$42</f>
        <v>4.7716528925619839E-3</v>
      </c>
      <c r="K4" s="3">
        <f>O16/$J$31*$K$31+O17/$J$32*$K$32+O18/$J$33*$K$33+O19/$J$34*$K$34+O20/$J$35*$K$35+O21/$J$36*$K$36+O22/$J$37*$K$37+O23/$J$38*$K$38+O24/$J$39*$K$39+O25/$J$40*$K$40+O26/$J$41*$K$41+O27/$J$42*$K$42</f>
        <v>0.10211414141414142</v>
      </c>
      <c r="L4" s="8"/>
      <c r="M4" s="10">
        <v>0.01</v>
      </c>
      <c r="N4" t="s">
        <v>41</v>
      </c>
      <c r="O4" s="22">
        <f>'summary table'!O4/'Sheet 1 (2)'!$J31</f>
        <v>0.18181818181818182</v>
      </c>
      <c r="P4" s="22">
        <f>'summary table'!P4/'Sheet 1 (2)'!$J31</f>
        <v>0</v>
      </c>
      <c r="Q4" s="22">
        <f>'summary table'!Q4/'Sheet 1 (2)'!$J31</f>
        <v>0</v>
      </c>
      <c r="R4" s="22">
        <f>'summary table'!R4/'Sheet 1 (2)'!$J31</f>
        <v>0.18181818181818182</v>
      </c>
      <c r="S4" s="22">
        <f>'summary table'!S4/'Sheet 1 (2)'!$J31</f>
        <v>0</v>
      </c>
      <c r="T4" s="22">
        <f>'summary table'!T4/'Sheet 1 (2)'!$J31</f>
        <v>0</v>
      </c>
      <c r="U4" s="22">
        <f>'summary table'!U4/'Sheet 1 (2)'!$J31</f>
        <v>0</v>
      </c>
      <c r="V4" s="22">
        <f>'summary table'!V4/'Sheet 1 (2)'!$J31</f>
        <v>9.0909090909090912E-2</v>
      </c>
      <c r="W4" s="22">
        <f>'summary table'!W4/'Sheet 1 (2)'!$J31</f>
        <v>0</v>
      </c>
      <c r="X4" s="22">
        <f>'summary table'!X4/'Sheet 1 (2)'!$J31</f>
        <v>0</v>
      </c>
      <c r="Y4" s="22">
        <f>'summary table'!Y4/'Sheet 1 (2)'!$J31</f>
        <v>0</v>
      </c>
      <c r="Z4" s="22">
        <f>'summary table'!Z4/'Sheet 1 (2)'!$J31</f>
        <v>0</v>
      </c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 ht="16.350000000000001" thickBot="1">
      <c r="A5" t="s">
        <v>6</v>
      </c>
      <c r="B5">
        <v>3</v>
      </c>
      <c r="C5">
        <v>11</v>
      </c>
      <c r="G5" s="4" t="s">
        <v>6</v>
      </c>
      <c r="H5" s="3">
        <f t="shared" ref="H5:I27" si="0">B5/85</f>
        <v>3.5294117647058823E-2</v>
      </c>
      <c r="I5" s="3">
        <f t="shared" si="0"/>
        <v>0.12941176470588237</v>
      </c>
      <c r="J5" s="5">
        <f>P4/$J$31*$K$31+P5/$J$32*$K$32+P6/$J$33*$K$33+P7/$J$34*$K$34+P8/$J$35*$K$35+P9/$J$36*$K$36+P10/$J$37*$K$37+P11/$J$38*$K$38+P12/$J$39*$K$39+P13/$J$40*$K$40+P14/$J$41*$K$41+P15/$J$42*$K$42</f>
        <v>3.3395571880420367E-3</v>
      </c>
      <c r="K5" s="5">
        <f>P16/$J$31*$K$31+P17/$J$32*$K$32+P18/$J$33*$K$33+P19/$J$34*$K$34+P20/$J$35*$K$35+P21/$J$36*$K$36+P22/$J$37*$K$37+P23/$J$38*$K$38+P24/$J$39*$K$39+P25/$J$40*$K$40+P26/$J$41*$K$41+P27/$J$42*$K$42</f>
        <v>0.15174747474747474</v>
      </c>
      <c r="L5" s="8"/>
      <c r="N5" t="s">
        <v>42</v>
      </c>
      <c r="O5" s="22">
        <f>'summary table'!O5/'Sheet 1 (2)'!$J32</f>
        <v>0</v>
      </c>
      <c r="P5" s="22">
        <f>'summary table'!P5/'Sheet 1 (2)'!$J32</f>
        <v>0</v>
      </c>
      <c r="Q5" s="22">
        <f>'summary table'!Q5/'Sheet 1 (2)'!$J32</f>
        <v>0.25</v>
      </c>
      <c r="R5" s="22">
        <f>'summary table'!R5/'Sheet 1 (2)'!$J32</f>
        <v>0.25</v>
      </c>
      <c r="S5" s="22">
        <f>'summary table'!S5/'Sheet 1 (2)'!$J32</f>
        <v>0</v>
      </c>
      <c r="T5" s="22">
        <f>'summary table'!T5/'Sheet 1 (2)'!$J32</f>
        <v>0.75</v>
      </c>
      <c r="U5" s="22">
        <f>'summary table'!U5/'Sheet 1 (2)'!$J32</f>
        <v>0</v>
      </c>
      <c r="V5" s="22">
        <f>'summary table'!V5/'Sheet 1 (2)'!$J32</f>
        <v>0</v>
      </c>
      <c r="W5" s="22">
        <f>'summary table'!W5/'Sheet 1 (2)'!$J32</f>
        <v>0</v>
      </c>
      <c r="X5" s="22">
        <f>'summary table'!X5/'Sheet 1 (2)'!$J32</f>
        <v>0</v>
      </c>
      <c r="Y5" s="22">
        <f>'summary table'!Y5/'Sheet 1 (2)'!$J32</f>
        <v>0</v>
      </c>
      <c r="Z5" s="22">
        <f>'summary table'!Z5/'Sheet 1 (2)'!$J32</f>
        <v>0</v>
      </c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 spans="1:39" ht="16" thickBot="1">
      <c r="A6" t="s">
        <v>7</v>
      </c>
      <c r="B6">
        <v>2</v>
      </c>
      <c r="C6">
        <v>10</v>
      </c>
      <c r="G6" s="6" t="s">
        <v>7</v>
      </c>
      <c r="H6" s="3">
        <f t="shared" si="0"/>
        <v>2.3529411764705882E-2</v>
      </c>
      <c r="I6" s="3">
        <f t="shared" si="0"/>
        <v>0.11764705882352941</v>
      </c>
      <c r="J6" s="7">
        <f>Q4/$J$31*$K$31+Q5/$J$32*$K$32+Q6/$J$33*$K$33+Q7/$J$34*$K$34+Q8/$J$35*$K$35+Q9/$J$36*$K$36+Q10/$J$37*$K$37+Q11/$J$38*$K$38+Q12/$J$39*$K$39+Q13/$J$40*$K$40+Q14/$J$41*$K$41+Q15/$J$42*$K$42</f>
        <v>6.5625000000000006E-3</v>
      </c>
      <c r="K6" s="7">
        <f>Q16/$J$31*$K$31+Q17/$J$32*$K$32+Q18/$J$33*$K$33+Q19/$J$34*$K$34+Q20/$J$35*$K$35+Q21/$J$36*$K$36+Q22/$J$37*$K$37+Q23/$J$38*$K$38+Q24/$J$39*$K$39+Q25/$J$40*$K$40+Q26/$J$41*$K$41+Q27/$J$42*$K$42</f>
        <v>0.12321818181818182</v>
      </c>
      <c r="L6" s="8"/>
      <c r="N6" t="s">
        <v>43</v>
      </c>
      <c r="O6" s="22">
        <f>'summary table'!O6/'Sheet 1 (2)'!$J33</f>
        <v>0</v>
      </c>
      <c r="P6" s="22">
        <f>'summary table'!P6/'Sheet 1 (2)'!$J33</f>
        <v>0</v>
      </c>
      <c r="Q6" s="22">
        <f>'summary table'!Q6/'Sheet 1 (2)'!$J33</f>
        <v>0.25</v>
      </c>
      <c r="R6" s="22">
        <f>'summary table'!R6/'Sheet 1 (2)'!$J33</f>
        <v>0</v>
      </c>
      <c r="S6" s="22">
        <f>'summary table'!S6/'Sheet 1 (2)'!$J33</f>
        <v>0</v>
      </c>
      <c r="T6" s="22">
        <f>'summary table'!T6/'Sheet 1 (2)'!$J33</f>
        <v>0</v>
      </c>
      <c r="U6" s="22">
        <f>'summary table'!U6/'Sheet 1 (2)'!$J33</f>
        <v>0</v>
      </c>
      <c r="V6" s="22">
        <f>'summary table'!V6/'Sheet 1 (2)'!$J33</f>
        <v>0</v>
      </c>
      <c r="W6" s="22">
        <f>'summary table'!W6/'Sheet 1 (2)'!$J33</f>
        <v>0</v>
      </c>
      <c r="X6" s="22">
        <f>'summary table'!X6/'Sheet 1 (2)'!$J33</f>
        <v>0</v>
      </c>
      <c r="Y6" s="22">
        <f>'summary table'!Y6/'Sheet 1 (2)'!$J33</f>
        <v>0</v>
      </c>
      <c r="Z6" s="22">
        <f>'summary table'!Z6/'Sheet 1 (2)'!$J33</f>
        <v>0</v>
      </c>
    </row>
    <row r="7" spans="1:39" ht="16" thickBot="1">
      <c r="A7" t="s">
        <v>8</v>
      </c>
      <c r="B7">
        <v>6</v>
      </c>
      <c r="C7">
        <v>8</v>
      </c>
      <c r="G7" s="4" t="s">
        <v>8</v>
      </c>
      <c r="H7" s="3">
        <f t="shared" si="0"/>
        <v>7.0588235294117646E-2</v>
      </c>
      <c r="I7" s="3">
        <f t="shared" si="0"/>
        <v>9.4117647058823528E-2</v>
      </c>
      <c r="J7" s="5">
        <f>R4/$J$31*$K$31+R5/$J$32*$K$32+R6/$J$33*$K$33+R7/$J$34*$K$34+R8/$J$35*$K$35+R9/$J$36*$K$36+R10/$J$37*$K$37+R11/$J$38*$K$38+R12/$J$39*$K$39+R13/$J$40*$K$40+R14/$J$41*$K$41+R15/$J$42*$K$42</f>
        <v>2.1232625114784208E-2</v>
      </c>
      <c r="K7" s="5">
        <f>R16/$J$31*$K$31+R17/$J$32*$K$32+R18/$J$33*$K$33+R19/$J$34*$K$34+R20/$J$35*$K$35+R21/$J$36*$K$36+R22/$J$37*$K$37+R23/$J$38*$K$38+R24/$J$39*$K$39+R25/$J$40*$K$40+R26/$J$41*$K$41+R27/$J$42*$K$42</f>
        <v>0.11664747474747476</v>
      </c>
      <c r="L7" s="8"/>
      <c r="N7" t="s">
        <v>44</v>
      </c>
      <c r="O7" s="22">
        <f>'summary table'!O7/'Sheet 1 (2)'!$J34</f>
        <v>0</v>
      </c>
      <c r="P7" s="22">
        <f>'summary table'!P7/'Sheet 1 (2)'!$J34</f>
        <v>0</v>
      </c>
      <c r="Q7" s="22">
        <f>'summary table'!Q7/'Sheet 1 (2)'!$J34</f>
        <v>0</v>
      </c>
      <c r="R7" s="22">
        <f>'summary table'!R7/'Sheet 1 (2)'!$J34</f>
        <v>0</v>
      </c>
      <c r="S7" s="22">
        <f>'summary table'!S7/'Sheet 1 (2)'!$J34</f>
        <v>0</v>
      </c>
      <c r="T7" s="22">
        <f>'summary table'!T7/'Sheet 1 (2)'!$J34</f>
        <v>0.1111111111111111</v>
      </c>
      <c r="U7" s="22">
        <f>'summary table'!U7/'Sheet 1 (2)'!$J34</f>
        <v>0</v>
      </c>
      <c r="V7" s="22">
        <f>'summary table'!V7/'Sheet 1 (2)'!$J34</f>
        <v>0</v>
      </c>
      <c r="W7" s="22">
        <f>'summary table'!W7/'Sheet 1 (2)'!$J34</f>
        <v>0.1111111111111111</v>
      </c>
      <c r="X7" s="22">
        <f>'summary table'!X7/'Sheet 1 (2)'!$J34</f>
        <v>0</v>
      </c>
      <c r="Y7" s="22">
        <f>'summary table'!Y7/'Sheet 1 (2)'!$J34</f>
        <v>0</v>
      </c>
      <c r="Z7" s="22">
        <f>'summary table'!Z7/'Sheet 1 (2)'!$J34</f>
        <v>0</v>
      </c>
    </row>
    <row r="8" spans="1:39" ht="16" thickBot="1">
      <c r="A8" t="s">
        <v>9</v>
      </c>
      <c r="B8">
        <v>1</v>
      </c>
      <c r="C8">
        <v>5</v>
      </c>
      <c r="G8" s="6" t="s">
        <v>9</v>
      </c>
      <c r="H8" s="3">
        <f t="shared" si="0"/>
        <v>1.1764705882352941E-2</v>
      </c>
      <c r="I8" s="3">
        <f t="shared" si="0"/>
        <v>5.8823529411764705E-2</v>
      </c>
      <c r="J8" s="7">
        <f>S4/$J$31*$K$31+S5/$J$32*$K$32+S6/$J$33*$K$33+S7/$J$34*$K$34+S8/$J$35*$K$35+S9/$J$36*$K$36+S10/$J$37*$K$37+S11/$J$38*$K$38+S12/$J$39*$K$39+S13/$J$40*$K$40+S14/$J$41*$K$41+S15/$J$42*$K$42</f>
        <v>1.2561983471074381E-3</v>
      </c>
      <c r="K8" s="7">
        <f>S16/$J$31*$K$31+S17/$J$32*$K$32+S18/$J$33*$K$33+S19/$J$34*$K$34+S20/$J$35*$K$35+S21/$J$36*$K$36+S22/$J$37*$K$37+S23/$J$38*$K$38+S24/$J$39*$K$39+S25/$J$40*$K$40+S26/$J$41*$K$41+S27/$J$42*$K$42</f>
        <v>5.6421717171717178E-2</v>
      </c>
      <c r="L8" s="8"/>
      <c r="N8" t="s">
        <v>45</v>
      </c>
      <c r="O8" s="22">
        <f>'summary table'!O8/'Sheet 1 (2)'!$J35</f>
        <v>0</v>
      </c>
      <c r="P8" s="22">
        <f>'summary table'!P8/'Sheet 1 (2)'!$J35</f>
        <v>0.1111111111111111</v>
      </c>
      <c r="Q8" s="22">
        <f>'summary table'!Q8/'Sheet 1 (2)'!$J35</f>
        <v>0</v>
      </c>
      <c r="R8" s="22">
        <f>'summary table'!R8/'Sheet 1 (2)'!$J35</f>
        <v>0</v>
      </c>
      <c r="S8" s="22">
        <f>'summary table'!S8/'Sheet 1 (2)'!$J35</f>
        <v>0</v>
      </c>
      <c r="T8" s="22">
        <f>'summary table'!T8/'Sheet 1 (2)'!$J35</f>
        <v>0.1111111111111111</v>
      </c>
      <c r="U8" s="22">
        <f>'summary table'!U8/'Sheet 1 (2)'!$J35</f>
        <v>0.22222222222222221</v>
      </c>
      <c r="V8" s="22">
        <f>'summary table'!V8/'Sheet 1 (2)'!$J35</f>
        <v>0</v>
      </c>
      <c r="W8" s="22">
        <f>'summary table'!W8/'Sheet 1 (2)'!$J35</f>
        <v>0</v>
      </c>
      <c r="X8" s="22">
        <f>'summary table'!X8/'Sheet 1 (2)'!$J35</f>
        <v>0</v>
      </c>
      <c r="Y8" s="22">
        <f>'summary table'!Y8/'Sheet 1 (2)'!$J35</f>
        <v>0</v>
      </c>
      <c r="Z8" s="22">
        <f>'summary table'!Z8/'Sheet 1 (2)'!$J35</f>
        <v>0</v>
      </c>
    </row>
    <row r="9" spans="1:39" ht="16" thickBot="1">
      <c r="A9" t="s">
        <v>10</v>
      </c>
      <c r="B9">
        <v>8</v>
      </c>
      <c r="C9">
        <v>14</v>
      </c>
      <c r="G9" s="4" t="s">
        <v>10</v>
      </c>
      <c r="H9" s="3">
        <f t="shared" si="0"/>
        <v>9.4117647058823528E-2</v>
      </c>
      <c r="I9" s="3">
        <f t="shared" si="0"/>
        <v>0.16470588235294117</v>
      </c>
      <c r="J9" s="5">
        <f>T4/$J$31*$K$31+T5/$J$32*$K$32+T6/$J$33*$K$33+T7/$J$34*$K$34+T8/$J$35*$K$35+T9/$J$36*$K$36+T10/$J$37*$K$37+T11/$J$38*$K$38+T12/$J$39*$K$39+T13/$J$40*$K$40+T14/$J$41*$K$41+T15/$J$42*$K$42</f>
        <v>2.7324135802469136E-2</v>
      </c>
      <c r="K9" s="5">
        <f>T16/$J$31*$K$31+T17/$J$32*$K$32+T18/$J$33*$K$33+T19/$J$34*$K$34+T20/$J$35*$K$35+T21/$J$36*$K$36+T22/$J$37*$K$37+T23/$J$38*$K$38+T24/$J$39*$K$39+T25/$J$40*$K$40+T26/$J$41*$K$41+T27/$J$42*$K$42</f>
        <v>0.20975151515151516</v>
      </c>
      <c r="L9" s="8"/>
      <c r="N9" t="s">
        <v>46</v>
      </c>
      <c r="O9" s="22">
        <f>'summary table'!O9/'Sheet 1 (2)'!$J36</f>
        <v>0</v>
      </c>
      <c r="P9" s="22">
        <f>'summary table'!P9/'Sheet 1 (2)'!$J36</f>
        <v>0</v>
      </c>
      <c r="Q9" s="22">
        <f>'summary table'!Q9/'Sheet 1 (2)'!$J36</f>
        <v>0</v>
      </c>
      <c r="R9" s="22">
        <f>'summary table'!R9/'Sheet 1 (2)'!$J36</f>
        <v>0</v>
      </c>
      <c r="S9" s="22">
        <f>'summary table'!S9/'Sheet 1 (2)'!$J36</f>
        <v>0</v>
      </c>
      <c r="T9" s="22">
        <f>'summary table'!T9/'Sheet 1 (2)'!$J36</f>
        <v>0</v>
      </c>
      <c r="U9" s="22">
        <f>'summary table'!U9/'Sheet 1 (2)'!$J36</f>
        <v>0</v>
      </c>
      <c r="V9" s="22">
        <f>'summary table'!V9/'Sheet 1 (2)'!$J36</f>
        <v>0</v>
      </c>
      <c r="W9" s="22">
        <f>'summary table'!W9/'Sheet 1 (2)'!$J36</f>
        <v>0</v>
      </c>
      <c r="X9" s="22">
        <f>'summary table'!X9/'Sheet 1 (2)'!$J36</f>
        <v>0</v>
      </c>
      <c r="Y9" s="22">
        <f>'summary table'!Y9/'Sheet 1 (2)'!$J36</f>
        <v>0</v>
      </c>
      <c r="Z9" s="22">
        <f>'summary table'!Z9/'Sheet 1 (2)'!$J36</f>
        <v>0</v>
      </c>
      <c r="AC9" s="8"/>
    </row>
    <row r="10" spans="1:39" ht="16" thickBot="1">
      <c r="A10" t="s">
        <v>11</v>
      </c>
      <c r="B10">
        <v>3</v>
      </c>
      <c r="C10">
        <v>7</v>
      </c>
      <c r="G10" s="6" t="s">
        <v>11</v>
      </c>
      <c r="H10" s="3">
        <f t="shared" si="0"/>
        <v>3.5294117647058823E-2</v>
      </c>
      <c r="I10" s="3">
        <f t="shared" si="0"/>
        <v>8.2352941176470587E-2</v>
      </c>
      <c r="J10" s="7">
        <f>U4/$J$31*$K$31+U5/$J$32*$K$32+U6/$J$33*$K$33+U7/$J$34*$K$34+U8/$J$35*$K$35+U9/$J$36*$K$36+U10/$J$37*$K$37+U11/$J$38*$K$38+U12/$J$39*$K$39+U13/$J$40*$K$40+U14/$J$41*$K$41+U15/$J$42*$K$42</f>
        <v>2.9105193347617594E-3</v>
      </c>
      <c r="K10" s="7">
        <f>U16/$J$31*$K$31+U17/$J$32*$K$32+U18/$J$33*$K$33+U19/$J$34*$K$34+U20/$J$35*$K$35+U21/$J$36*$K$36+U22/$J$37*$K$37+U23/$J$38*$K$38+U24/$J$39*$K$39+U25/$J$40*$K$40+U26/$J$41*$K$41+U27/$J$42*$K$42</f>
        <v>6.300707070707072E-2</v>
      </c>
      <c r="L10" s="8"/>
      <c r="N10" t="s">
        <v>47</v>
      </c>
      <c r="O10" s="22">
        <f>'summary table'!O10/'Sheet 1 (2)'!$J37</f>
        <v>0</v>
      </c>
      <c r="P10" s="22">
        <f>'summary table'!P10/'Sheet 1 (2)'!$J37</f>
        <v>0.18181818181818182</v>
      </c>
      <c r="Q10" s="22">
        <f>'summary table'!Q10/'Sheet 1 (2)'!$J37</f>
        <v>0</v>
      </c>
      <c r="R10" s="22">
        <f>'summary table'!R10/'Sheet 1 (2)'!$J37</f>
        <v>0</v>
      </c>
      <c r="S10" s="22">
        <f>'summary table'!S10/'Sheet 1 (2)'!$J37</f>
        <v>9.0909090909090912E-2</v>
      </c>
      <c r="T10" s="22">
        <f>'summary table'!T10/'Sheet 1 (2)'!$J37</f>
        <v>0</v>
      </c>
      <c r="U10" s="22">
        <f>'summary table'!U10/'Sheet 1 (2)'!$J37</f>
        <v>9.0909090909090912E-2</v>
      </c>
      <c r="V10" s="22">
        <f>'summary table'!V10/'Sheet 1 (2)'!$J37</f>
        <v>0</v>
      </c>
      <c r="W10" s="22">
        <f>'summary table'!W10/'Sheet 1 (2)'!$J37</f>
        <v>0</v>
      </c>
      <c r="X10" s="22">
        <f>'summary table'!X10/'Sheet 1 (2)'!$J37</f>
        <v>9.0909090909090912E-2</v>
      </c>
      <c r="Y10" s="22">
        <f>'summary table'!Y10/'Sheet 1 (2)'!$J37</f>
        <v>0</v>
      </c>
      <c r="Z10" s="22">
        <f>'summary table'!Z10/'Sheet 1 (2)'!$J37</f>
        <v>0</v>
      </c>
      <c r="AC10" s="8"/>
    </row>
    <row r="11" spans="1:39" ht="16" thickBot="1">
      <c r="A11" t="s">
        <v>12</v>
      </c>
      <c r="B11">
        <v>1</v>
      </c>
      <c r="C11">
        <v>4</v>
      </c>
      <c r="G11" s="4" t="s">
        <v>12</v>
      </c>
      <c r="H11" s="3">
        <f t="shared" si="0"/>
        <v>1.1764705882352941E-2</v>
      </c>
      <c r="I11" s="3">
        <f t="shared" si="0"/>
        <v>4.7058823529411764E-2</v>
      </c>
      <c r="J11" s="5">
        <f>V4/$J$31*$K$31+V5/$J$32*$K$32+V6/$J$33*$K$33+V7/$J$34*$K$34+V8/$J$35*$K$35+V9/$J$36*$K$36+V10/$J$37*$K$37+V11/$J$38*$K$38+V12/$J$39*$K$39+V13/$J$40*$K$40+V14/$J$41*$K$41+V15/$J$42*$K$42</f>
        <v>9.0082644628099173E-4</v>
      </c>
      <c r="K11" s="5">
        <f>V16/$J$31*$K$31+V17/$J$32*$K$32+V18/$J$33*$K$33+V19/$J$34*$K$34+V20/$J$35*$K$35+V21/$J$36*$K$36+V22/$J$37*$K$37+V23/$J$38*$K$38+V24/$J$39*$K$39+V25/$J$40*$K$40+V26/$J$41*$K$41+V27/$J$42*$K$42</f>
        <v>3.7171717171717168E-2</v>
      </c>
      <c r="L11" s="8"/>
      <c r="N11" t="s">
        <v>48</v>
      </c>
      <c r="O11" s="22">
        <f>'summary table'!O11/'Sheet 1 (2)'!$J38</f>
        <v>0</v>
      </c>
      <c r="P11" s="22">
        <f>'summary table'!P11/'Sheet 1 (2)'!$J38</f>
        <v>0</v>
      </c>
      <c r="Q11" s="22">
        <f>'summary table'!Q11/'Sheet 1 (2)'!$J38</f>
        <v>0</v>
      </c>
      <c r="R11" s="22">
        <f>'summary table'!R11/'Sheet 1 (2)'!$J38</f>
        <v>0</v>
      </c>
      <c r="S11" s="22">
        <f>'summary table'!S11/'Sheet 1 (2)'!$J38</f>
        <v>0</v>
      </c>
      <c r="T11" s="22">
        <f>'summary table'!T11/'Sheet 1 (2)'!$J38</f>
        <v>0</v>
      </c>
      <c r="U11" s="22">
        <f>'summary table'!U11/'Sheet 1 (2)'!$J38</f>
        <v>0</v>
      </c>
      <c r="V11" s="22">
        <f>'summary table'!V11/'Sheet 1 (2)'!$J38</f>
        <v>0</v>
      </c>
      <c r="W11" s="22">
        <f>'summary table'!W11/'Sheet 1 (2)'!$J38</f>
        <v>0</v>
      </c>
      <c r="X11" s="22">
        <f>'summary table'!X11/'Sheet 1 (2)'!$J38</f>
        <v>0</v>
      </c>
      <c r="Y11" s="22">
        <f>'summary table'!Y11/'Sheet 1 (2)'!$J38</f>
        <v>0</v>
      </c>
      <c r="Z11" s="22">
        <f>'summary table'!Z11/'Sheet 1 (2)'!$J38</f>
        <v>0</v>
      </c>
      <c r="AC11" s="8"/>
    </row>
    <row r="12" spans="1:39" ht="16" thickBot="1">
      <c r="A12" t="s">
        <v>13</v>
      </c>
      <c r="B12">
        <v>3</v>
      </c>
      <c r="C12">
        <v>8</v>
      </c>
      <c r="G12" s="6" t="s">
        <v>13</v>
      </c>
      <c r="H12" s="3">
        <f t="shared" si="0"/>
        <v>3.5294117647058823E-2</v>
      </c>
      <c r="I12" s="3">
        <f t="shared" si="0"/>
        <v>9.4117647058823528E-2</v>
      </c>
      <c r="J12" s="7">
        <f>W4/$J$31*$K$31+W5/$J$32*$K$32+W6/$J$33*$K$33+W7/$J$34*$K$34+W8/$J$35*$K$35+W9/$J$36*$K$36+W10/$J$37*$K$37+W11/$J$38*$K$38+W12/$J$39*$K$39+W13/$J$40*$K$40+W14/$J$41*$K$41+W15/$J$42*$K$42</f>
        <v>3.0035030864197531E-3</v>
      </c>
      <c r="K12" s="7">
        <f>W16/$J$31*$K$31+W17/$J$32*$K$32+W18/$J$33*$K$33+W19/$J$34*$K$34+W20/$J$35*$K$35+W21/$J$36*$K$36+W22/$J$37*$K$37+W23/$J$38*$K$38+W24/$J$39*$K$39+W25/$J$40*$K$40+W26/$J$41*$K$41+W27/$J$42*$K$42</f>
        <v>8.407929292929292E-2</v>
      </c>
      <c r="L12" s="8"/>
      <c r="N12" t="s">
        <v>49</v>
      </c>
      <c r="O12" s="22">
        <f>'summary table'!O12/'Sheet 1 (2)'!$J39</f>
        <v>0</v>
      </c>
      <c r="P12" s="22">
        <f>'summary table'!P12/'Sheet 1 (2)'!$J39</f>
        <v>0</v>
      </c>
      <c r="Q12" s="22">
        <f>'summary table'!Q12/'Sheet 1 (2)'!$J39</f>
        <v>0</v>
      </c>
      <c r="R12" s="22">
        <f>'summary table'!R12/'Sheet 1 (2)'!$J39</f>
        <v>6.25E-2</v>
      </c>
      <c r="S12" s="22">
        <f>'summary table'!S12/'Sheet 1 (2)'!$J39</f>
        <v>0</v>
      </c>
      <c r="T12" s="22">
        <f>'summary table'!T12/'Sheet 1 (2)'!$J39</f>
        <v>0</v>
      </c>
      <c r="U12" s="22">
        <f>'summary table'!U12/'Sheet 1 (2)'!$J39</f>
        <v>0</v>
      </c>
      <c r="V12" s="22">
        <f>'summary table'!V12/'Sheet 1 (2)'!$J39</f>
        <v>0</v>
      </c>
      <c r="W12" s="22">
        <f>'summary table'!W12/'Sheet 1 (2)'!$J39</f>
        <v>6.25E-2</v>
      </c>
      <c r="X12" s="22">
        <f>'summary table'!X12/'Sheet 1 (2)'!$J39</f>
        <v>6.25E-2</v>
      </c>
      <c r="Y12" s="22">
        <f>'summary table'!Y12/'Sheet 1 (2)'!$J39</f>
        <v>0</v>
      </c>
      <c r="Z12" s="22">
        <f>'summary table'!Z12/'Sheet 1 (2)'!$J39</f>
        <v>6.25E-2</v>
      </c>
      <c r="AC12" s="8"/>
    </row>
    <row r="13" spans="1:39" ht="16" thickBot="1">
      <c r="A13" t="s">
        <v>14</v>
      </c>
      <c r="B13">
        <v>2</v>
      </c>
      <c r="C13">
        <v>6</v>
      </c>
      <c r="G13" s="4" t="s">
        <v>14</v>
      </c>
      <c r="H13" s="3">
        <f t="shared" si="0"/>
        <v>2.3529411764705882E-2</v>
      </c>
      <c r="I13" s="3">
        <f t="shared" si="0"/>
        <v>7.0588235294117646E-2</v>
      </c>
      <c r="J13" s="5">
        <f>X4/$J$31*$K$31+X5/$J$32*$K$32+X6/$J$33*$K$33+X7/$J$34*$K$34+X8/$J$35*$K$35+X9/$J$36*$K$36+X10/$J$37*$K$37+X11/$J$38*$K$38+X12/$J$39*$K$39+X13/$J$40*$K$40+X14/$J$41*$K$41+X15/$J$42*$K$42</f>
        <v>1.849948347107438E-3</v>
      </c>
      <c r="K13" s="5">
        <f>X16/$J$31*$K$31+X17/$J$32*$K$32+X18/$J$33*$K$33+X19/$J$34*$K$34+X20/$J$35*$K$35+X21/$J$36*$K$36+X22/$J$37*$K$37+X23/$J$38*$K$38+X24/$J$39*$K$39+X25/$J$40*$K$40+X26/$J$41*$K$41+X27/$J$42*$K$42</f>
        <v>6.6045454545454546E-2</v>
      </c>
      <c r="L13" s="8"/>
      <c r="N13" t="s">
        <v>50</v>
      </c>
      <c r="O13" s="22">
        <f>'summary table'!O13/'Sheet 1 (2)'!$J40</f>
        <v>0</v>
      </c>
      <c r="P13" s="22">
        <f>'summary table'!P13/'Sheet 1 (2)'!$J40</f>
        <v>0</v>
      </c>
      <c r="Q13" s="22">
        <f>'summary table'!Q13/'Sheet 1 (2)'!$J40</f>
        <v>0</v>
      </c>
      <c r="R13" s="22">
        <f>'summary table'!R13/'Sheet 1 (2)'!$J40</f>
        <v>0</v>
      </c>
      <c r="S13" s="22">
        <f>'summary table'!S13/'Sheet 1 (2)'!$J40</f>
        <v>0</v>
      </c>
      <c r="T13" s="22">
        <f>'summary table'!T13/'Sheet 1 (2)'!$J40</f>
        <v>0</v>
      </c>
      <c r="U13" s="22">
        <f>'summary table'!U13/'Sheet 1 (2)'!$J40</f>
        <v>0</v>
      </c>
      <c r="V13" s="22">
        <f>'summary table'!V13/'Sheet 1 (2)'!$J40</f>
        <v>0</v>
      </c>
      <c r="W13" s="22">
        <f>'summary table'!W13/'Sheet 1 (2)'!$J40</f>
        <v>0</v>
      </c>
      <c r="X13" s="22">
        <f>'summary table'!X13/'Sheet 1 (2)'!$J40</f>
        <v>0</v>
      </c>
      <c r="Y13" s="22">
        <f>'summary table'!Y13/'Sheet 1 (2)'!$J40</f>
        <v>0</v>
      </c>
      <c r="Z13" s="22">
        <f>'summary table'!Z13/'Sheet 1 (2)'!$J40</f>
        <v>0</v>
      </c>
      <c r="AC13" s="8"/>
    </row>
    <row r="14" spans="1:39" ht="16" thickBot="1">
      <c r="A14" t="s">
        <v>15</v>
      </c>
      <c r="B14">
        <v>0</v>
      </c>
      <c r="C14">
        <v>2</v>
      </c>
      <c r="G14" s="6" t="s">
        <v>15</v>
      </c>
      <c r="H14" s="3">
        <f t="shared" si="0"/>
        <v>0</v>
      </c>
      <c r="I14" s="3">
        <f t="shared" si="0"/>
        <v>2.3529411764705882E-2</v>
      </c>
      <c r="J14" s="7">
        <f>Y4/$J$31*$K$31+Y5/$J$32*$K$32+Y6/$J$33*$K$33+Y7/$J$34*$K$34+Y8/$J$35*$K$35+Y9/$J$36*$K$36+Y10/$J$37*$K$37+Y11/$J$38*$K$38+Y12/$J$39*$K$39+Y13/$J$40*$K$40+Y14/$J$41*$K$41+Y15/$J$42*$K$42</f>
        <v>0</v>
      </c>
      <c r="K14" s="7">
        <f>Y16/$J$31*$K$31+Y17/$J$32*$K$32+Y18/$J$33*$K$33+Y19/$J$34*$K$34+Y20/$J$35*$K$35+Y21/$J$36*$K$36+Y22/$J$37*$K$37+Y23/$J$38*$K$38+Y24/$J$39*$K$39+Y25/$J$40*$K$40+Y26/$J$41*$K$41+Y27/$J$42*$K$42</f>
        <v>1.6944444444444443E-2</v>
      </c>
      <c r="L14" s="8"/>
      <c r="N14" t="s">
        <v>51</v>
      </c>
      <c r="O14" s="22">
        <f>'summary table'!O14/'Sheet 1 (2)'!$J41</f>
        <v>0</v>
      </c>
      <c r="P14" s="22">
        <f>'summary table'!P14/'Sheet 1 (2)'!$J41</f>
        <v>0</v>
      </c>
      <c r="Q14" s="22">
        <f>'summary table'!Q14/'Sheet 1 (2)'!$J41</f>
        <v>0</v>
      </c>
      <c r="R14" s="22">
        <f>'summary table'!R14/'Sheet 1 (2)'!$J41</f>
        <v>0.33333333333333331</v>
      </c>
      <c r="S14" s="22">
        <f>'summary table'!S14/'Sheet 1 (2)'!$J41</f>
        <v>0</v>
      </c>
      <c r="T14" s="22">
        <f>'summary table'!T14/'Sheet 1 (2)'!$J41</f>
        <v>0.33333333333333331</v>
      </c>
      <c r="U14" s="22">
        <f>'summary table'!U14/'Sheet 1 (2)'!$J41</f>
        <v>0</v>
      </c>
      <c r="V14" s="22">
        <f>'summary table'!V14/'Sheet 1 (2)'!$J41</f>
        <v>0</v>
      </c>
      <c r="W14" s="22">
        <f>'summary table'!W14/'Sheet 1 (2)'!$J41</f>
        <v>0</v>
      </c>
      <c r="X14" s="22">
        <f>'summary table'!X14/'Sheet 1 (2)'!$J41</f>
        <v>0</v>
      </c>
      <c r="Y14" s="22">
        <f>'summary table'!Y14/'Sheet 1 (2)'!$J41</f>
        <v>0</v>
      </c>
      <c r="Z14" s="22">
        <f>'summary table'!Z14/'Sheet 1 (2)'!$J41</f>
        <v>0</v>
      </c>
      <c r="AC14" s="8"/>
    </row>
    <row r="15" spans="1:39" ht="16" thickBot="1">
      <c r="A15" t="s">
        <v>16</v>
      </c>
      <c r="B15">
        <v>1</v>
      </c>
      <c r="C15">
        <v>3</v>
      </c>
      <c r="G15" s="4" t="s">
        <v>16</v>
      </c>
      <c r="H15" s="3">
        <f t="shared" si="0"/>
        <v>1.1764705882352941E-2</v>
      </c>
      <c r="I15" s="3">
        <f t="shared" si="0"/>
        <v>3.5294117647058823E-2</v>
      </c>
      <c r="J15" s="5">
        <f>Z4/$J$31*$K$31+Z5/$J$32*$K$32+Z6/$J$33*$K$33+Z7/$J$34*$K$34+Z8/$J$35*$K$35+Z9/$J$36*$K$36+Z10/$J$37*$K$37+Z11/$J$38*$K$38+Z12/$J$39*$K$39+Z13/$J$40*$K$40+Z14/$J$41*$K$41+Z15/$J$42*$K$42</f>
        <v>5.9374999999999999E-4</v>
      </c>
      <c r="K15" s="5">
        <f>Z16/$J$31*$K$31+Z17/$J$32*$K$32+Z18/$J$33*$K$33+Z19/$J$34*$K$34+Z20/$J$35*$K$35+Z21/$J$36*$K$36+Z22/$J$37*$K$37+Z23/$J$38*$K$38+Z24/$J$39*$K$39+Z25/$J$40*$K$40+Z26/$J$41*$K$41+Z27/$J$42*$K$42</f>
        <v>3.2177777777777777E-2</v>
      </c>
      <c r="L15" s="8"/>
      <c r="N15" t="s">
        <v>52</v>
      </c>
      <c r="O15" s="22">
        <f>'summary table'!O15/'Sheet 1 (2)'!$J42</f>
        <v>0.3</v>
      </c>
      <c r="P15" s="22">
        <f>'summary table'!P15/'Sheet 1 (2)'!$J42</f>
        <v>0</v>
      </c>
      <c r="Q15" s="22">
        <f>'summary table'!Q15/'Sheet 1 (2)'!$J42</f>
        <v>0</v>
      </c>
      <c r="R15" s="22">
        <f>'summary table'!R15/'Sheet 1 (2)'!$J42</f>
        <v>0.1</v>
      </c>
      <c r="S15" s="22">
        <f>'summary table'!S15/'Sheet 1 (2)'!$J42</f>
        <v>0</v>
      </c>
      <c r="T15" s="22">
        <f>'summary table'!T15/'Sheet 1 (2)'!$J42</f>
        <v>0.2</v>
      </c>
      <c r="U15" s="22">
        <f>'summary table'!U15/'Sheet 1 (2)'!$J42</f>
        <v>0</v>
      </c>
      <c r="V15" s="22">
        <f>'summary table'!V15/'Sheet 1 (2)'!$J42</f>
        <v>0</v>
      </c>
      <c r="W15" s="22">
        <f>'summary table'!W15/'Sheet 1 (2)'!$J42</f>
        <v>0.1</v>
      </c>
      <c r="X15" s="22">
        <f>'summary table'!X15/'Sheet 1 (2)'!$J42</f>
        <v>0</v>
      </c>
      <c r="Y15" s="22">
        <f>'summary table'!Y15/'Sheet 1 (2)'!$J42</f>
        <v>0</v>
      </c>
      <c r="Z15" s="22">
        <f>'summary table'!Z15/'Sheet 1 (2)'!$J42</f>
        <v>0</v>
      </c>
      <c r="AC15" s="8"/>
    </row>
    <row r="16" spans="1:39" ht="16" thickBot="1">
      <c r="A16" t="s">
        <v>17</v>
      </c>
      <c r="B16">
        <v>41</v>
      </c>
      <c r="C16">
        <v>51</v>
      </c>
      <c r="G16" s="6" t="s">
        <v>29</v>
      </c>
      <c r="H16" s="3">
        <f t="shared" si="0"/>
        <v>0.4823529411764706</v>
      </c>
      <c r="I16" s="3">
        <f t="shared" si="0"/>
        <v>0.6</v>
      </c>
      <c r="J16" s="25">
        <f>SUMPRODUCT(O28:O39,K31:K42)</f>
        <v>0.46532979797979795</v>
      </c>
      <c r="K16" s="7">
        <f>O40/$J$31*$K$31+O41/$J$32*$K$32+O42/$J$33*$K$33+O43/$J$34*$K$34+O44/$J$35*$K$35+O45/$J$36*$K$36+O46/$J$37*$K$37+O47/$J$38*$K$38+O48/$J$39*$K$39+O49/$J$40*$K$40+O50/$J$41*$K$41+O51/$J$42*$K$42</f>
        <v>0.57110303030303022</v>
      </c>
      <c r="M16" s="13">
        <v>0.05</v>
      </c>
      <c r="N16" s="14" t="s">
        <v>41</v>
      </c>
      <c r="O16" s="14">
        <v>4</v>
      </c>
      <c r="P16" s="14">
        <v>0</v>
      </c>
      <c r="Q16" s="14">
        <v>2</v>
      </c>
      <c r="R16" s="14">
        <v>2</v>
      </c>
      <c r="S16" s="14">
        <v>1</v>
      </c>
      <c r="T16" s="14">
        <v>2</v>
      </c>
      <c r="U16" s="14">
        <v>0</v>
      </c>
      <c r="V16" s="14">
        <v>3</v>
      </c>
      <c r="W16" s="14">
        <v>0</v>
      </c>
      <c r="X16" s="14">
        <v>1</v>
      </c>
      <c r="Y16" s="14">
        <v>0</v>
      </c>
      <c r="Z16" s="14">
        <v>0</v>
      </c>
      <c r="AC16" s="8"/>
    </row>
    <row r="17" spans="1:29" ht="16" thickBot="1">
      <c r="A17" t="s">
        <v>18</v>
      </c>
      <c r="B17">
        <v>22</v>
      </c>
      <c r="C17">
        <v>32</v>
      </c>
      <c r="G17" s="4" t="s">
        <v>30</v>
      </c>
      <c r="H17" s="3">
        <f t="shared" si="0"/>
        <v>0.25882352941176473</v>
      </c>
      <c r="I17" s="3">
        <f t="shared" si="0"/>
        <v>0.37647058823529411</v>
      </c>
      <c r="J17" s="3">
        <f>P28/$J$31*$K$31+P29/$J$32*$K$32+P30/$J$33*$K$33+P31/$J$34*$K$34+P32/$J$35*$K$35+P33/$J$36*$K$36+P34/$J$37*$K$37+P35/$J$38*$K$38+P36/$J$39*$K$39+P37/$J$40*$K$40+P38/$J$41*$K$41+P39/$J$42*$K$42</f>
        <v>2.8120746607489033E-2</v>
      </c>
      <c r="K17" s="3">
        <f>P40/$J$31*$K$31+P41/$J$32*$K$32+P42/$J$33*$K$33+P43/$J$34*$K$34+P44/$J$35*$K$35+P45/$J$36*$K$36+P46/$J$37*$K$37+P47/$J$38*$K$38+P48/$J$39*$K$39+P49/$J$40*$K$40+P50/$J$41*$K$41+P51/$J$42*$K$42</f>
        <v>0.36238434343434345</v>
      </c>
      <c r="N17" t="s">
        <v>42</v>
      </c>
      <c r="O17">
        <v>1</v>
      </c>
      <c r="P17">
        <v>0</v>
      </c>
      <c r="Q17">
        <v>3</v>
      </c>
      <c r="R17">
        <v>1</v>
      </c>
      <c r="S17">
        <v>0</v>
      </c>
      <c r="T17">
        <v>3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C17" s="8"/>
    </row>
    <row r="18" spans="1:29" ht="16" thickBot="1">
      <c r="A18" t="s">
        <v>19</v>
      </c>
      <c r="B18">
        <v>15</v>
      </c>
      <c r="C18">
        <v>25</v>
      </c>
      <c r="G18" s="6" t="s">
        <v>31</v>
      </c>
      <c r="H18" s="3">
        <f t="shared" si="0"/>
        <v>0.17647058823529413</v>
      </c>
      <c r="I18" s="3">
        <f t="shared" si="0"/>
        <v>0.29411764705882354</v>
      </c>
      <c r="J18" s="5">
        <f>Q28/$J$31*$K$31+Q29/$J$32*$K$32+Q30/$J$33*$K$33+Q31/$J$34*$K$34+Q32/$J$35*$K$35+Q33/$J$36*$K$36+Q34/$J$37*$K$37+Q35/$J$38*$K$38+Q36/$J$39*$K$39+Q37/$J$40*$K$40+Q38/$J$41*$K$41+Q39/$J$42*$K$42</f>
        <v>1.7042152969084786E-2</v>
      </c>
      <c r="K18" s="5">
        <f>Q40/$J$31*$K$31+Q41/$J$32*$K$32+Q42/$J$33*$K$33+Q43/$J$34*$K$34+Q44/$J$35*$K$35+Q45/$J$36*$K$36+Q46/$J$37*$K$37+Q47/$J$38*$K$38+Q48/$J$39*$K$39+Q49/$J$40*$K$40+Q50/$J$41*$K$41+Q51/$J$42*$K$42</f>
        <v>0.26903333333333329</v>
      </c>
      <c r="N18" t="s">
        <v>43</v>
      </c>
      <c r="O18">
        <v>0</v>
      </c>
      <c r="P18">
        <v>0</v>
      </c>
      <c r="Q18">
        <v>2</v>
      </c>
      <c r="R18">
        <v>0</v>
      </c>
      <c r="S18">
        <v>1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C18" s="8"/>
    </row>
    <row r="19" spans="1:29" ht="16" thickBot="1">
      <c r="A19" t="s">
        <v>20</v>
      </c>
      <c r="B19">
        <v>9</v>
      </c>
      <c r="C19">
        <v>17</v>
      </c>
      <c r="G19" s="4" t="s">
        <v>32</v>
      </c>
      <c r="H19" s="3">
        <f t="shared" si="0"/>
        <v>0.10588235294117647</v>
      </c>
      <c r="I19" s="3">
        <f t="shared" si="0"/>
        <v>0.2</v>
      </c>
      <c r="J19" s="7">
        <f>R28/$J$31*$K$31+R29/$J$32*$K$32+R30/$J$33*$K$33+R31/$J$34*$K$34+R32/$J$35*$K$35+R33/$J$36*$K$36+R34/$J$37*$K$37+R35/$J$38*$K$38+R36/$J$39*$K$39+R37/$J$40*$K$40+R38/$J$41*$K$41+R39/$J$42*$K$42</f>
        <v>9.5266336343230278E-3</v>
      </c>
      <c r="K19" s="7">
        <f>R40/$J$31*$K$31+R41/$J$32*$K$32+R42/$J$33*$K$33+R43/$J$34*$K$34+R44/$J$35*$K$35+R45/$J$36*$K$36+R46/$J$37*$K$37+R47/$J$38*$K$38+R48/$J$39*$K$39+R49/$J$40*$K$40+R50/$J$41*$K$41+R51/$J$42*$K$42</f>
        <v>0.16814696969696971</v>
      </c>
      <c r="N19" t="s">
        <v>44</v>
      </c>
      <c r="O19">
        <v>1</v>
      </c>
      <c r="P19">
        <v>2</v>
      </c>
      <c r="Q19">
        <v>0</v>
      </c>
      <c r="R19">
        <v>0</v>
      </c>
      <c r="S19">
        <v>0</v>
      </c>
      <c r="T19">
        <v>2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  <c r="AC19" s="8"/>
    </row>
    <row r="20" spans="1:29" ht="16" thickBot="1">
      <c r="A20" t="s">
        <v>21</v>
      </c>
      <c r="B20">
        <v>4</v>
      </c>
      <c r="C20">
        <v>11</v>
      </c>
      <c r="G20" s="6" t="s">
        <v>33</v>
      </c>
      <c r="H20" s="3">
        <f t="shared" si="0"/>
        <v>4.7058823529411764E-2</v>
      </c>
      <c r="I20" s="3">
        <f t="shared" si="0"/>
        <v>0.12941176470588237</v>
      </c>
      <c r="J20" s="5">
        <f>S28/$J$31*$K$31+S29/$J$32*$K$32+S30/$J$33*$K$33+S31/$J$34*$K$34+S32/$J$35*$K$35+S33/$J$36*$K$36+S34/$J$37*$K$37+S35/$J$38*$K$38+S36/$J$39*$K$39+S37/$J$40*$K$40+S38/$J$41*$K$41+S39/$J$42*$K$42</f>
        <v>4.3140495867768601E-3</v>
      </c>
      <c r="K20" s="5">
        <f>S40/$J$31*$K$31+S41/$J$32*$K$32+S42/$J$33*$K$33+S43/$J$34*$K$34+S44/$J$35*$K$35+S45/$J$36*$K$36+S46/$J$37*$K$37+S47/$J$38*$K$38+S48/$J$39*$K$39+S49/$J$40*$K$40+S50/$J$41*$K$41+S51/$J$42*$K$42</f>
        <v>0.11651363636363636</v>
      </c>
      <c r="N20" t="s">
        <v>45</v>
      </c>
      <c r="O20">
        <v>0</v>
      </c>
      <c r="P20">
        <v>2</v>
      </c>
      <c r="Q20">
        <v>0</v>
      </c>
      <c r="R20">
        <v>1</v>
      </c>
      <c r="S20">
        <v>1</v>
      </c>
      <c r="T20">
        <v>1</v>
      </c>
      <c r="U20">
        <v>2</v>
      </c>
      <c r="V20">
        <v>1</v>
      </c>
      <c r="W20">
        <v>3</v>
      </c>
      <c r="X20">
        <v>0</v>
      </c>
      <c r="Y20">
        <v>1</v>
      </c>
      <c r="Z20">
        <v>0</v>
      </c>
      <c r="AC20" s="8"/>
    </row>
    <row r="21" spans="1:29" ht="16" thickBot="1">
      <c r="A21" t="s">
        <v>22</v>
      </c>
      <c r="B21">
        <v>12</v>
      </c>
      <c r="C21">
        <v>21</v>
      </c>
      <c r="G21" s="4" t="s">
        <v>34</v>
      </c>
      <c r="H21" s="3">
        <f t="shared" si="0"/>
        <v>0.14117647058823529</v>
      </c>
      <c r="I21" s="3">
        <f t="shared" si="0"/>
        <v>0.24705882352941178</v>
      </c>
      <c r="J21" s="7">
        <f>T28/$J$31*$K$31+T29/$J$32*$K$32+T30/$J$33*$K$33+T31/$J$34*$K$34+T32/$J$35*$K$35+T33/$J$36*$K$36+T34/$J$37*$K$37+T35/$J$38*$K$38+T36/$J$39*$K$39+T37/$J$40*$K$40+T38/$J$41*$K$41+T39/$J$42*$K$42</f>
        <v>2.9386285583103765E-2</v>
      </c>
      <c r="K21" s="7">
        <f>T40/$J$31*$K$31+T41/$J$32*$K$32+T42/$J$33*$K$33+T43/$J$34*$K$34+T44/$J$35*$K$35+T45/$J$36*$K$36+T46/$J$37*$K$37+T47/$J$38*$K$38+T48/$J$39*$K$39+T49/$J$40*$K$40+T50/$J$41*$K$41+T51/$J$42*$K$42</f>
        <v>0.26912020202020204</v>
      </c>
      <c r="N21" t="s">
        <v>46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9" ht="16" thickBot="1">
      <c r="A22" t="s">
        <v>23</v>
      </c>
      <c r="B22">
        <v>3</v>
      </c>
      <c r="C22">
        <v>11</v>
      </c>
      <c r="G22" s="6" t="s">
        <v>35</v>
      </c>
      <c r="H22" s="3">
        <f t="shared" si="0"/>
        <v>3.5294117647058823E-2</v>
      </c>
      <c r="I22" s="3">
        <f t="shared" si="0"/>
        <v>0.12941176470588237</v>
      </c>
      <c r="J22" s="5">
        <f>U28/$J$31*$K$31+U29/$J$32*$K$32+U30/$J$33*$K$33+U31/$J$34*$K$34+U32/$J$35*$K$35+U33/$J$36*$K$36+U34/$J$37*$K$37+U35/$J$38*$K$38+U36/$J$39*$K$39+U37/$J$40*$K$40+U38/$J$41*$K$41+U39/$J$42*$K$42</f>
        <v>3.4132231404958679E-3</v>
      </c>
      <c r="K22" s="5">
        <f>U40/$J$31*$K$31+U41/$J$32*$K$32+U42/$J$33*$K$33+U43/$J$34*$K$34+U44/$J$35*$K$35+U45/$J$36*$K$36+U46/$J$37*$K$37+U47/$J$38*$K$38+U48/$J$39*$K$39+U49/$J$40*$K$40+U50/$J$41*$K$41+U51/$J$42*$K$42</f>
        <v>0.11232626262626261</v>
      </c>
      <c r="N22" t="s">
        <v>47</v>
      </c>
      <c r="O22">
        <v>0</v>
      </c>
      <c r="P22">
        <v>2</v>
      </c>
      <c r="Q22">
        <v>0</v>
      </c>
      <c r="R22">
        <v>1</v>
      </c>
      <c r="S22">
        <v>1</v>
      </c>
      <c r="T22">
        <v>0</v>
      </c>
      <c r="U22">
        <v>1</v>
      </c>
      <c r="V22">
        <v>0</v>
      </c>
      <c r="W22">
        <v>1</v>
      </c>
      <c r="X22">
        <v>2</v>
      </c>
      <c r="Y22">
        <v>0</v>
      </c>
      <c r="Z22">
        <v>0</v>
      </c>
    </row>
    <row r="23" spans="1:29" ht="16" thickBot="1">
      <c r="A23" t="s">
        <v>24</v>
      </c>
      <c r="B23">
        <v>4</v>
      </c>
      <c r="C23">
        <v>12</v>
      </c>
      <c r="G23" s="4" t="s">
        <v>36</v>
      </c>
      <c r="H23" s="3">
        <f t="shared" si="0"/>
        <v>4.7058823529411764E-2</v>
      </c>
      <c r="I23" s="3">
        <f t="shared" si="0"/>
        <v>0.14117647058823529</v>
      </c>
      <c r="J23" s="7">
        <f>V28/$J$31*$K$31+V29/$J$32*$K$32+V30/$J$33*$K$33+V31/$J$34*$K$34+V32/$J$35*$K$35+V33/$J$36*$K$36+V34/$J$37*$K$37+V35/$J$38*$K$38+V36/$J$39*$K$39+V37/$J$40*$K$40+V38/$J$41*$K$41+V39/$J$42*$K$42</f>
        <v>4.4776043260891744E-3</v>
      </c>
      <c r="K23" s="7">
        <f>V40/$J$31*$K$31+V41/$J$32*$K$32+V42/$J$33*$K$33+V43/$J$34*$K$34+V44/$J$35*$K$35+V45/$J$36*$K$36+V46/$J$37*$K$37+V47/$J$38*$K$38+V48/$J$39*$K$39+V49/$J$40*$K$40+V50/$J$41*$K$41+V51/$J$42*$K$42</f>
        <v>0.12936363636363635</v>
      </c>
      <c r="N23" t="s">
        <v>48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9" ht="16" thickBot="1">
      <c r="A24" t="s">
        <v>25</v>
      </c>
      <c r="B24">
        <v>6</v>
      </c>
      <c r="C24">
        <v>18</v>
      </c>
      <c r="G24" s="6" t="s">
        <v>37</v>
      </c>
      <c r="H24" s="3">
        <f t="shared" si="0"/>
        <v>7.0588235294117646E-2</v>
      </c>
      <c r="I24" s="3">
        <f t="shared" si="0"/>
        <v>0.21176470588235294</v>
      </c>
      <c r="J24" s="5">
        <f>W28/$J$31*$K$31+W29/$J$32*$K$32+W30/$J$33*$K$33+W31/$J$34*$K$34+W32/$J$35*$K$35+W33/$J$36*$K$36+W34/$J$37*$K$37+W35/$J$38*$K$38+W36/$J$39*$K$39+W37/$J$40*$K$40+W38/$J$41*$K$41+W39/$J$42*$K$42</f>
        <v>5.966146694214876E-3</v>
      </c>
      <c r="K24" s="5">
        <f>W40/$J$31*$K$31+W41/$J$32*$K$32+W42/$J$33*$K$33+W43/$J$34*$K$34+W44/$J$35*$K$35+W45/$J$36*$K$36+W46/$J$37*$K$37+W47/$J$38*$K$38+W48/$J$39*$K$39+W49/$J$40*$K$40+W50/$J$41*$K$41+W51/$J$42*$K$42</f>
        <v>0.18738181818181818</v>
      </c>
      <c r="N24" t="s">
        <v>49</v>
      </c>
      <c r="O24">
        <v>1</v>
      </c>
      <c r="P24">
        <v>4</v>
      </c>
      <c r="Q24">
        <v>0</v>
      </c>
      <c r="R24">
        <v>1</v>
      </c>
      <c r="S24">
        <v>1</v>
      </c>
      <c r="T24">
        <v>0</v>
      </c>
      <c r="U24">
        <v>1</v>
      </c>
      <c r="V24">
        <v>0</v>
      </c>
      <c r="W24">
        <v>1</v>
      </c>
      <c r="X24">
        <v>3</v>
      </c>
      <c r="Y24">
        <v>1</v>
      </c>
      <c r="Z24">
        <v>1</v>
      </c>
    </row>
    <row r="25" spans="1:29" ht="16" thickBot="1">
      <c r="A25" t="s">
        <v>26</v>
      </c>
      <c r="B25">
        <v>5</v>
      </c>
      <c r="C25">
        <v>12</v>
      </c>
      <c r="G25" s="4" t="s">
        <v>38</v>
      </c>
      <c r="H25" s="3">
        <f t="shared" si="0"/>
        <v>5.8823529411764705E-2</v>
      </c>
      <c r="I25" s="3">
        <f t="shared" si="0"/>
        <v>0.14117647058823529</v>
      </c>
      <c r="J25" s="7">
        <f>X28/$J$31*$K$31+X29/$J$32*$K$32+X30/$J$33*$K$33+X31/$J$34*$K$34+X32/$J$35*$K$35+X33/$J$36*$K$36+X34/$J$37*$K$37+X35/$J$38*$K$38+X36/$J$39*$K$39+X37/$J$40*$K$40+X38/$J$41*$K$41+X39/$J$42*$K$42</f>
        <v>5.4757555351494739E-3</v>
      </c>
      <c r="K25" s="7">
        <f>X40/$J$31*$K$31+X41/$J$32*$K$32+X42/$J$33*$K$33+X43/$J$34*$K$34+X44/$J$35*$K$35+X45/$J$36*$K$36+X46/$J$37*$K$37+X47/$J$38*$K$38+X48/$J$39*$K$39+X49/$J$40*$K$40+X50/$J$41*$K$41+X51/$J$42*$K$42</f>
        <v>0.12593535353535354</v>
      </c>
      <c r="N25" t="s">
        <v>50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9" ht="16" thickBot="1">
      <c r="A26" t="s">
        <v>27</v>
      </c>
      <c r="B26">
        <v>7</v>
      </c>
      <c r="C26">
        <v>12</v>
      </c>
      <c r="G26" s="6" t="s">
        <v>39</v>
      </c>
      <c r="H26" s="3">
        <f t="shared" si="0"/>
        <v>8.2352941176470587E-2</v>
      </c>
      <c r="I26" s="3">
        <f t="shared" si="0"/>
        <v>0.14117647058823529</v>
      </c>
      <c r="J26" s="24">
        <f>SUMPRODUCT(Y28:Y39,K31:K42)</f>
        <v>7.4639898989898992E-2</v>
      </c>
      <c r="K26" s="5">
        <f>Y40/$J$31*$K$31+Y41/$J$32*$K$32+Y42/$J$33*$K$33+Y43/$J$34*$K$34+Y44/$J$35*$K$35+Y45/$J$36*$K$36+Y46/$J$37*$K$37+Y47/$J$38*$K$38+Y48/$J$39*$K$39+Y49/$J$40*$K$40+Y50/$J$41*$K$41+Y51/$J$42*$K$42</f>
        <v>0.13014494949494948</v>
      </c>
      <c r="N26" t="s">
        <v>51</v>
      </c>
      <c r="O26">
        <v>0</v>
      </c>
      <c r="P26">
        <v>1</v>
      </c>
      <c r="Q26">
        <v>0</v>
      </c>
      <c r="R26">
        <v>1</v>
      </c>
      <c r="S26">
        <v>0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9" ht="16" thickBot="1">
      <c r="A27" t="s">
        <v>28</v>
      </c>
      <c r="B27">
        <v>29</v>
      </c>
      <c r="C27">
        <v>46</v>
      </c>
      <c r="G27" s="4" t="s">
        <v>40</v>
      </c>
      <c r="H27" s="3">
        <f t="shared" si="0"/>
        <v>0.3411764705882353</v>
      </c>
      <c r="I27" s="3">
        <f t="shared" si="0"/>
        <v>0.54117647058823526</v>
      </c>
      <c r="J27" s="25">
        <f>SUMPRODUCT(Z28:Z39,K31:K42)</f>
        <v>0.34389090909090908</v>
      </c>
      <c r="K27" s="7">
        <f>Z40/$J$31*$K$31+Z41/$J$32*$K$32+Z42/$J$33*$K$33+Z43/$J$34*$K$34+Z44/$J$35*$K$35+Z45/$J$36*$K$36+Z46/$J$37*$K$37+Z47/$J$38*$K$38+Z48/$J$39*$K$39+Z49/$J$40*$K$40+Z50/$J$41*$K$41+Z51/$J$42*$K$42</f>
        <v>0.51351818181818187</v>
      </c>
      <c r="N27" t="s">
        <v>52</v>
      </c>
      <c r="O27">
        <v>3</v>
      </c>
      <c r="P27">
        <v>0</v>
      </c>
      <c r="Q27">
        <v>1</v>
      </c>
      <c r="R27">
        <v>1</v>
      </c>
      <c r="S27">
        <v>0</v>
      </c>
      <c r="T27">
        <v>3</v>
      </c>
      <c r="U27">
        <v>1</v>
      </c>
      <c r="V27">
        <v>0</v>
      </c>
      <c r="W27">
        <v>1</v>
      </c>
      <c r="X27">
        <v>0</v>
      </c>
      <c r="Y27">
        <v>0</v>
      </c>
      <c r="Z27">
        <v>1</v>
      </c>
    </row>
    <row r="28" spans="1:29" ht="15.7">
      <c r="J28" s="17"/>
      <c r="M28" s="11" t="s">
        <v>54</v>
      </c>
      <c r="N28" s="12" t="s">
        <v>41</v>
      </c>
      <c r="O28" s="23">
        <f>'summary table'!O28/'Sheet 1 (2)'!$J31</f>
        <v>0.63636363636363635</v>
      </c>
      <c r="P28" s="23">
        <f>'summary table'!P28/'Sheet 1 (2)'!$J31</f>
        <v>0.45454545454545453</v>
      </c>
      <c r="Q28" s="23">
        <f>'summary table'!Q28/'Sheet 1 (2)'!$J31</f>
        <v>9.0909090909090912E-2</v>
      </c>
      <c r="R28" s="23">
        <f>'summary table'!R28/'Sheet 1 (2)'!$J31</f>
        <v>9.0909090909090912E-2</v>
      </c>
      <c r="S28" s="23">
        <f>'summary table'!S28/'Sheet 1 (2)'!$J31</f>
        <v>0.18181818181818182</v>
      </c>
      <c r="T28" s="23">
        <f>'summary table'!T28/'Sheet 1 (2)'!$J31</f>
        <v>0</v>
      </c>
      <c r="U28" s="23">
        <f>'summary table'!U28/'Sheet 1 (2)'!$J31</f>
        <v>9.0909090909090912E-2</v>
      </c>
      <c r="V28" s="23">
        <f>'summary table'!V28/'Sheet 1 (2)'!$J31</f>
        <v>0.18181818181818182</v>
      </c>
      <c r="W28" s="23">
        <f>'summary table'!W28/'Sheet 1 (2)'!$J31</f>
        <v>0</v>
      </c>
      <c r="X28" s="23">
        <f>'summary table'!X28/'Sheet 1 (2)'!$J31</f>
        <v>0</v>
      </c>
      <c r="Y28" s="23">
        <f>'summary table'!Y28/'Sheet 1 (2)'!$J31</f>
        <v>9.0909090909090912E-2</v>
      </c>
      <c r="Z28" s="23">
        <f>'summary table'!Z28/'Sheet 1 (2)'!$J31</f>
        <v>0.18181818181818182</v>
      </c>
      <c r="AB28" s="22">
        <f>SUM(Z28:Z39)</f>
        <v>4.6954545454545453</v>
      </c>
    </row>
    <row r="29" spans="1:29">
      <c r="N29" t="s">
        <v>42</v>
      </c>
      <c r="O29" s="23">
        <f>'summary table'!O29/'Sheet 1 (2)'!$J32</f>
        <v>0.75</v>
      </c>
      <c r="P29" s="23">
        <f>'summary table'!P29/'Sheet 1 (2)'!$J32</f>
        <v>0.75</v>
      </c>
      <c r="Q29" s="23">
        <f>'summary table'!Q29/'Sheet 1 (2)'!$J32</f>
        <v>0.5</v>
      </c>
      <c r="R29" s="23">
        <f>'summary table'!R29/'Sheet 1 (2)'!$J32</f>
        <v>0.25</v>
      </c>
      <c r="S29" s="23">
        <f>'summary table'!S29/'Sheet 1 (2)'!$J32</f>
        <v>0</v>
      </c>
      <c r="T29" s="23">
        <f>'summary table'!T29/'Sheet 1 (2)'!$J32</f>
        <v>0</v>
      </c>
      <c r="U29" s="23">
        <f>'summary table'!U29/'Sheet 1 (2)'!$J32</f>
        <v>0</v>
      </c>
      <c r="V29" s="23">
        <f>'summary table'!V29/'Sheet 1 (2)'!$J32</f>
        <v>0</v>
      </c>
      <c r="W29" s="23">
        <f>'summary table'!W29/'Sheet 1 (2)'!$J32</f>
        <v>0</v>
      </c>
      <c r="X29" s="23">
        <f>'summary table'!X29/'Sheet 1 (2)'!$J32</f>
        <v>0</v>
      </c>
      <c r="Y29" s="23">
        <f>'summary table'!Y29/'Sheet 1 (2)'!$J32</f>
        <v>0</v>
      </c>
      <c r="Z29" s="23">
        <f>'summary table'!Z29/'Sheet 1 (2)'!$J32</f>
        <v>0.5</v>
      </c>
    </row>
    <row r="30" spans="1:29" ht="15.35">
      <c r="J30" s="19" t="s">
        <v>58</v>
      </c>
      <c r="K30" s="19" t="s">
        <v>56</v>
      </c>
      <c r="N30" t="s">
        <v>43</v>
      </c>
      <c r="O30" s="23">
        <f>'summary table'!O30/'Sheet 1 (2)'!$J33</f>
        <v>0.75</v>
      </c>
      <c r="P30" s="23">
        <f>'summary table'!P30/'Sheet 1 (2)'!$J33</f>
        <v>0.25</v>
      </c>
      <c r="Q30" s="23">
        <f>'summary table'!Q30/'Sheet 1 (2)'!$J33</f>
        <v>0</v>
      </c>
      <c r="R30" s="23">
        <f>'summary table'!R30/'Sheet 1 (2)'!$J33</f>
        <v>0</v>
      </c>
      <c r="S30" s="23">
        <f>'summary table'!S30/'Sheet 1 (2)'!$J33</f>
        <v>0</v>
      </c>
      <c r="T30" s="23">
        <f>'summary table'!T30/'Sheet 1 (2)'!$J33</f>
        <v>0.25</v>
      </c>
      <c r="U30" s="23">
        <f>'summary table'!U30/'Sheet 1 (2)'!$J33</f>
        <v>0</v>
      </c>
      <c r="V30" s="23">
        <f>'summary table'!V30/'Sheet 1 (2)'!$J33</f>
        <v>0</v>
      </c>
      <c r="W30" s="23">
        <f>'summary table'!W30/'Sheet 1 (2)'!$J33</f>
        <v>0</v>
      </c>
      <c r="X30" s="23">
        <f>'summary table'!X30/'Sheet 1 (2)'!$J33</f>
        <v>0</v>
      </c>
      <c r="Y30" s="23">
        <f>'summary table'!Y30/'Sheet 1 (2)'!$J33</f>
        <v>0.25</v>
      </c>
      <c r="Z30" s="23">
        <f>'summary table'!Z30/'Sheet 1 (2)'!$J33</f>
        <v>0.5</v>
      </c>
    </row>
    <row r="31" spans="1:29">
      <c r="I31" t="s">
        <v>41</v>
      </c>
      <c r="J31">
        <v>11</v>
      </c>
      <c r="K31">
        <v>0.109</v>
      </c>
      <c r="N31" t="s">
        <v>44</v>
      </c>
      <c r="O31" s="23">
        <f>'summary table'!O31/'Sheet 1 (2)'!$J34</f>
        <v>0.22222222222222221</v>
      </c>
      <c r="P31" s="23">
        <f>'summary table'!P31/'Sheet 1 (2)'!$J34</f>
        <v>0</v>
      </c>
      <c r="Q31" s="23">
        <f>'summary table'!Q31/'Sheet 1 (2)'!$J34</f>
        <v>0</v>
      </c>
      <c r="R31" s="23">
        <f>'summary table'!R31/'Sheet 1 (2)'!$J34</f>
        <v>0</v>
      </c>
      <c r="S31" s="23">
        <f>'summary table'!S31/'Sheet 1 (2)'!$J34</f>
        <v>0</v>
      </c>
      <c r="T31" s="23">
        <f>'summary table'!T31/'Sheet 1 (2)'!$J34</f>
        <v>0.22222222222222221</v>
      </c>
      <c r="U31" s="23">
        <f>'summary table'!U31/'Sheet 1 (2)'!$J34</f>
        <v>0</v>
      </c>
      <c r="V31" s="23">
        <f>'summary table'!V31/'Sheet 1 (2)'!$J34</f>
        <v>0.1111111111111111</v>
      </c>
      <c r="W31" s="23">
        <f>'summary table'!W31/'Sheet 1 (2)'!$J34</f>
        <v>0</v>
      </c>
      <c r="X31" s="23">
        <f>'summary table'!X31/'Sheet 1 (2)'!$J34</f>
        <v>0</v>
      </c>
      <c r="Y31" s="23">
        <f>'summary table'!Y31/'Sheet 1 (2)'!$J34</f>
        <v>0</v>
      </c>
      <c r="Z31" s="23">
        <f>'summary table'!Z31/'Sheet 1 (2)'!$J34</f>
        <v>0.22222222222222221</v>
      </c>
    </row>
    <row r="32" spans="1:29">
      <c r="I32" t="s">
        <v>42</v>
      </c>
      <c r="J32">
        <v>4</v>
      </c>
      <c r="K32">
        <v>4.2000000000000003E-2</v>
      </c>
      <c r="N32" t="s">
        <v>45</v>
      </c>
      <c r="O32" s="23">
        <f>'summary table'!O32/'Sheet 1 (2)'!$J35</f>
        <v>0.66666666666666663</v>
      </c>
      <c r="P32" s="23">
        <f>'summary table'!P32/'Sheet 1 (2)'!$J35</f>
        <v>0.22222222222222221</v>
      </c>
      <c r="Q32" s="23">
        <f>'summary table'!Q32/'Sheet 1 (2)'!$J35</f>
        <v>0.33333333333333331</v>
      </c>
      <c r="R32" s="23">
        <f>'summary table'!R32/'Sheet 1 (2)'!$J35</f>
        <v>0.1111111111111111</v>
      </c>
      <c r="S32" s="23">
        <f>'summary table'!S32/'Sheet 1 (2)'!$J35</f>
        <v>0</v>
      </c>
      <c r="T32" s="23">
        <f>'summary table'!T32/'Sheet 1 (2)'!$J35</f>
        <v>0.1111111111111111</v>
      </c>
      <c r="U32" s="23">
        <f>'summary table'!U32/'Sheet 1 (2)'!$J35</f>
        <v>0</v>
      </c>
      <c r="V32" s="23">
        <f>'summary table'!V32/'Sheet 1 (2)'!$J35</f>
        <v>0</v>
      </c>
      <c r="W32" s="23">
        <f>'summary table'!W32/'Sheet 1 (2)'!$J35</f>
        <v>0</v>
      </c>
      <c r="X32" s="23">
        <f>'summary table'!X32/'Sheet 1 (2)'!$J35</f>
        <v>0.1111111111111111</v>
      </c>
      <c r="Y32" s="23">
        <f>'summary table'!Y32/'Sheet 1 (2)'!$J35</f>
        <v>0.1111111111111111</v>
      </c>
      <c r="Z32" s="23">
        <f>'summary table'!Z32/'Sheet 1 (2)'!$J35</f>
        <v>0.44444444444444442</v>
      </c>
    </row>
    <row r="33" spans="9:26">
      <c r="I33" t="s">
        <v>43</v>
      </c>
      <c r="J33">
        <v>4</v>
      </c>
      <c r="K33">
        <v>6.3E-2</v>
      </c>
      <c r="N33" t="s">
        <v>46</v>
      </c>
      <c r="O33" s="23">
        <f>'summary table'!O33/'Sheet 1 (2)'!$J36</f>
        <v>0.4</v>
      </c>
      <c r="P33" s="23">
        <f>'summary table'!P33/'Sheet 1 (2)'!$J36</f>
        <v>0.4</v>
      </c>
      <c r="Q33" s="23">
        <f>'summary table'!Q33/'Sheet 1 (2)'!$J36</f>
        <v>0.2</v>
      </c>
      <c r="R33" s="23">
        <f>'summary table'!R33/'Sheet 1 (2)'!$J36</f>
        <v>0.2</v>
      </c>
      <c r="S33" s="23">
        <f>'summary table'!S33/'Sheet 1 (2)'!$J36</f>
        <v>0</v>
      </c>
      <c r="T33" s="23">
        <f>'summary table'!T33/'Sheet 1 (2)'!$J36</f>
        <v>0.2</v>
      </c>
      <c r="U33" s="23">
        <f>'summary table'!U33/'Sheet 1 (2)'!$J36</f>
        <v>0</v>
      </c>
      <c r="V33" s="23">
        <f>'summary table'!V33/'Sheet 1 (2)'!$J36</f>
        <v>0</v>
      </c>
      <c r="W33" s="23">
        <f>'summary table'!W33/'Sheet 1 (2)'!$J36</f>
        <v>0.2</v>
      </c>
      <c r="X33" s="23">
        <f>'summary table'!X33/'Sheet 1 (2)'!$J36</f>
        <v>0.2</v>
      </c>
      <c r="Y33" s="23">
        <f>'summary table'!Y33/'Sheet 1 (2)'!$J36</f>
        <v>0.2</v>
      </c>
      <c r="Z33" s="23">
        <f>'summary table'!Z33/'Sheet 1 (2)'!$J36</f>
        <v>0.4</v>
      </c>
    </row>
    <row r="34" spans="9:26">
      <c r="I34" t="s">
        <v>44</v>
      </c>
      <c r="J34">
        <v>9</v>
      </c>
      <c r="K34">
        <v>0.115</v>
      </c>
      <c r="N34" t="s">
        <v>47</v>
      </c>
      <c r="O34" s="23">
        <f>'summary table'!O34/'Sheet 1 (2)'!$J37</f>
        <v>0.63636363636363635</v>
      </c>
      <c r="P34" s="23">
        <f>'summary table'!P34/'Sheet 1 (2)'!$J37</f>
        <v>0.36363636363636365</v>
      </c>
      <c r="Q34" s="23">
        <f>'summary table'!Q34/'Sheet 1 (2)'!$J37</f>
        <v>0.27272727272727271</v>
      </c>
      <c r="R34" s="23">
        <f>'summary table'!R34/'Sheet 1 (2)'!$J37</f>
        <v>0.18181818181818182</v>
      </c>
      <c r="S34" s="23">
        <f>'summary table'!S34/'Sheet 1 (2)'!$J37</f>
        <v>0.18181818181818182</v>
      </c>
      <c r="T34" s="23">
        <f>'summary table'!T34/'Sheet 1 (2)'!$J37</f>
        <v>0.18181818181818182</v>
      </c>
      <c r="U34" s="23">
        <f>'summary table'!U34/'Sheet 1 (2)'!$J37</f>
        <v>0.18181818181818182</v>
      </c>
      <c r="V34" s="23">
        <f>'summary table'!V34/'Sheet 1 (2)'!$J37</f>
        <v>9.0909090909090912E-2</v>
      </c>
      <c r="W34" s="23">
        <f>'summary table'!W34/'Sheet 1 (2)'!$J37</f>
        <v>0.18181818181818182</v>
      </c>
      <c r="X34" s="23">
        <f>'summary table'!X34/'Sheet 1 (2)'!$J37</f>
        <v>0.27272727272727271</v>
      </c>
      <c r="Y34" s="23">
        <f>'summary table'!Y34/'Sheet 1 (2)'!$J37</f>
        <v>0.18181818181818182</v>
      </c>
      <c r="Z34" s="23">
        <f>'summary table'!Z34/'Sheet 1 (2)'!$J37</f>
        <v>0.36363636363636365</v>
      </c>
    </row>
    <row r="35" spans="9:26">
      <c r="I35" t="s">
        <v>45</v>
      </c>
      <c r="J35">
        <v>9</v>
      </c>
      <c r="K35">
        <v>6.7000000000000004E-2</v>
      </c>
      <c r="N35" t="s">
        <v>48</v>
      </c>
      <c r="O35" s="23">
        <f>'summary table'!O35/'Sheet 1 (2)'!$J38</f>
        <v>0</v>
      </c>
      <c r="P35" s="23">
        <f>'summary table'!P35/'Sheet 1 (2)'!$J38</f>
        <v>0</v>
      </c>
      <c r="Q35" s="23">
        <f>'summary table'!Q35/'Sheet 1 (2)'!$J38</f>
        <v>0</v>
      </c>
      <c r="R35" s="23">
        <f>'summary table'!R35/'Sheet 1 (2)'!$J38</f>
        <v>0</v>
      </c>
      <c r="S35" s="23">
        <f>'summary table'!S35/'Sheet 1 (2)'!$J38</f>
        <v>0</v>
      </c>
      <c r="T35" s="23">
        <f>'summary table'!T35/'Sheet 1 (2)'!$J38</f>
        <v>0</v>
      </c>
      <c r="U35" s="23">
        <f>'summary table'!U35/'Sheet 1 (2)'!$J38</f>
        <v>0</v>
      </c>
      <c r="V35" s="23">
        <f>'summary table'!V35/'Sheet 1 (2)'!$J38</f>
        <v>0</v>
      </c>
      <c r="W35" s="23">
        <f>'summary table'!W35/'Sheet 1 (2)'!$J38</f>
        <v>0</v>
      </c>
      <c r="X35" s="23">
        <f>'summary table'!X35/'Sheet 1 (2)'!$J38</f>
        <v>0</v>
      </c>
      <c r="Y35" s="23">
        <f>'summary table'!Y35/'Sheet 1 (2)'!$J38</f>
        <v>0</v>
      </c>
      <c r="Z35" s="23">
        <f>'summary table'!Z35/'Sheet 1 (2)'!$J38</f>
        <v>0</v>
      </c>
    </row>
    <row r="36" spans="9:26">
      <c r="I36" t="s">
        <v>46</v>
      </c>
      <c r="J36">
        <v>5</v>
      </c>
      <c r="K36">
        <v>2.1999999999999999E-2</v>
      </c>
      <c r="N36" t="s">
        <v>49</v>
      </c>
      <c r="O36" s="23">
        <f>'summary table'!O36/'Sheet 1 (2)'!$J39</f>
        <v>0.5</v>
      </c>
      <c r="P36" s="23">
        <f>'summary table'!P36/'Sheet 1 (2)'!$J39</f>
        <v>0.25</v>
      </c>
      <c r="Q36" s="23">
        <f>'summary table'!Q36/'Sheet 1 (2)'!$J39</f>
        <v>0.1875</v>
      </c>
      <c r="R36" s="23">
        <f>'summary table'!R36/'Sheet 1 (2)'!$J39</f>
        <v>0.1875</v>
      </c>
      <c r="S36" s="23">
        <f>'summary table'!S36/'Sheet 1 (2)'!$J39</f>
        <v>0</v>
      </c>
      <c r="T36" s="23">
        <f>'summary table'!T36/'Sheet 1 (2)'!$J39</f>
        <v>0.125</v>
      </c>
      <c r="U36" s="23">
        <f>'summary table'!U36/'Sheet 1 (2)'!$J39</f>
        <v>0</v>
      </c>
      <c r="V36" s="23">
        <f>'summary table'!V36/'Sheet 1 (2)'!$J39</f>
        <v>0</v>
      </c>
      <c r="W36" s="23">
        <f>'summary table'!W36/'Sheet 1 (2)'!$J39</f>
        <v>6.25E-2</v>
      </c>
      <c r="X36" s="23">
        <f>'summary table'!X36/'Sheet 1 (2)'!$J39</f>
        <v>0</v>
      </c>
      <c r="Y36" s="23">
        <f>'summary table'!Y36/'Sheet 1 (2)'!$J39</f>
        <v>6.25E-2</v>
      </c>
      <c r="Z36" s="23">
        <f>'summary table'!Z36/'Sheet 1 (2)'!$J39</f>
        <v>0.25</v>
      </c>
    </row>
    <row r="37" spans="9:26">
      <c r="I37" t="s">
        <v>47</v>
      </c>
      <c r="J37">
        <v>11</v>
      </c>
      <c r="K37">
        <v>0.152</v>
      </c>
      <c r="N37" t="s">
        <v>50</v>
      </c>
      <c r="O37" s="23">
        <f>'summary table'!O37/'Sheet 1 (2)'!$J40</f>
        <v>0</v>
      </c>
      <c r="P37" s="23">
        <f>'summary table'!P37/'Sheet 1 (2)'!$J40</f>
        <v>0</v>
      </c>
      <c r="Q37" s="23">
        <f>'summary table'!Q37/'Sheet 1 (2)'!$J40</f>
        <v>0</v>
      </c>
      <c r="R37" s="23">
        <f>'summary table'!R37/'Sheet 1 (2)'!$J40</f>
        <v>0</v>
      </c>
      <c r="S37" s="23">
        <f>'summary table'!S37/'Sheet 1 (2)'!$J40</f>
        <v>0</v>
      </c>
      <c r="T37" s="23">
        <f>'summary table'!T37/'Sheet 1 (2)'!$J40</f>
        <v>0</v>
      </c>
      <c r="U37" s="23">
        <f>'summary table'!U37/'Sheet 1 (2)'!$J40</f>
        <v>0</v>
      </c>
      <c r="V37" s="23">
        <f>'summary table'!V37/'Sheet 1 (2)'!$J40</f>
        <v>0</v>
      </c>
      <c r="W37" s="23">
        <f>'summary table'!W37/'Sheet 1 (2)'!$J40</f>
        <v>0</v>
      </c>
      <c r="X37" s="23">
        <f>'summary table'!X37/'Sheet 1 (2)'!$J40</f>
        <v>0</v>
      </c>
      <c r="Y37" s="23">
        <f>'summary table'!Y37/'Sheet 1 (2)'!$J40</f>
        <v>0</v>
      </c>
      <c r="Z37" s="23">
        <f>'summary table'!Z37/'Sheet 1 (2)'!$J40</f>
        <v>1</v>
      </c>
    </row>
    <row r="38" spans="9:26">
      <c r="I38" t="s">
        <v>48</v>
      </c>
      <c r="J38">
        <v>2</v>
      </c>
      <c r="K38">
        <v>2.3E-2</v>
      </c>
      <c r="N38" t="s">
        <v>51</v>
      </c>
      <c r="O38" s="23">
        <f>'summary table'!O38/'Sheet 1 (2)'!$J41</f>
        <v>0.33333333333333331</v>
      </c>
      <c r="P38" s="23">
        <f>'summary table'!P38/'Sheet 1 (2)'!$J41</f>
        <v>0</v>
      </c>
      <c r="Q38" s="23">
        <f>'summary table'!Q38/'Sheet 1 (2)'!$J41</f>
        <v>0</v>
      </c>
      <c r="R38" s="23">
        <f>'summary table'!R38/'Sheet 1 (2)'!$J41</f>
        <v>0</v>
      </c>
      <c r="S38" s="23">
        <f>'summary table'!S38/'Sheet 1 (2)'!$J41</f>
        <v>0</v>
      </c>
      <c r="T38" s="23">
        <f>'summary table'!T38/'Sheet 1 (2)'!$J41</f>
        <v>0.33333333333333331</v>
      </c>
      <c r="U38" s="23">
        <f>'summary table'!U38/'Sheet 1 (2)'!$J41</f>
        <v>0</v>
      </c>
      <c r="V38" s="23">
        <f>'summary table'!V38/'Sheet 1 (2)'!$J41</f>
        <v>0</v>
      </c>
      <c r="W38" s="23">
        <f>'summary table'!W38/'Sheet 1 (2)'!$J41</f>
        <v>0</v>
      </c>
      <c r="X38" s="23">
        <f>'summary table'!X38/'Sheet 1 (2)'!$J41</f>
        <v>0</v>
      </c>
      <c r="Y38" s="23">
        <f>'summary table'!Y38/'Sheet 1 (2)'!$J41</f>
        <v>0</v>
      </c>
      <c r="Z38" s="23">
        <f>'summary table'!Z38/'Sheet 1 (2)'!$J41</f>
        <v>0.33333333333333331</v>
      </c>
    </row>
    <row r="39" spans="9:26">
      <c r="I39" t="s">
        <v>49</v>
      </c>
      <c r="J39">
        <v>16</v>
      </c>
      <c r="K39">
        <v>0.152</v>
      </c>
      <c r="N39" t="s">
        <v>52</v>
      </c>
      <c r="O39" s="23">
        <f>'summary table'!O39/'Sheet 1 (2)'!$J42</f>
        <v>0.2</v>
      </c>
      <c r="P39" s="23">
        <f>'summary table'!P39/'Sheet 1 (2)'!$J42</f>
        <v>0.1</v>
      </c>
      <c r="Q39" s="23">
        <f>'summary table'!Q39/'Sheet 1 (2)'!$J42</f>
        <v>0.2</v>
      </c>
      <c r="R39" s="23">
        <f>'summary table'!R39/'Sheet 1 (2)'!$J42</f>
        <v>0</v>
      </c>
      <c r="S39" s="23">
        <f>'summary table'!S39/'Sheet 1 (2)'!$J42</f>
        <v>0</v>
      </c>
      <c r="T39" s="23">
        <f>'summary table'!T39/'Sheet 1 (2)'!$J42</f>
        <v>0.2</v>
      </c>
      <c r="U39" s="23">
        <f>'summary table'!U39/'Sheet 1 (2)'!$J42</f>
        <v>0</v>
      </c>
      <c r="V39" s="23">
        <f>'summary table'!V39/'Sheet 1 (2)'!$J42</f>
        <v>0</v>
      </c>
      <c r="W39" s="23">
        <f>'summary table'!W39/'Sheet 1 (2)'!$J42</f>
        <v>0.2</v>
      </c>
      <c r="X39" s="23">
        <f>'summary table'!X39/'Sheet 1 (2)'!$J42</f>
        <v>0</v>
      </c>
      <c r="Y39" s="23">
        <f>'summary table'!Y39/'Sheet 1 (2)'!$J42</f>
        <v>0</v>
      </c>
      <c r="Z39" s="23">
        <f>'summary table'!Z39/'Sheet 1 (2)'!$J42</f>
        <v>0.5</v>
      </c>
    </row>
    <row r="40" spans="9:26">
      <c r="I40" t="s">
        <v>50</v>
      </c>
      <c r="J40">
        <v>1</v>
      </c>
      <c r="K40">
        <v>1.9E-2</v>
      </c>
      <c r="M40" s="13">
        <v>0.05</v>
      </c>
      <c r="N40" s="14" t="s">
        <v>41</v>
      </c>
      <c r="O40" s="14">
        <v>8</v>
      </c>
      <c r="P40" s="14">
        <v>8</v>
      </c>
      <c r="Q40" s="14">
        <v>1</v>
      </c>
      <c r="R40" s="14">
        <v>3</v>
      </c>
      <c r="S40" s="14">
        <v>3</v>
      </c>
      <c r="T40" s="14">
        <v>2</v>
      </c>
      <c r="U40" s="14">
        <v>3</v>
      </c>
      <c r="V40" s="14">
        <v>3</v>
      </c>
      <c r="W40" s="14">
        <v>3</v>
      </c>
      <c r="X40" s="14">
        <v>2</v>
      </c>
      <c r="Y40" s="14">
        <v>2</v>
      </c>
      <c r="Z40" s="14">
        <v>3</v>
      </c>
    </row>
    <row r="41" spans="9:26">
      <c r="I41" t="s">
        <v>51</v>
      </c>
      <c r="J41">
        <v>3</v>
      </c>
      <c r="K41">
        <v>0.13700000000000001</v>
      </c>
      <c r="N41" t="s">
        <v>42</v>
      </c>
      <c r="O41">
        <v>3</v>
      </c>
      <c r="P41">
        <v>3</v>
      </c>
      <c r="Q41">
        <v>3</v>
      </c>
      <c r="R41">
        <v>1</v>
      </c>
      <c r="S41">
        <v>1</v>
      </c>
      <c r="T41">
        <v>0</v>
      </c>
      <c r="U41">
        <v>0</v>
      </c>
      <c r="V41">
        <v>1</v>
      </c>
      <c r="W41">
        <v>0</v>
      </c>
      <c r="X41">
        <v>1</v>
      </c>
      <c r="Y41">
        <v>0</v>
      </c>
      <c r="Z41">
        <v>4</v>
      </c>
    </row>
    <row r="42" spans="9:26">
      <c r="I42" t="s">
        <v>52</v>
      </c>
      <c r="J42">
        <v>10</v>
      </c>
      <c r="K42">
        <v>9.9000000000000005E-2</v>
      </c>
      <c r="N42" t="s">
        <v>43</v>
      </c>
      <c r="O42">
        <v>4</v>
      </c>
      <c r="P42">
        <v>3</v>
      </c>
      <c r="Q42">
        <v>2</v>
      </c>
      <c r="R42">
        <v>1</v>
      </c>
      <c r="S42">
        <v>1</v>
      </c>
      <c r="T42">
        <v>2</v>
      </c>
      <c r="U42">
        <v>0</v>
      </c>
      <c r="V42">
        <v>0</v>
      </c>
      <c r="W42">
        <v>0</v>
      </c>
      <c r="X42">
        <v>0</v>
      </c>
      <c r="Y42">
        <v>1</v>
      </c>
      <c r="Z42">
        <v>2</v>
      </c>
    </row>
    <row r="43" spans="9:26">
      <c r="J43">
        <f>SUM(J31:J42)</f>
        <v>85</v>
      </c>
      <c r="K43">
        <f>SUM(K31:K42)</f>
        <v>1.0000000000000002</v>
      </c>
      <c r="N43" t="s">
        <v>44</v>
      </c>
      <c r="O43">
        <v>3</v>
      </c>
      <c r="P43">
        <v>0</v>
      </c>
      <c r="Q43">
        <v>2</v>
      </c>
      <c r="R43">
        <v>0</v>
      </c>
      <c r="S43">
        <v>0</v>
      </c>
      <c r="T43">
        <v>2</v>
      </c>
      <c r="U43">
        <v>0</v>
      </c>
      <c r="V43">
        <v>2</v>
      </c>
      <c r="W43">
        <v>2</v>
      </c>
      <c r="X43">
        <v>0</v>
      </c>
      <c r="Y43">
        <v>1</v>
      </c>
      <c r="Z43">
        <v>4</v>
      </c>
    </row>
    <row r="44" spans="9:26">
      <c r="N44" t="s">
        <v>45</v>
      </c>
      <c r="O44">
        <v>6</v>
      </c>
      <c r="P44">
        <v>5</v>
      </c>
      <c r="Q44">
        <v>4</v>
      </c>
      <c r="R44">
        <v>3</v>
      </c>
      <c r="S44">
        <v>0</v>
      </c>
      <c r="T44">
        <v>2</v>
      </c>
      <c r="U44">
        <v>1</v>
      </c>
      <c r="V44">
        <v>1</v>
      </c>
      <c r="W44">
        <v>1</v>
      </c>
      <c r="X44">
        <v>1</v>
      </c>
      <c r="Y44">
        <v>1</v>
      </c>
      <c r="Z44">
        <v>5</v>
      </c>
    </row>
    <row r="45" spans="9:26">
      <c r="N45" t="s">
        <v>46</v>
      </c>
      <c r="O45">
        <v>4</v>
      </c>
      <c r="P45">
        <v>2</v>
      </c>
      <c r="Q45">
        <v>1</v>
      </c>
      <c r="R45">
        <v>1</v>
      </c>
      <c r="S45">
        <v>1</v>
      </c>
      <c r="T45">
        <v>1</v>
      </c>
      <c r="U45">
        <v>1</v>
      </c>
      <c r="V45">
        <v>0</v>
      </c>
      <c r="W45">
        <v>1</v>
      </c>
      <c r="X45">
        <v>1</v>
      </c>
      <c r="Y45">
        <v>1</v>
      </c>
      <c r="Z45">
        <v>3</v>
      </c>
    </row>
    <row r="46" spans="9:26">
      <c r="N46" t="s">
        <v>47</v>
      </c>
      <c r="O46">
        <v>9</v>
      </c>
      <c r="P46">
        <v>4</v>
      </c>
      <c r="Q46">
        <v>5</v>
      </c>
      <c r="R46">
        <v>2</v>
      </c>
      <c r="S46">
        <v>2</v>
      </c>
      <c r="T46">
        <v>5</v>
      </c>
      <c r="U46">
        <v>3</v>
      </c>
      <c r="V46">
        <v>2</v>
      </c>
      <c r="W46">
        <v>3</v>
      </c>
      <c r="X46">
        <v>4</v>
      </c>
      <c r="Y46">
        <v>3</v>
      </c>
      <c r="Z46">
        <v>5</v>
      </c>
    </row>
    <row r="47" spans="9:26">
      <c r="N47" t="s">
        <v>48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</row>
    <row r="48" spans="9:26">
      <c r="N48" t="s">
        <v>49</v>
      </c>
      <c r="O48">
        <v>9</v>
      </c>
      <c r="P48">
        <v>5</v>
      </c>
      <c r="Q48">
        <v>5</v>
      </c>
      <c r="R48">
        <v>4</v>
      </c>
      <c r="S48">
        <v>3</v>
      </c>
      <c r="T48">
        <v>3</v>
      </c>
      <c r="U48">
        <v>1</v>
      </c>
      <c r="V48">
        <v>3</v>
      </c>
      <c r="W48">
        <v>5</v>
      </c>
      <c r="X48">
        <v>3</v>
      </c>
      <c r="Y48">
        <v>3</v>
      </c>
      <c r="Z48">
        <v>8</v>
      </c>
    </row>
    <row r="49" spans="7:26">
      <c r="N49" t="s">
        <v>50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</row>
    <row r="50" spans="7:26">
      <c r="N50" t="s">
        <v>51</v>
      </c>
      <c r="O50">
        <v>1</v>
      </c>
      <c r="P50">
        <v>1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</row>
    <row r="51" spans="7:26">
      <c r="N51" t="s">
        <v>52</v>
      </c>
      <c r="O51">
        <v>3</v>
      </c>
      <c r="P51">
        <v>1</v>
      </c>
      <c r="Q51">
        <v>2</v>
      </c>
      <c r="R51">
        <v>2</v>
      </c>
      <c r="S51">
        <v>0</v>
      </c>
      <c r="T51">
        <v>3</v>
      </c>
      <c r="U51">
        <v>2</v>
      </c>
      <c r="V51">
        <v>0</v>
      </c>
      <c r="W51">
        <v>2</v>
      </c>
      <c r="X51">
        <v>0</v>
      </c>
      <c r="Y51">
        <v>0</v>
      </c>
      <c r="Z51">
        <v>10</v>
      </c>
    </row>
    <row r="52" spans="7:26">
      <c r="N52" t="s">
        <v>52</v>
      </c>
      <c r="O52">
        <v>3</v>
      </c>
      <c r="P52">
        <v>1</v>
      </c>
      <c r="Q52">
        <v>2</v>
      </c>
      <c r="R52">
        <v>2</v>
      </c>
      <c r="S52">
        <v>0</v>
      </c>
      <c r="T52">
        <v>3</v>
      </c>
      <c r="U52">
        <v>2</v>
      </c>
      <c r="V52">
        <v>0</v>
      </c>
      <c r="W52">
        <v>2</v>
      </c>
      <c r="X52">
        <v>0</v>
      </c>
      <c r="Y52">
        <v>0</v>
      </c>
      <c r="Z52">
        <v>10</v>
      </c>
    </row>
    <row r="60" spans="7:26"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  <row r="61" spans="7:26" ht="15.7"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71E0-6CCB-4AD8-957B-13D6ECC5AE35}">
  <dimension ref="A1:BA86"/>
  <sheetViews>
    <sheetView zoomScale="55" zoomScaleNormal="55" workbookViewId="0">
      <selection activeCell="B61" sqref="B61"/>
    </sheetView>
  </sheetViews>
  <sheetFormatPr defaultRowHeight="14.35"/>
  <cols>
    <col min="2" max="2" width="60.8203125" bestFit="1" customWidth="1"/>
    <col min="29" max="29" width="8.9375" customWidth="1"/>
    <col min="30" max="32" width="9.46875" bestFit="1" customWidth="1"/>
  </cols>
  <sheetData>
    <row r="1" spans="1:53" ht="31.7" thickBot="1">
      <c r="A1" t="s">
        <v>61</v>
      </c>
      <c r="B1" t="s">
        <v>62</v>
      </c>
      <c r="C1" t="s">
        <v>63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D1" s="1" t="s">
        <v>5</v>
      </c>
      <c r="AE1" s="4" t="s">
        <v>6</v>
      </c>
      <c r="AF1" s="6" t="s">
        <v>7</v>
      </c>
      <c r="AG1" s="4" t="s">
        <v>8</v>
      </c>
      <c r="AH1" s="6" t="s">
        <v>9</v>
      </c>
      <c r="AI1" s="4" t="s">
        <v>10</v>
      </c>
      <c r="AJ1" s="6" t="s">
        <v>11</v>
      </c>
      <c r="AK1" s="4" t="s">
        <v>12</v>
      </c>
      <c r="AL1" s="6" t="s">
        <v>13</v>
      </c>
      <c r="AM1" s="4" t="s">
        <v>14</v>
      </c>
      <c r="AN1" s="6" t="s">
        <v>15</v>
      </c>
      <c r="AO1" s="4" t="s">
        <v>16</v>
      </c>
      <c r="AP1" s="6" t="s">
        <v>29</v>
      </c>
      <c r="AQ1" s="4" t="s">
        <v>30</v>
      </c>
      <c r="AR1" s="6" t="s">
        <v>31</v>
      </c>
      <c r="AS1" s="4" t="s">
        <v>32</v>
      </c>
      <c r="AT1" s="6" t="s">
        <v>33</v>
      </c>
      <c r="AU1" s="4" t="s">
        <v>34</v>
      </c>
      <c r="AV1" s="6" t="s">
        <v>35</v>
      </c>
      <c r="AW1" s="4" t="s">
        <v>36</v>
      </c>
      <c r="AX1" s="6" t="s">
        <v>37</v>
      </c>
      <c r="AY1" s="4" t="s">
        <v>38</v>
      </c>
      <c r="AZ1" s="6" t="s">
        <v>39</v>
      </c>
      <c r="BA1" s="4" t="s">
        <v>40</v>
      </c>
    </row>
    <row r="2" spans="1:53" ht="31.7" thickBot="1">
      <c r="A2">
        <v>1</v>
      </c>
      <c r="B2" t="s">
        <v>64</v>
      </c>
      <c r="C2">
        <v>16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C2" s="2" t="s">
        <v>3</v>
      </c>
      <c r="AD2" s="27">
        <f>SUMPRODUCT($C$2:$C$86,D2:D86)</f>
        <v>40</v>
      </c>
      <c r="AE2" s="27">
        <f t="shared" ref="AE2:BA2" si="0">SUMPRODUCT($C$2:$C$86,E2:E86)</f>
        <v>55</v>
      </c>
      <c r="AF2" s="27">
        <f t="shared" si="0"/>
        <v>57</v>
      </c>
      <c r="AG2" s="27">
        <f t="shared" si="0"/>
        <v>168</v>
      </c>
      <c r="AH2" s="27">
        <f t="shared" si="0"/>
        <v>2</v>
      </c>
      <c r="AI2" s="27">
        <f t="shared" si="0"/>
        <v>68</v>
      </c>
      <c r="AJ2" s="27">
        <f t="shared" si="0"/>
        <v>30</v>
      </c>
      <c r="AK2" s="27">
        <f t="shared" si="0"/>
        <v>5</v>
      </c>
      <c r="AL2" s="27">
        <f t="shared" si="0"/>
        <v>66</v>
      </c>
      <c r="AM2" s="27">
        <f t="shared" si="0"/>
        <v>25</v>
      </c>
      <c r="AN2" s="27">
        <f t="shared" si="0"/>
        <v>7</v>
      </c>
      <c r="AO2" s="27">
        <f t="shared" si="0"/>
        <v>11</v>
      </c>
      <c r="AP2" s="27">
        <f t="shared" si="0"/>
        <v>466</v>
      </c>
      <c r="AQ2" s="27">
        <f t="shared" si="0"/>
        <v>254</v>
      </c>
      <c r="AR2" s="27">
        <f t="shared" si="0"/>
        <v>99</v>
      </c>
      <c r="AS2" s="27">
        <f t="shared" si="0"/>
        <v>73</v>
      </c>
      <c r="AT2" s="27">
        <f t="shared" si="0"/>
        <v>18</v>
      </c>
      <c r="AU2" s="27">
        <f t="shared" si="0"/>
        <v>156</v>
      </c>
      <c r="AV2" s="27">
        <f t="shared" si="0"/>
        <v>55</v>
      </c>
      <c r="AW2" s="27">
        <f t="shared" si="0"/>
        <v>46</v>
      </c>
      <c r="AX2" s="27">
        <f t="shared" si="0"/>
        <v>74</v>
      </c>
      <c r="AY2" s="27">
        <f t="shared" si="0"/>
        <v>57</v>
      </c>
      <c r="AZ2" s="27">
        <f t="shared" si="0"/>
        <v>80</v>
      </c>
      <c r="BA2" s="27">
        <f t="shared" si="0"/>
        <v>566</v>
      </c>
    </row>
    <row r="3" spans="1:53">
      <c r="A3">
        <v>2</v>
      </c>
      <c r="B3" t="s">
        <v>65</v>
      </c>
      <c r="C3">
        <v>21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53">
      <c r="A4">
        <v>3</v>
      </c>
      <c r="B4" t="s">
        <v>66</v>
      </c>
      <c r="C4">
        <v>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53">
      <c r="A5">
        <v>4</v>
      </c>
      <c r="B5" t="s">
        <v>67</v>
      </c>
      <c r="C5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</row>
    <row r="6" spans="1:53">
      <c r="A6">
        <v>5</v>
      </c>
      <c r="B6" t="s">
        <v>68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  <c r="Y6">
        <v>0</v>
      </c>
      <c r="Z6">
        <v>0</v>
      </c>
      <c r="AA6">
        <v>0</v>
      </c>
    </row>
    <row r="7" spans="1:53">
      <c r="A7">
        <v>6</v>
      </c>
      <c r="B7" t="s">
        <v>69</v>
      </c>
      <c r="C7">
        <v>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</row>
    <row r="8" spans="1:53">
      <c r="A8">
        <v>7</v>
      </c>
      <c r="B8" t="s">
        <v>70</v>
      </c>
      <c r="C8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53">
      <c r="A9">
        <v>8</v>
      </c>
      <c r="B9" t="s">
        <v>71</v>
      </c>
      <c r="C9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</row>
    <row r="10" spans="1:53">
      <c r="A10">
        <v>9</v>
      </c>
      <c r="B10" t="s">
        <v>72</v>
      </c>
      <c r="C10">
        <v>2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1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53">
      <c r="A11">
        <v>10</v>
      </c>
      <c r="B11" t="s">
        <v>73</v>
      </c>
      <c r="C11">
        <v>3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</row>
    <row r="12" spans="1:53">
      <c r="A12">
        <v>11</v>
      </c>
      <c r="B12" t="s">
        <v>74</v>
      </c>
      <c r="C12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1</v>
      </c>
    </row>
    <row r="13" spans="1:53">
      <c r="A13">
        <v>12</v>
      </c>
      <c r="B13" t="s">
        <v>75</v>
      </c>
      <c r="C13">
        <v>5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</row>
    <row r="14" spans="1:53">
      <c r="A14">
        <v>13</v>
      </c>
      <c r="B14" t="s">
        <v>76</v>
      </c>
      <c r="C14">
        <v>9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</row>
    <row r="15" spans="1:53">
      <c r="A15">
        <v>14</v>
      </c>
      <c r="B15" t="s">
        <v>77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1</v>
      </c>
    </row>
    <row r="16" spans="1:53">
      <c r="A16">
        <v>15</v>
      </c>
      <c r="B16" t="s">
        <v>78</v>
      </c>
      <c r="C16">
        <v>24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</row>
    <row r="17" spans="1:27">
      <c r="A17">
        <v>16</v>
      </c>
      <c r="B17" t="s">
        <v>79</v>
      </c>
      <c r="C17">
        <v>51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0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</row>
    <row r="18" spans="1:27">
      <c r="A18">
        <v>17</v>
      </c>
      <c r="B18" t="s">
        <v>80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>
        <v>18</v>
      </c>
      <c r="B19" t="s">
        <v>81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>
        <v>19</v>
      </c>
      <c r="B20" t="s">
        <v>82</v>
      </c>
      <c r="C20">
        <v>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1</v>
      </c>
      <c r="AA20">
        <v>1</v>
      </c>
    </row>
    <row r="21" spans="1:27">
      <c r="A21">
        <v>20</v>
      </c>
      <c r="B21" t="s">
        <v>83</v>
      </c>
      <c r="C21">
        <v>51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</row>
    <row r="22" spans="1:27">
      <c r="A22">
        <v>21</v>
      </c>
      <c r="B22" t="s">
        <v>84</v>
      </c>
      <c r="C22">
        <v>10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>
        <v>22</v>
      </c>
      <c r="B23" t="s">
        <v>85</v>
      </c>
      <c r="C23">
        <v>8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>
      <c r="A24">
        <v>23</v>
      </c>
      <c r="B24" t="s">
        <v>86</v>
      </c>
      <c r="C24">
        <v>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</row>
    <row r="25" spans="1:27">
      <c r="A25">
        <v>24</v>
      </c>
      <c r="B25" t="s">
        <v>87</v>
      </c>
      <c r="C25">
        <v>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>
        <v>25</v>
      </c>
      <c r="B26" t="s">
        <v>88</v>
      </c>
      <c r="C26">
        <v>17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>
        <v>26</v>
      </c>
      <c r="B27" t="s">
        <v>89</v>
      </c>
      <c r="C27">
        <v>15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A28">
        <v>27</v>
      </c>
      <c r="B28" t="s">
        <v>90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</row>
    <row r="29" spans="1:27">
      <c r="A29">
        <v>28</v>
      </c>
      <c r="B29" t="s">
        <v>91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</row>
    <row r="30" spans="1:27">
      <c r="A30">
        <v>29</v>
      </c>
      <c r="B30" t="s">
        <v>92</v>
      </c>
      <c r="C30">
        <v>22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1</v>
      </c>
      <c r="Z30">
        <v>1</v>
      </c>
      <c r="AA30">
        <v>1</v>
      </c>
    </row>
    <row r="31" spans="1:27">
      <c r="A31">
        <v>30</v>
      </c>
      <c r="B31" t="s">
        <v>93</v>
      </c>
      <c r="C31">
        <v>6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1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</row>
    <row r="32" spans="1:27">
      <c r="A32">
        <v>31</v>
      </c>
      <c r="B32" t="s">
        <v>94</v>
      </c>
      <c r="C32">
        <v>8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</row>
    <row r="33" spans="1:27">
      <c r="A33">
        <v>32</v>
      </c>
      <c r="B33" t="s">
        <v>95</v>
      </c>
      <c r="C33">
        <v>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1</v>
      </c>
    </row>
    <row r="34" spans="1:27">
      <c r="A34">
        <v>33</v>
      </c>
      <c r="B34" t="s">
        <v>96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</row>
    <row r="35" spans="1:27">
      <c r="A35">
        <v>34</v>
      </c>
      <c r="B35" t="s">
        <v>97</v>
      </c>
      <c r="C35">
        <v>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</row>
    <row r="36" spans="1:27">
      <c r="A36">
        <v>35</v>
      </c>
      <c r="B36" t="s">
        <v>98</v>
      </c>
      <c r="C36">
        <v>5</v>
      </c>
      <c r="D36">
        <v>0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>
      <c r="A37">
        <v>36</v>
      </c>
      <c r="B37" t="s">
        <v>99</v>
      </c>
      <c r="C37">
        <v>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A38">
        <v>37</v>
      </c>
      <c r="B38" t="s">
        <v>100</v>
      </c>
      <c r="C38">
        <v>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</row>
    <row r="39" spans="1:27">
      <c r="A39">
        <v>38</v>
      </c>
      <c r="B39" t="s">
        <v>101</v>
      </c>
      <c r="C39">
        <v>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1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>
      <c r="A40">
        <v>39</v>
      </c>
      <c r="B40" t="s">
        <v>102</v>
      </c>
      <c r="C40">
        <v>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>
      <c r="A41">
        <v>40</v>
      </c>
      <c r="B41" t="s">
        <v>103</v>
      </c>
      <c r="C41">
        <v>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</row>
    <row r="42" spans="1:27">
      <c r="A42">
        <v>41</v>
      </c>
      <c r="B42" t="s">
        <v>104</v>
      </c>
      <c r="C42">
        <v>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</row>
    <row r="43" spans="1:27">
      <c r="A43">
        <v>42</v>
      </c>
      <c r="B43" t="s">
        <v>105</v>
      </c>
      <c r="C43">
        <v>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</row>
    <row r="44" spans="1:27">
      <c r="A44">
        <v>43</v>
      </c>
      <c r="B44" t="s">
        <v>106</v>
      </c>
      <c r="C44">
        <v>26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>
      <c r="A45">
        <v>44</v>
      </c>
      <c r="B45" t="s">
        <v>107</v>
      </c>
      <c r="C45">
        <v>19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</row>
    <row r="46" spans="1:27">
      <c r="A46">
        <v>45</v>
      </c>
      <c r="B46" t="s">
        <v>108</v>
      </c>
      <c r="C46">
        <v>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>
      <c r="A47">
        <v>46</v>
      </c>
      <c r="B47" t="s">
        <v>109</v>
      </c>
      <c r="C47">
        <v>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>
      <c r="A48">
        <v>47</v>
      </c>
      <c r="B48" t="s">
        <v>110</v>
      </c>
      <c r="C48">
        <v>38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</row>
    <row r="49" spans="1:53">
      <c r="A49">
        <v>48</v>
      </c>
      <c r="B49" t="s">
        <v>111</v>
      </c>
      <c r="C49">
        <v>23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53">
      <c r="A50">
        <v>49</v>
      </c>
      <c r="B50" t="s">
        <v>112</v>
      </c>
      <c r="C50">
        <v>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</row>
    <row r="51" spans="1:53">
      <c r="A51">
        <v>50</v>
      </c>
      <c r="B51" t="s">
        <v>113</v>
      </c>
      <c r="C51">
        <v>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</row>
    <row r="52" spans="1:53">
      <c r="A52">
        <v>51</v>
      </c>
      <c r="B52" t="s">
        <v>114</v>
      </c>
      <c r="C52">
        <v>14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1</v>
      </c>
    </row>
    <row r="53" spans="1:53">
      <c r="A53">
        <v>52</v>
      </c>
      <c r="B53" t="s">
        <v>115</v>
      </c>
      <c r="C53">
        <v>8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</row>
    <row r="54" spans="1:53">
      <c r="A54">
        <v>53</v>
      </c>
      <c r="B54" t="s">
        <v>116</v>
      </c>
      <c r="C54">
        <v>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0</v>
      </c>
    </row>
    <row r="55" spans="1:53">
      <c r="A55">
        <v>54</v>
      </c>
      <c r="B55" t="s">
        <v>117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53">
      <c r="A56">
        <v>55</v>
      </c>
      <c r="B56" t="s">
        <v>118</v>
      </c>
      <c r="C56">
        <v>22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53">
      <c r="A57">
        <v>56</v>
      </c>
      <c r="B57" t="s">
        <v>119</v>
      </c>
      <c r="C57">
        <v>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53">
      <c r="A58">
        <v>57</v>
      </c>
      <c r="B58" t="s">
        <v>120</v>
      </c>
      <c r="C58">
        <v>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53">
      <c r="A59">
        <v>58</v>
      </c>
      <c r="B59" t="s">
        <v>121</v>
      </c>
      <c r="C59">
        <v>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1</v>
      </c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</row>
    <row r="60" spans="1:53">
      <c r="A60">
        <v>59</v>
      </c>
      <c r="B60" t="s">
        <v>122</v>
      </c>
      <c r="C60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</row>
    <row r="61" spans="1:53" s="26" customFormat="1">
      <c r="A61" s="26">
        <v>60</v>
      </c>
      <c r="B61" s="26" t="s">
        <v>123</v>
      </c>
      <c r="C61" s="26">
        <v>1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>
      <c r="A62">
        <v>61</v>
      </c>
      <c r="B62" t="s">
        <v>124</v>
      </c>
      <c r="C62">
        <v>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53">
      <c r="A63">
        <v>62</v>
      </c>
      <c r="B63" t="s">
        <v>125</v>
      </c>
      <c r="C63">
        <v>22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1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1</v>
      </c>
    </row>
    <row r="64" spans="1:53">
      <c r="A64">
        <v>63</v>
      </c>
      <c r="B64" t="s">
        <v>126</v>
      </c>
      <c r="C64">
        <v>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>
      <c r="A65">
        <v>64</v>
      </c>
      <c r="B65" t="s">
        <v>127</v>
      </c>
      <c r="C65">
        <v>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>
      <c r="A66">
        <v>65</v>
      </c>
      <c r="B66" t="s">
        <v>128</v>
      </c>
      <c r="C66">
        <v>7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>
      <c r="A67">
        <v>66</v>
      </c>
      <c r="B67" t="s">
        <v>129</v>
      </c>
      <c r="C67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</row>
    <row r="68" spans="1:27">
      <c r="A68">
        <v>67</v>
      </c>
      <c r="B68" t="s">
        <v>130</v>
      </c>
      <c r="C68">
        <v>21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</row>
    <row r="69" spans="1:27">
      <c r="A69">
        <v>68</v>
      </c>
      <c r="B69" t="s">
        <v>131</v>
      </c>
      <c r="C69">
        <v>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1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</row>
    <row r="70" spans="1:27">
      <c r="A70">
        <v>69</v>
      </c>
      <c r="B70" t="s">
        <v>132</v>
      </c>
      <c r="C70">
        <v>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>
      <c r="A71">
        <v>70</v>
      </c>
      <c r="B71" t="s">
        <v>133</v>
      </c>
      <c r="C71">
        <v>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1</v>
      </c>
    </row>
    <row r="72" spans="1:27">
      <c r="A72">
        <v>71</v>
      </c>
      <c r="B72" t="s">
        <v>134</v>
      </c>
      <c r="C72">
        <v>29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>
      <c r="A73">
        <v>72</v>
      </c>
      <c r="B73" t="s">
        <v>135</v>
      </c>
      <c r="C73">
        <v>19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</row>
    <row r="74" spans="1:27">
      <c r="A74">
        <v>73</v>
      </c>
      <c r="B74" t="s">
        <v>136</v>
      </c>
      <c r="C74">
        <v>106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</row>
    <row r="75" spans="1:27">
      <c r="A75">
        <v>74</v>
      </c>
      <c r="B75" t="s">
        <v>137</v>
      </c>
      <c r="C75">
        <v>12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>
      <c r="A76">
        <v>75</v>
      </c>
      <c r="B76" t="s">
        <v>138</v>
      </c>
      <c r="C76">
        <v>19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>
      <c r="A77">
        <v>76</v>
      </c>
      <c r="B77" t="s">
        <v>139</v>
      </c>
      <c r="C77">
        <v>8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</row>
    <row r="78" spans="1:27">
      <c r="A78">
        <v>77</v>
      </c>
      <c r="B78" t="s">
        <v>140</v>
      </c>
      <c r="C78">
        <v>22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</row>
    <row r="79" spans="1:27">
      <c r="A79">
        <v>78</v>
      </c>
      <c r="B79" t="s">
        <v>141</v>
      </c>
      <c r="C79">
        <v>7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</row>
    <row r="80" spans="1:27">
      <c r="A80">
        <v>79</v>
      </c>
      <c r="B80" t="s">
        <v>142</v>
      </c>
      <c r="C80">
        <v>3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</row>
    <row r="81" spans="1:27">
      <c r="A81">
        <v>80</v>
      </c>
      <c r="B81" t="s">
        <v>143</v>
      </c>
      <c r="C81">
        <v>12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</row>
    <row r="82" spans="1:27">
      <c r="A82">
        <v>81</v>
      </c>
      <c r="B82" t="s">
        <v>144</v>
      </c>
      <c r="C82">
        <v>2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</row>
    <row r="83" spans="1:27">
      <c r="A83">
        <v>82</v>
      </c>
      <c r="B83" t="s">
        <v>145</v>
      </c>
      <c r="C83">
        <v>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</row>
    <row r="84" spans="1:27">
      <c r="A84">
        <v>83</v>
      </c>
      <c r="B84" t="s">
        <v>146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</row>
    <row r="85" spans="1:27">
      <c r="A85">
        <v>84</v>
      </c>
      <c r="B85" t="s">
        <v>147</v>
      </c>
      <c r="C85">
        <v>28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>
        <v>0</v>
      </c>
    </row>
    <row r="86" spans="1:27">
      <c r="A86">
        <v>85</v>
      </c>
      <c r="B86" t="s">
        <v>148</v>
      </c>
      <c r="C86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A0B2C-930E-44BB-8A11-304D5AB68BEB}">
  <dimension ref="A1:AZ86"/>
  <sheetViews>
    <sheetView zoomScale="55" zoomScaleNormal="55" workbookViewId="0">
      <selection activeCell="AG48" sqref="AG48"/>
    </sheetView>
  </sheetViews>
  <sheetFormatPr defaultRowHeight="14.35"/>
  <cols>
    <col min="2" max="2" width="60.8203125" bestFit="1" customWidth="1"/>
    <col min="29" max="29" width="8.52734375" bestFit="1" customWidth="1"/>
    <col min="30" max="31" width="11.5859375" bestFit="1" customWidth="1"/>
    <col min="32" max="35" width="10.52734375" bestFit="1" customWidth="1"/>
    <col min="36" max="36" width="9.46875" bestFit="1" customWidth="1"/>
    <col min="38" max="38" width="10.52734375" bestFit="1" customWidth="1"/>
  </cols>
  <sheetData>
    <row r="1" spans="1:52" ht="31.7" thickBot="1">
      <c r="A1" t="s">
        <v>61</v>
      </c>
      <c r="B1" t="s">
        <v>62</v>
      </c>
      <c r="C1" t="s">
        <v>63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C1" s="1" t="s">
        <v>5</v>
      </c>
      <c r="AD1" s="4" t="s">
        <v>6</v>
      </c>
      <c r="AE1" s="6" t="s">
        <v>7</v>
      </c>
      <c r="AF1" s="4" t="s">
        <v>8</v>
      </c>
      <c r="AG1" s="6" t="s">
        <v>9</v>
      </c>
      <c r="AH1" s="4" t="s">
        <v>10</v>
      </c>
      <c r="AI1" s="6" t="s">
        <v>11</v>
      </c>
      <c r="AJ1" s="4" t="s">
        <v>12</v>
      </c>
      <c r="AK1" s="6" t="s">
        <v>13</v>
      </c>
      <c r="AL1" s="4" t="s">
        <v>14</v>
      </c>
      <c r="AM1" s="6" t="s">
        <v>15</v>
      </c>
      <c r="AN1" s="4" t="s">
        <v>16</v>
      </c>
      <c r="AO1" s="6" t="s">
        <v>29</v>
      </c>
      <c r="AP1" s="4" t="s">
        <v>30</v>
      </c>
      <c r="AQ1" s="6" t="s">
        <v>31</v>
      </c>
      <c r="AR1" s="4" t="s">
        <v>32</v>
      </c>
      <c r="AS1" s="6" t="s">
        <v>33</v>
      </c>
      <c r="AT1" s="4" t="s">
        <v>34</v>
      </c>
      <c r="AU1" s="6" t="s">
        <v>35</v>
      </c>
      <c r="AV1" s="4" t="s">
        <v>36</v>
      </c>
      <c r="AW1" s="6" t="s">
        <v>37</v>
      </c>
      <c r="AX1" s="4" t="s">
        <v>38</v>
      </c>
      <c r="AY1" s="6" t="s">
        <v>39</v>
      </c>
      <c r="AZ1" s="4" t="s">
        <v>40</v>
      </c>
    </row>
    <row r="2" spans="1:52" ht="31.7" thickBot="1">
      <c r="A2">
        <v>1</v>
      </c>
      <c r="B2" t="s">
        <v>64</v>
      </c>
      <c r="C2">
        <v>16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1</v>
      </c>
      <c r="AA2">
        <v>0</v>
      </c>
      <c r="AB2" s="2" t="s">
        <v>4</v>
      </c>
      <c r="AC2" s="27">
        <f>SUMPRODUCT($C$2:$C$86,D2:D86)</f>
        <v>91</v>
      </c>
      <c r="AD2" s="27">
        <f t="shared" ref="AD2:AZ2" si="0">SUMPRODUCT($C$2:$C$86,E2:E86)</f>
        <v>229</v>
      </c>
      <c r="AE2" s="27">
        <f t="shared" si="0"/>
        <v>161</v>
      </c>
      <c r="AF2" s="27">
        <f t="shared" si="0"/>
        <v>201</v>
      </c>
      <c r="AG2" s="27">
        <f t="shared" si="0"/>
        <v>110</v>
      </c>
      <c r="AH2" s="27">
        <f t="shared" si="0"/>
        <v>210</v>
      </c>
      <c r="AI2" s="27">
        <f t="shared" si="0"/>
        <v>93</v>
      </c>
      <c r="AJ2" s="27">
        <f t="shared" si="0"/>
        <v>94</v>
      </c>
      <c r="AK2" s="27">
        <f t="shared" si="0"/>
        <v>148</v>
      </c>
      <c r="AL2" s="27">
        <f t="shared" si="0"/>
        <v>60</v>
      </c>
      <c r="AM2" s="27">
        <f t="shared" si="0"/>
        <v>156</v>
      </c>
      <c r="AN2" s="27">
        <f t="shared" si="0"/>
        <v>86</v>
      </c>
      <c r="AO2" s="27">
        <f t="shared" si="0"/>
        <v>503</v>
      </c>
      <c r="AP2" s="27">
        <f t="shared" si="0"/>
        <v>337</v>
      </c>
      <c r="AQ2" s="27">
        <f t="shared" si="0"/>
        <v>211</v>
      </c>
      <c r="AR2" s="27">
        <f t="shared" si="0"/>
        <v>138</v>
      </c>
      <c r="AS2" s="27">
        <f t="shared" si="0"/>
        <v>55</v>
      </c>
      <c r="AT2" s="27">
        <f t="shared" si="0"/>
        <v>207</v>
      </c>
      <c r="AU2" s="27">
        <f t="shared" si="0"/>
        <v>101</v>
      </c>
      <c r="AV2" s="27">
        <f t="shared" si="0"/>
        <v>112</v>
      </c>
      <c r="AW2" s="27">
        <f t="shared" si="0"/>
        <v>175</v>
      </c>
      <c r="AX2" s="27">
        <f t="shared" si="0"/>
        <v>113</v>
      </c>
      <c r="AY2" s="27">
        <f t="shared" si="0"/>
        <v>128</v>
      </c>
      <c r="AZ2" s="27">
        <f t="shared" si="0"/>
        <v>748</v>
      </c>
    </row>
    <row r="3" spans="1:52">
      <c r="A3">
        <v>2</v>
      </c>
      <c r="B3" t="s">
        <v>65</v>
      </c>
      <c r="C3">
        <v>21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52">
      <c r="A4">
        <v>3</v>
      </c>
      <c r="B4" t="s">
        <v>66</v>
      </c>
      <c r="C4">
        <v>5</v>
      </c>
      <c r="D4">
        <v>0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</row>
    <row r="5" spans="1:52">
      <c r="A5">
        <v>4</v>
      </c>
      <c r="B5" t="s">
        <v>67</v>
      </c>
      <c r="C5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</row>
    <row r="6" spans="1:52">
      <c r="A6">
        <v>5</v>
      </c>
      <c r="B6" t="s">
        <v>68</v>
      </c>
      <c r="C6">
        <v>2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  <c r="Y6">
        <v>0</v>
      </c>
      <c r="Z6">
        <v>0</v>
      </c>
      <c r="AA6">
        <v>0</v>
      </c>
    </row>
    <row r="7" spans="1:52">
      <c r="A7">
        <v>6</v>
      </c>
      <c r="B7" t="s">
        <v>69</v>
      </c>
      <c r="C7">
        <v>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1</v>
      </c>
      <c r="T7">
        <v>1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1</v>
      </c>
    </row>
    <row r="8" spans="1:52">
      <c r="A8">
        <v>7</v>
      </c>
      <c r="B8" t="s">
        <v>70</v>
      </c>
      <c r="C8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1</v>
      </c>
    </row>
    <row r="9" spans="1:52">
      <c r="A9">
        <v>8</v>
      </c>
      <c r="B9" t="s">
        <v>71</v>
      </c>
      <c r="C9">
        <v>11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1</v>
      </c>
    </row>
    <row r="10" spans="1:52">
      <c r="A10">
        <v>9</v>
      </c>
      <c r="B10" t="s">
        <v>72</v>
      </c>
      <c r="C10">
        <v>2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0</v>
      </c>
      <c r="S10">
        <v>0</v>
      </c>
      <c r="T10">
        <v>1</v>
      </c>
      <c r="U10">
        <v>1</v>
      </c>
      <c r="V10">
        <v>1</v>
      </c>
      <c r="W10">
        <v>0</v>
      </c>
      <c r="X10">
        <v>0</v>
      </c>
      <c r="Y10">
        <v>0</v>
      </c>
      <c r="Z10">
        <v>1</v>
      </c>
      <c r="AA10">
        <v>0</v>
      </c>
    </row>
    <row r="11" spans="1:52">
      <c r="A11">
        <v>10</v>
      </c>
      <c r="B11" t="s">
        <v>73</v>
      </c>
      <c r="C11">
        <v>3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</row>
    <row r="12" spans="1:52">
      <c r="A12">
        <v>11</v>
      </c>
      <c r="B12" t="s">
        <v>74</v>
      </c>
      <c r="C12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1</v>
      </c>
    </row>
    <row r="13" spans="1:52">
      <c r="A13">
        <v>12</v>
      </c>
      <c r="B13" t="s">
        <v>75</v>
      </c>
      <c r="C13">
        <v>5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</row>
    <row r="14" spans="1:52">
      <c r="A14">
        <v>13</v>
      </c>
      <c r="B14" t="s">
        <v>76</v>
      </c>
      <c r="C14">
        <v>9</v>
      </c>
      <c r="D14">
        <v>0</v>
      </c>
      <c r="E14">
        <v>0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1</v>
      </c>
    </row>
    <row r="15" spans="1:52">
      <c r="A15">
        <v>14</v>
      </c>
      <c r="B15" t="s">
        <v>77</v>
      </c>
      <c r="C15">
        <v>4</v>
      </c>
      <c r="D15">
        <v>1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1</v>
      </c>
    </row>
    <row r="16" spans="1:52">
      <c r="A16">
        <v>15</v>
      </c>
      <c r="B16" t="s">
        <v>78</v>
      </c>
      <c r="C16">
        <v>24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</row>
    <row r="17" spans="1:27">
      <c r="A17">
        <v>16</v>
      </c>
      <c r="B17" t="s">
        <v>79</v>
      </c>
      <c r="C17">
        <v>51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</row>
    <row r="18" spans="1:27">
      <c r="A18">
        <v>17</v>
      </c>
      <c r="B18" t="s">
        <v>80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>
        <v>18</v>
      </c>
      <c r="B19" t="s">
        <v>81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>
        <v>19</v>
      </c>
      <c r="B20" t="s">
        <v>82</v>
      </c>
      <c r="C20">
        <v>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1</v>
      </c>
      <c r="AA20">
        <v>1</v>
      </c>
    </row>
    <row r="21" spans="1:27">
      <c r="A21">
        <v>20</v>
      </c>
      <c r="B21" t="s">
        <v>83</v>
      </c>
      <c r="C21">
        <v>51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</row>
    <row r="22" spans="1:27">
      <c r="A22">
        <v>21</v>
      </c>
      <c r="B22" t="s">
        <v>84</v>
      </c>
      <c r="C22">
        <v>10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</row>
    <row r="23" spans="1:27">
      <c r="A23">
        <v>22</v>
      </c>
      <c r="B23" t="s">
        <v>85</v>
      </c>
      <c r="C23">
        <v>8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</row>
    <row r="24" spans="1:27">
      <c r="A24">
        <v>23</v>
      </c>
      <c r="B24" t="s">
        <v>86</v>
      </c>
      <c r="C24">
        <v>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</row>
    <row r="25" spans="1:27">
      <c r="A25">
        <v>24</v>
      </c>
      <c r="B25" t="s">
        <v>87</v>
      </c>
      <c r="C25">
        <v>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</row>
    <row r="26" spans="1:27">
      <c r="A26">
        <v>25</v>
      </c>
      <c r="B26" t="s">
        <v>88</v>
      </c>
      <c r="C26">
        <v>17</v>
      </c>
      <c r="D26">
        <v>0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>
        <v>26</v>
      </c>
      <c r="B27" t="s">
        <v>89</v>
      </c>
      <c r="C27">
        <v>15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A28">
        <v>27</v>
      </c>
      <c r="B28" t="s">
        <v>90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</row>
    <row r="29" spans="1:27">
      <c r="A29">
        <v>28</v>
      </c>
      <c r="B29" t="s">
        <v>91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</row>
    <row r="30" spans="1:27">
      <c r="A30">
        <v>29</v>
      </c>
      <c r="B30" t="s">
        <v>92</v>
      </c>
      <c r="C30">
        <v>22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1</v>
      </c>
      <c r="R30">
        <v>1</v>
      </c>
      <c r="S30">
        <v>0</v>
      </c>
      <c r="T30">
        <v>0</v>
      </c>
      <c r="U30">
        <v>1</v>
      </c>
      <c r="V30">
        <v>0</v>
      </c>
      <c r="W30">
        <v>0</v>
      </c>
      <c r="X30">
        <v>1</v>
      </c>
      <c r="Y30">
        <v>1</v>
      </c>
      <c r="Z30">
        <v>1</v>
      </c>
      <c r="AA30">
        <v>1</v>
      </c>
    </row>
    <row r="31" spans="1:27">
      <c r="A31">
        <v>30</v>
      </c>
      <c r="B31" t="s">
        <v>93</v>
      </c>
      <c r="C31">
        <v>6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1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</row>
    <row r="32" spans="1:27">
      <c r="A32">
        <v>31</v>
      </c>
      <c r="B32" t="s">
        <v>94</v>
      </c>
      <c r="C32">
        <v>8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</row>
    <row r="33" spans="1:27">
      <c r="A33">
        <v>32</v>
      </c>
      <c r="B33" t="s">
        <v>95</v>
      </c>
      <c r="C33">
        <v>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1</v>
      </c>
    </row>
    <row r="34" spans="1:27">
      <c r="A34">
        <v>33</v>
      </c>
      <c r="B34" t="s">
        <v>96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</row>
    <row r="35" spans="1:27">
      <c r="A35">
        <v>34</v>
      </c>
      <c r="B35" t="s">
        <v>97</v>
      </c>
      <c r="C35">
        <v>7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1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1</v>
      </c>
    </row>
    <row r="36" spans="1:27">
      <c r="A36">
        <v>35</v>
      </c>
      <c r="B36" t="s">
        <v>98</v>
      </c>
      <c r="C36">
        <v>5</v>
      </c>
      <c r="D36">
        <v>0</v>
      </c>
      <c r="E36">
        <v>1</v>
      </c>
      <c r="F36">
        <v>0</v>
      </c>
      <c r="G36">
        <v>1</v>
      </c>
      <c r="H36">
        <v>1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>
      <c r="A37">
        <v>36</v>
      </c>
      <c r="B37" t="s">
        <v>99</v>
      </c>
      <c r="C37">
        <v>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A38">
        <v>37</v>
      </c>
      <c r="B38" t="s">
        <v>100</v>
      </c>
      <c r="C38">
        <v>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</row>
    <row r="39" spans="1:27">
      <c r="A39">
        <v>38</v>
      </c>
      <c r="B39" t="s">
        <v>101</v>
      </c>
      <c r="C39">
        <v>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1</v>
      </c>
      <c r="R39">
        <v>0</v>
      </c>
      <c r="S39">
        <v>1</v>
      </c>
      <c r="T39">
        <v>1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>
      <c r="A40">
        <v>39</v>
      </c>
      <c r="B40" t="s">
        <v>102</v>
      </c>
      <c r="C40">
        <v>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1</v>
      </c>
    </row>
    <row r="41" spans="1:27">
      <c r="A41">
        <v>40</v>
      </c>
      <c r="B41" t="s">
        <v>103</v>
      </c>
      <c r="C41">
        <v>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1</v>
      </c>
    </row>
    <row r="42" spans="1:27">
      <c r="A42">
        <v>41</v>
      </c>
      <c r="B42" t="s">
        <v>104</v>
      </c>
      <c r="C42">
        <v>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</row>
    <row r="43" spans="1:27">
      <c r="A43">
        <v>42</v>
      </c>
      <c r="B43" t="s">
        <v>105</v>
      </c>
      <c r="C43">
        <v>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</row>
    <row r="44" spans="1:27">
      <c r="A44">
        <v>43</v>
      </c>
      <c r="B44" t="s">
        <v>106</v>
      </c>
      <c r="C44">
        <v>26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v>0</v>
      </c>
      <c r="AA44">
        <v>0</v>
      </c>
    </row>
    <row r="45" spans="1:27">
      <c r="A45">
        <v>44</v>
      </c>
      <c r="B45" t="s">
        <v>107</v>
      </c>
      <c r="C45">
        <v>19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1</v>
      </c>
      <c r="R45">
        <v>1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</row>
    <row r="46" spans="1:27">
      <c r="A46">
        <v>45</v>
      </c>
      <c r="B46" t="s">
        <v>108</v>
      </c>
      <c r="C46">
        <v>3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>
      <c r="A47">
        <v>46</v>
      </c>
      <c r="B47" t="s">
        <v>109</v>
      </c>
      <c r="C47">
        <v>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>
      <c r="A48">
        <v>47</v>
      </c>
      <c r="B48" t="s">
        <v>110</v>
      </c>
      <c r="C48">
        <v>38</v>
      </c>
      <c r="D48">
        <v>0</v>
      </c>
      <c r="E48">
        <v>1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1</v>
      </c>
    </row>
    <row r="49" spans="1:27">
      <c r="A49">
        <v>48</v>
      </c>
      <c r="B49" t="s">
        <v>111</v>
      </c>
      <c r="C49">
        <v>23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</row>
    <row r="50" spans="1:27">
      <c r="A50">
        <v>49</v>
      </c>
      <c r="B50" t="s">
        <v>112</v>
      </c>
      <c r="C50">
        <v>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</row>
    <row r="51" spans="1:27">
      <c r="A51">
        <v>50</v>
      </c>
      <c r="B51" t="s">
        <v>113</v>
      </c>
      <c r="C51">
        <v>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</row>
    <row r="52" spans="1:27">
      <c r="A52">
        <v>51</v>
      </c>
      <c r="B52" t="s">
        <v>114</v>
      </c>
      <c r="C52">
        <v>14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0</v>
      </c>
      <c r="R52">
        <v>1</v>
      </c>
      <c r="S52">
        <v>0</v>
      </c>
      <c r="T52">
        <v>0</v>
      </c>
      <c r="U52">
        <v>1</v>
      </c>
      <c r="V52">
        <v>0</v>
      </c>
      <c r="W52">
        <v>1</v>
      </c>
      <c r="X52">
        <v>0</v>
      </c>
      <c r="Y52">
        <v>0</v>
      </c>
      <c r="Z52">
        <v>1</v>
      </c>
      <c r="AA52">
        <v>1</v>
      </c>
    </row>
    <row r="53" spans="1:27">
      <c r="A53">
        <v>52</v>
      </c>
      <c r="B53" t="s">
        <v>115</v>
      </c>
      <c r="C53">
        <v>8</v>
      </c>
      <c r="D53">
        <v>0</v>
      </c>
      <c r="E53">
        <v>1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</row>
    <row r="54" spans="1:27">
      <c r="A54">
        <v>53</v>
      </c>
      <c r="B54" t="s">
        <v>116</v>
      </c>
      <c r="C54">
        <v>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0</v>
      </c>
    </row>
    <row r="55" spans="1:27">
      <c r="A55">
        <v>54</v>
      </c>
      <c r="B55" t="s">
        <v>117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>
      <c r="A56">
        <v>55</v>
      </c>
      <c r="B56" t="s">
        <v>118</v>
      </c>
      <c r="C56">
        <v>22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</row>
    <row r="57" spans="1:27">
      <c r="A57">
        <v>56</v>
      </c>
      <c r="B57" t="s">
        <v>119</v>
      </c>
      <c r="C57">
        <v>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</row>
    <row r="58" spans="1:27">
      <c r="A58">
        <v>57</v>
      </c>
      <c r="B58" t="s">
        <v>120</v>
      </c>
      <c r="C58">
        <v>4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1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</row>
    <row r="59" spans="1:27">
      <c r="A59">
        <v>58</v>
      </c>
      <c r="B59" t="s">
        <v>121</v>
      </c>
      <c r="C59">
        <v>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1</v>
      </c>
      <c r="Y59">
        <v>0</v>
      </c>
      <c r="Z59">
        <v>0</v>
      </c>
      <c r="AA59">
        <v>1</v>
      </c>
    </row>
    <row r="60" spans="1:27">
      <c r="A60">
        <v>59</v>
      </c>
      <c r="B60" t="s">
        <v>122</v>
      </c>
      <c r="C60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1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</row>
    <row r="61" spans="1:27">
      <c r="A61" s="26">
        <v>60</v>
      </c>
      <c r="B61" s="26" t="s">
        <v>123</v>
      </c>
      <c r="C61" s="26">
        <v>1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</row>
    <row r="62" spans="1:27">
      <c r="A62">
        <v>61</v>
      </c>
      <c r="B62" t="s">
        <v>124</v>
      </c>
      <c r="C62">
        <v>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1</v>
      </c>
    </row>
    <row r="63" spans="1:27">
      <c r="A63">
        <v>62</v>
      </c>
      <c r="B63" t="s">
        <v>125</v>
      </c>
      <c r="C63">
        <v>22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1</v>
      </c>
      <c r="Q63">
        <v>1</v>
      </c>
      <c r="R63">
        <v>1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1</v>
      </c>
    </row>
    <row r="64" spans="1:27">
      <c r="A64">
        <v>63</v>
      </c>
      <c r="B64" t="s">
        <v>126</v>
      </c>
      <c r="C64">
        <v>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>
      <c r="A65">
        <v>64</v>
      </c>
      <c r="B65" t="s">
        <v>127</v>
      </c>
      <c r="C65">
        <v>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</row>
    <row r="66" spans="1:27">
      <c r="A66">
        <v>65</v>
      </c>
      <c r="B66" t="s">
        <v>128</v>
      </c>
      <c r="C66">
        <v>7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</row>
    <row r="67" spans="1:27">
      <c r="A67">
        <v>66</v>
      </c>
      <c r="B67" t="s">
        <v>129</v>
      </c>
      <c r="C67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0</v>
      </c>
      <c r="O67">
        <v>1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</row>
    <row r="68" spans="1:27">
      <c r="A68">
        <v>67</v>
      </c>
      <c r="B68" t="s">
        <v>130</v>
      </c>
      <c r="C68">
        <v>21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</row>
    <row r="69" spans="1:27">
      <c r="A69">
        <v>68</v>
      </c>
      <c r="B69" t="s">
        <v>131</v>
      </c>
      <c r="C69">
        <v>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1</v>
      </c>
      <c r="Q69">
        <v>1</v>
      </c>
      <c r="R69">
        <v>1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</row>
    <row r="70" spans="1:27">
      <c r="A70">
        <v>69</v>
      </c>
      <c r="B70" t="s">
        <v>132</v>
      </c>
      <c r="C70">
        <v>7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</row>
    <row r="71" spans="1:27">
      <c r="A71">
        <v>70</v>
      </c>
      <c r="B71" t="s">
        <v>133</v>
      </c>
      <c r="C71">
        <v>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1</v>
      </c>
    </row>
    <row r="72" spans="1:27">
      <c r="A72">
        <v>71</v>
      </c>
      <c r="B72" t="s">
        <v>134</v>
      </c>
      <c r="C72">
        <v>29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1</v>
      </c>
    </row>
    <row r="73" spans="1:27">
      <c r="A73">
        <v>72</v>
      </c>
      <c r="B73" t="s">
        <v>135</v>
      </c>
      <c r="C73">
        <v>19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</row>
    <row r="74" spans="1:27">
      <c r="A74">
        <v>73</v>
      </c>
      <c r="B74" t="s">
        <v>136</v>
      </c>
      <c r="C74">
        <v>106</v>
      </c>
      <c r="D74">
        <v>0</v>
      </c>
      <c r="E74">
        <v>1</v>
      </c>
      <c r="F74">
        <v>0</v>
      </c>
      <c r="G74">
        <v>1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</row>
    <row r="75" spans="1:27">
      <c r="A75">
        <v>74</v>
      </c>
      <c r="B75" t="s">
        <v>137</v>
      </c>
      <c r="C75">
        <v>12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</row>
    <row r="76" spans="1:27">
      <c r="A76">
        <v>75</v>
      </c>
      <c r="B76" t="s">
        <v>138</v>
      </c>
      <c r="C76">
        <v>19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>
      <c r="A77">
        <v>76</v>
      </c>
      <c r="B77" t="s">
        <v>139</v>
      </c>
      <c r="C77">
        <v>8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  <c r="W77">
        <v>0</v>
      </c>
      <c r="X77">
        <v>0</v>
      </c>
      <c r="Y77">
        <v>0</v>
      </c>
      <c r="Z77">
        <v>0</v>
      </c>
      <c r="AA77">
        <v>1</v>
      </c>
    </row>
    <row r="78" spans="1:27">
      <c r="A78">
        <v>77</v>
      </c>
      <c r="B78" t="s">
        <v>140</v>
      </c>
      <c r="C78">
        <v>22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</row>
    <row r="79" spans="1:27">
      <c r="A79">
        <v>78</v>
      </c>
      <c r="B79" t="s">
        <v>141</v>
      </c>
      <c r="C79">
        <v>7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</row>
    <row r="80" spans="1:27">
      <c r="A80">
        <v>79</v>
      </c>
      <c r="B80" t="s">
        <v>142</v>
      </c>
      <c r="C80">
        <v>3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1</v>
      </c>
      <c r="R80">
        <v>0</v>
      </c>
      <c r="S80">
        <v>1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</row>
    <row r="81" spans="1:27">
      <c r="A81">
        <v>80</v>
      </c>
      <c r="B81" t="s">
        <v>143</v>
      </c>
      <c r="C81">
        <v>12</v>
      </c>
      <c r="D81">
        <v>0</v>
      </c>
      <c r="E81">
        <v>0</v>
      </c>
      <c r="F81">
        <v>1</v>
      </c>
      <c r="G81">
        <v>0</v>
      </c>
      <c r="H81">
        <v>0</v>
      </c>
      <c r="I81">
        <v>1</v>
      </c>
      <c r="J81">
        <v>1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1</v>
      </c>
    </row>
    <row r="82" spans="1:27">
      <c r="A82">
        <v>81</v>
      </c>
      <c r="B82" t="s">
        <v>144</v>
      </c>
      <c r="C82">
        <v>2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</row>
    <row r="83" spans="1:27">
      <c r="A83">
        <v>82</v>
      </c>
      <c r="B83" t="s">
        <v>145</v>
      </c>
      <c r="C83">
        <v>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</row>
    <row r="84" spans="1:27">
      <c r="A84">
        <v>83</v>
      </c>
      <c r="B84" t="s">
        <v>146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1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</row>
    <row r="85" spans="1:27">
      <c r="A85">
        <v>84</v>
      </c>
      <c r="B85" t="s">
        <v>147</v>
      </c>
      <c r="C85">
        <v>28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>
        <v>1</v>
      </c>
    </row>
    <row r="86" spans="1:27">
      <c r="A86">
        <v>85</v>
      </c>
      <c r="B86" t="s">
        <v>148</v>
      </c>
      <c r="C86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D1CE-8419-4E75-B025-E77F2F78925E}">
  <dimension ref="A1:AP49"/>
  <sheetViews>
    <sheetView tabSelected="1" workbookViewId="0">
      <selection activeCell="Z22" sqref="Z22"/>
    </sheetView>
  </sheetViews>
  <sheetFormatPr defaultRowHeight="14.35"/>
  <cols>
    <col min="3" max="14" width="8.9375" style="22"/>
    <col min="18" max="18" width="13.1171875" bestFit="1" customWidth="1"/>
    <col min="28" max="28" width="11.76171875" bestFit="1" customWidth="1"/>
  </cols>
  <sheetData>
    <row r="1" spans="1:42" ht="31.7" thickBot="1">
      <c r="A1" s="21" t="s">
        <v>53</v>
      </c>
      <c r="B1" s="14" t="s">
        <v>0</v>
      </c>
      <c r="C1" s="14" t="s">
        <v>5</v>
      </c>
      <c r="D1" s="14" t="s">
        <v>6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14" t="s">
        <v>16</v>
      </c>
      <c r="O1" s="32" t="s">
        <v>150</v>
      </c>
      <c r="Q1">
        <v>1000</v>
      </c>
      <c r="R1" s="36" t="s">
        <v>163</v>
      </c>
      <c r="S1" s="1" t="s">
        <v>5</v>
      </c>
      <c r="T1" s="4" t="s">
        <v>6</v>
      </c>
      <c r="U1" s="6" t="s">
        <v>7</v>
      </c>
      <c r="V1" s="4" t="s">
        <v>8</v>
      </c>
      <c r="W1" s="6" t="s">
        <v>9</v>
      </c>
      <c r="X1" s="4" t="s">
        <v>10</v>
      </c>
      <c r="Y1" s="6" t="s">
        <v>11</v>
      </c>
      <c r="Z1" s="4" t="s">
        <v>12</v>
      </c>
      <c r="AA1" s="6" t="s">
        <v>13</v>
      </c>
      <c r="AB1" s="4" t="s">
        <v>14</v>
      </c>
      <c r="AC1" s="6" t="s">
        <v>15</v>
      </c>
      <c r="AD1" s="4" t="s">
        <v>16</v>
      </c>
      <c r="AE1" s="6" t="s">
        <v>29</v>
      </c>
      <c r="AF1" s="4" t="s">
        <v>30</v>
      </c>
      <c r="AG1" s="6" t="s">
        <v>31</v>
      </c>
      <c r="AH1" s="4" t="s">
        <v>32</v>
      </c>
      <c r="AI1" s="6" t="s">
        <v>33</v>
      </c>
      <c r="AJ1" s="4" t="s">
        <v>34</v>
      </c>
      <c r="AK1" s="6" t="s">
        <v>35</v>
      </c>
      <c r="AL1" s="4" t="s">
        <v>36</v>
      </c>
      <c r="AM1" s="6" t="s">
        <v>37</v>
      </c>
      <c r="AN1" s="4" t="s">
        <v>38</v>
      </c>
      <c r="AO1" s="6" t="s">
        <v>39</v>
      </c>
      <c r="AP1" s="4" t="s">
        <v>40</v>
      </c>
    </row>
    <row r="2" spans="1:42">
      <c r="A2" s="10">
        <v>0.01</v>
      </c>
      <c r="B2" t="s">
        <v>41</v>
      </c>
      <c r="C2" s="22">
        <f>'summary table'!O4/'summary table'!$J$31</f>
        <v>0.18181818181818182</v>
      </c>
      <c r="D2" s="22">
        <f>'summary table'!P4/'summary table'!$J$31</f>
        <v>0</v>
      </c>
      <c r="E2" s="22">
        <f>'summary table'!Q4/'summary table'!$J$31</f>
        <v>0</v>
      </c>
      <c r="F2" s="22">
        <f>'summary table'!R4/'summary table'!$J$31</f>
        <v>0.18181818181818182</v>
      </c>
      <c r="G2" s="22">
        <f>'summary table'!S4/'summary table'!$J$31</f>
        <v>0</v>
      </c>
      <c r="H2" s="22">
        <f>'summary table'!T4/'summary table'!$J$31</f>
        <v>0</v>
      </c>
      <c r="I2" s="22">
        <f>'summary table'!U4/'summary table'!$J$31</f>
        <v>0</v>
      </c>
      <c r="J2" s="22">
        <f>'summary table'!V4/'summary table'!$J$31</f>
        <v>9.0909090909090912E-2</v>
      </c>
      <c r="K2" s="22">
        <f>'summary table'!W4/'summary table'!$J$31</f>
        <v>0</v>
      </c>
      <c r="L2" s="22">
        <f>'summary table'!X4/'summary table'!$J$31</f>
        <v>0</v>
      </c>
      <c r="M2" s="22">
        <f>'summary table'!Y4/'summary table'!$J$31</f>
        <v>0</v>
      </c>
      <c r="N2" s="22">
        <f>'summary table'!Z4/'summary table'!$J$31</f>
        <v>0</v>
      </c>
      <c r="O2" t="s">
        <v>151</v>
      </c>
      <c r="Q2">
        <v>100</v>
      </c>
      <c r="R2" s="34" t="s">
        <v>3</v>
      </c>
      <c r="S2">
        <f>SUMPRODUCT(C2:C13,$Q$2:$Q$13)</f>
        <v>46.681818181818187</v>
      </c>
      <c r="T2">
        <f t="shared" ref="T2:AD2" si="0">SUMPRODUCT(D2:D13,$Q$2:$Q$13)</f>
        <v>35.040404040404042</v>
      </c>
      <c r="U2">
        <f t="shared" si="0"/>
        <v>26.75</v>
      </c>
      <c r="V2">
        <f t="shared" si="0"/>
        <v>87.702651515151516</v>
      </c>
      <c r="W2">
        <f t="shared" si="0"/>
        <v>13.90909090909091</v>
      </c>
      <c r="X2">
        <f t="shared" si="0"/>
        <v>111</v>
      </c>
      <c r="Y2">
        <f t="shared" si="0"/>
        <v>28.353535353535353</v>
      </c>
      <c r="Z2">
        <f t="shared" si="0"/>
        <v>9.0909090909090917</v>
      </c>
      <c r="AA2">
        <f t="shared" si="0"/>
        <v>33.631944444444443</v>
      </c>
      <c r="AB2">
        <f t="shared" si="0"/>
        <v>23.59659090909091</v>
      </c>
      <c r="AC2">
        <f t="shared" si="0"/>
        <v>0</v>
      </c>
      <c r="AD2">
        <f t="shared" si="0"/>
        <v>9.6875</v>
      </c>
      <c r="AE2">
        <f>SUMPRODUCT(C26:C37,$Q$2:$Q$13)</f>
        <v>461.50555555555553</v>
      </c>
      <c r="AF2">
        <f>SUMPRODUCT(D26:D37,$Q$2:$Q$13)</f>
        <v>221.73535353535354</v>
      </c>
      <c r="AG2">
        <f>SUMPRODUCT(E26:E37,$Q$2:$Q$13)</f>
        <v>146.14734848484849</v>
      </c>
      <c r="AH2">
        <f>SUMPRODUCT(F26:F37,$Q$2:$Q$13)</f>
        <v>88.793813131313129</v>
      </c>
      <c r="AI2">
        <f>SUMPRODUCT(G26:G37,$Q$2:$Q$13)</f>
        <v>46</v>
      </c>
      <c r="AJ2">
        <f>SUMPRODUCT(H26:H37,$Q$2:$Q$13)</f>
        <v>164.98762626262624</v>
      </c>
      <c r="AK2">
        <f>SUMPRODUCT(I26:I37,$Q$2:$Q$13)</f>
        <v>36.909090909090914</v>
      </c>
      <c r="AL2">
        <f>SUMPRODUCT(J26:J37,$Q$2:$Q$13)</f>
        <v>46.535353535353536</v>
      </c>
      <c r="AM2">
        <f>SUMPRODUCT(K26:K37,$Q$2:$Q$13)</f>
        <v>62.105681818181822</v>
      </c>
      <c r="AN2">
        <f>SUMPRODUCT(L26:L37,$Q$2:$Q$13)</f>
        <v>54.549494949494949</v>
      </c>
      <c r="AO2">
        <f>SUMPRODUCT(M26:M37,$Q$2:$Q$13)</f>
        <v>76.168813131313129</v>
      </c>
      <c r="AP2">
        <f>SUMPRODUCT(N26:N37,$Q$2:$Q$13)</f>
        <v>344.87929292929289</v>
      </c>
    </row>
    <row r="3" spans="1:42">
      <c r="B3" t="s">
        <v>42</v>
      </c>
      <c r="C3" s="22">
        <f>'summary table'!O5/'summary table'!$J$32</f>
        <v>0</v>
      </c>
      <c r="D3" s="22">
        <f>'summary table'!P5/'summary table'!$J$32</f>
        <v>0</v>
      </c>
      <c r="E3" s="22">
        <f>'summary table'!Q5/'summary table'!$J$32</f>
        <v>0.25</v>
      </c>
      <c r="F3" s="22">
        <f>'summary table'!R5/'summary table'!$J$32</f>
        <v>0.25</v>
      </c>
      <c r="G3" s="22">
        <f>'summary table'!S5/'summary table'!$J$32</f>
        <v>0</v>
      </c>
      <c r="H3" s="22">
        <f>'summary table'!T5/'summary table'!$J$32</f>
        <v>0.75</v>
      </c>
      <c r="I3" s="22">
        <f>'summary table'!U5/'summary table'!$J$32</f>
        <v>0</v>
      </c>
      <c r="J3" s="22">
        <f>'summary table'!V5/'summary table'!$J$32</f>
        <v>0</v>
      </c>
      <c r="K3" s="22">
        <f>'summary table'!W5/'summary table'!$J$32</f>
        <v>0</v>
      </c>
      <c r="L3" s="22">
        <f>'summary table'!X5/'summary table'!$J$32</f>
        <v>0</v>
      </c>
      <c r="M3" s="22">
        <f>'summary table'!Y5/'summary table'!$J$32</f>
        <v>0</v>
      </c>
      <c r="N3" s="22">
        <f>'summary table'!Z5/'summary table'!$J$32</f>
        <v>0</v>
      </c>
      <c r="O3" t="s">
        <v>152</v>
      </c>
      <c r="Q3">
        <v>40</v>
      </c>
      <c r="R3" s="35"/>
    </row>
    <row r="4" spans="1:42">
      <c r="B4" t="s">
        <v>43</v>
      </c>
      <c r="C4" s="22">
        <f>'summary table'!O6/'summary table'!$J$33</f>
        <v>0</v>
      </c>
      <c r="D4" s="22">
        <f>'summary table'!P6/'summary table'!$J$33</f>
        <v>0</v>
      </c>
      <c r="E4" s="22">
        <f>'summary table'!Q6/'summary table'!$J$33</f>
        <v>0.25</v>
      </c>
      <c r="F4" s="22">
        <f>'summary table'!R6/'summary table'!$J$33</f>
        <v>0</v>
      </c>
      <c r="G4" s="22">
        <f>'summary table'!S6/'summary table'!$J$33</f>
        <v>0</v>
      </c>
      <c r="H4" s="22">
        <f>'summary table'!T6/'summary table'!$J$33</f>
        <v>0</v>
      </c>
      <c r="I4" s="22">
        <f>'summary table'!U6/'summary table'!$J$33</f>
        <v>0</v>
      </c>
      <c r="J4" s="22">
        <f>'summary table'!V6/'summary table'!$J$33</f>
        <v>0</v>
      </c>
      <c r="K4" s="22">
        <f>'summary table'!W6/'summary table'!$J$33</f>
        <v>0</v>
      </c>
      <c r="L4" s="22">
        <f>'summary table'!X6/'summary table'!$J$33</f>
        <v>0</v>
      </c>
      <c r="M4" s="22">
        <f>'summary table'!Y6/'summary table'!$J$33</f>
        <v>0</v>
      </c>
      <c r="N4" s="22">
        <f>'summary table'!Z6/'summary table'!$J$33</f>
        <v>0</v>
      </c>
      <c r="O4" t="s">
        <v>153</v>
      </c>
      <c r="Q4">
        <v>67</v>
      </c>
      <c r="R4" s="33" t="s">
        <v>4</v>
      </c>
      <c r="S4">
        <f>SUMPRODUCT(C14:C25,$Q$2:$Q$13)</f>
        <v>98.995580808080803</v>
      </c>
      <c r="T4">
        <f>SUMPRODUCT(D14:D25,$Q$2:$Q$13)</f>
        <v>150.2348484848485</v>
      </c>
      <c r="U4">
        <f>SUMPRODUCT(E14:E25,$Q$2:$Q$13)</f>
        <v>125.18181818181819</v>
      </c>
      <c r="V4">
        <f>SUMPRODUCT(F14:F25,$Q$2:$Q$13)</f>
        <v>108.83396464646464</v>
      </c>
      <c r="W4">
        <f>SUMPRODUCT(G14:G25,$Q$2:$Q$13)</f>
        <v>56.659722222222229</v>
      </c>
      <c r="X4">
        <f>SUMPRODUCT(H14:H25,$Q$2:$Q$13)</f>
        <v>199.05959595959595</v>
      </c>
      <c r="Y4">
        <f>SUMPRODUCT(I14:I25,$Q$2:$Q$13)</f>
        <v>63.141035353535358</v>
      </c>
      <c r="Z4">
        <f>SUMPRODUCT(J14:J25,$Q$2:$Q$13)</f>
        <v>34.494949494949495</v>
      </c>
      <c r="AA4">
        <f>SUMPRODUCT(K14:K25,$Q$2:$Q$13)</f>
        <v>85.957702020202021</v>
      </c>
      <c r="AB4">
        <f>SUMPRODUCT(L14:L25,$Q$2:$Q$13)</f>
        <v>65.971590909090907</v>
      </c>
      <c r="AC4">
        <f>SUMPRODUCT(M14:M25,$Q$2:$Q$13)</f>
        <v>16.909722222222221</v>
      </c>
      <c r="AD4">
        <f>SUMPRODUCT(N14:N25,$Q$2:$Q$13)</f>
        <v>33.631944444444443</v>
      </c>
      <c r="AE4">
        <f>SUMPRODUCT(C38:C49,$Q$2:$Q$13)</f>
        <v>571.99659090909086</v>
      </c>
      <c r="AF4">
        <f>SUMPRODUCT(D38:D49,$Q$2:$Q$13)</f>
        <v>354.19558080808082</v>
      </c>
      <c r="AG4">
        <f>SUMPRODUCT(E38:E49,$Q$2:$Q$13)</f>
        <v>272.95164141414142</v>
      </c>
      <c r="AH4">
        <f>SUMPRODUCT(F38:F49,$Q$2:$Q$13)</f>
        <v>166.85757575757575</v>
      </c>
      <c r="AI4">
        <f>SUMPRODUCT(G38:G49,$Q$2:$Q$13)</f>
        <v>116.50340909090909</v>
      </c>
      <c r="AJ4">
        <f>SUMPRODUCT(H38:H49,$Q$2:$Q$13)</f>
        <v>268.0564393939394</v>
      </c>
      <c r="AK4">
        <f>SUMPRODUCT(I38:I49,$Q$2:$Q$13)</f>
        <v>110.50972222222222</v>
      </c>
      <c r="AL4">
        <f>SUMPRODUCT(J38:J49,$Q$2:$Q$13)</f>
        <v>130.26452020202018</v>
      </c>
      <c r="AM4">
        <f>SUMPRODUCT(K38:K49,$Q$2:$Q$13)</f>
        <v>190.14861111111111</v>
      </c>
      <c r="AN4">
        <f>SUMPRODUCT(L38:L49,$Q$2:$Q$13)</f>
        <v>125.70290404040404</v>
      </c>
      <c r="AO4">
        <f>SUMPRODUCT(M38:M49,$Q$2:$Q$13)</f>
        <v>132.98825757575759</v>
      </c>
      <c r="AP4">
        <f>SUMPRODUCT(N38:N49,$Q$2:$Q$13)</f>
        <v>515.840404040404</v>
      </c>
    </row>
    <row r="5" spans="1:42">
      <c r="B5" t="s">
        <v>44</v>
      </c>
      <c r="C5" s="22">
        <f>'summary table'!O7/'summary table'!$J$34</f>
        <v>0</v>
      </c>
      <c r="D5" s="22">
        <f>'summary table'!P7/'summary table'!$J$34</f>
        <v>0</v>
      </c>
      <c r="E5" s="22">
        <f>'summary table'!Q7/'summary table'!$J$34</f>
        <v>0</v>
      </c>
      <c r="F5" s="22">
        <f>'summary table'!R7/'summary table'!$J$34</f>
        <v>0</v>
      </c>
      <c r="G5" s="22">
        <f>'summary table'!S7/'summary table'!$J$34</f>
        <v>0</v>
      </c>
      <c r="H5" s="22">
        <f>'summary table'!T7/'summary table'!$J$34</f>
        <v>0.1111111111111111</v>
      </c>
      <c r="I5" s="22">
        <f>'summary table'!U7/'summary table'!$J$34</f>
        <v>0</v>
      </c>
      <c r="J5" s="22">
        <f>'summary table'!V7/'summary table'!$J$34</f>
        <v>0</v>
      </c>
      <c r="K5" s="22">
        <f>'summary table'!W7/'summary table'!$J$34</f>
        <v>0.1111111111111111</v>
      </c>
      <c r="L5" s="22">
        <f>'summary table'!X7/'summary table'!$J$34</f>
        <v>0</v>
      </c>
      <c r="M5" s="22">
        <f>'summary table'!Y7/'summary table'!$J$34</f>
        <v>0</v>
      </c>
      <c r="N5" s="22">
        <f>'summary table'!Z7/'summary table'!$J$34</f>
        <v>0</v>
      </c>
      <c r="O5" t="s">
        <v>154</v>
      </c>
      <c r="Q5">
        <v>130</v>
      </c>
      <c r="R5" s="35"/>
    </row>
    <row r="6" spans="1:42">
      <c r="B6" t="s">
        <v>45</v>
      </c>
      <c r="C6" s="22">
        <f>'summary table'!O8/'summary table'!$J$35</f>
        <v>0</v>
      </c>
      <c r="D6" s="22">
        <f>'summary table'!P8/'summary table'!$J$35</f>
        <v>0.1111111111111111</v>
      </c>
      <c r="E6" s="22">
        <f>'summary table'!Q8/'summary table'!$J$35</f>
        <v>0</v>
      </c>
      <c r="F6" s="22">
        <f>'summary table'!R8/'summary table'!$J$35</f>
        <v>0</v>
      </c>
      <c r="G6" s="22">
        <f>'summary table'!S8/'summary table'!$J$35</f>
        <v>0</v>
      </c>
      <c r="H6" s="22">
        <f>'summary table'!T8/'summary table'!$J$35</f>
        <v>0.1111111111111111</v>
      </c>
      <c r="I6" s="22">
        <f>'summary table'!U8/'summary table'!$J$35</f>
        <v>0.22222222222222221</v>
      </c>
      <c r="J6" s="22">
        <f>'summary table'!V8/'summary table'!$J$35</f>
        <v>0</v>
      </c>
      <c r="K6" s="22">
        <f>'summary table'!W8/'summary table'!$J$35</f>
        <v>0</v>
      </c>
      <c r="L6" s="22">
        <f>'summary table'!X8/'summary table'!$J$35</f>
        <v>0</v>
      </c>
      <c r="M6" s="22">
        <f>'summary table'!Y8/'summary table'!$J$35</f>
        <v>0</v>
      </c>
      <c r="N6" s="22">
        <f>'summary table'!Z8/'summary table'!$J$35</f>
        <v>0</v>
      </c>
      <c r="O6" t="s">
        <v>155</v>
      </c>
      <c r="Q6">
        <v>65</v>
      </c>
    </row>
    <row r="7" spans="1:42">
      <c r="B7" t="s">
        <v>46</v>
      </c>
      <c r="C7" s="22">
        <f>'summary table'!O9/'summary table'!$J$36</f>
        <v>0</v>
      </c>
      <c r="D7" s="22">
        <f>'summary table'!P9/'summary table'!$J$36</f>
        <v>0</v>
      </c>
      <c r="E7" s="22">
        <f>'summary table'!Q9/'summary table'!$J$36</f>
        <v>0</v>
      </c>
      <c r="F7" s="22">
        <f>'summary table'!R9/'summary table'!$J$36</f>
        <v>0</v>
      </c>
      <c r="G7" s="22">
        <f>'summary table'!S9/'summary table'!$J$36</f>
        <v>0</v>
      </c>
      <c r="H7" s="22">
        <f>'summary table'!T9/'summary table'!$J$36</f>
        <v>0</v>
      </c>
      <c r="I7" s="22">
        <f>'summary table'!U9/'summary table'!$J$36</f>
        <v>0</v>
      </c>
      <c r="J7" s="22">
        <f>'summary table'!V9/'summary table'!$J$36</f>
        <v>0</v>
      </c>
      <c r="K7" s="22">
        <f>'summary table'!W9/'summary table'!$J$36</f>
        <v>0</v>
      </c>
      <c r="L7" s="22">
        <f>'summary table'!X9/'summary table'!$J$36</f>
        <v>0</v>
      </c>
      <c r="M7" s="22">
        <f>'summary table'!Y9/'summary table'!$J$36</f>
        <v>0</v>
      </c>
      <c r="N7" s="22">
        <f>'summary table'!Z9/'summary table'!$J$36</f>
        <v>0</v>
      </c>
      <c r="O7" t="s">
        <v>156</v>
      </c>
      <c r="Q7">
        <v>28</v>
      </c>
    </row>
    <row r="8" spans="1:42">
      <c r="B8" t="s">
        <v>47</v>
      </c>
      <c r="C8" s="22">
        <f>'summary table'!O10/'summary table'!$J$37</f>
        <v>0</v>
      </c>
      <c r="D8" s="22">
        <f>'summary table'!P10/'summary table'!$J$37</f>
        <v>0.18181818181818182</v>
      </c>
      <c r="E8" s="22">
        <f>'summary table'!Q10/'summary table'!$J$37</f>
        <v>0</v>
      </c>
      <c r="F8" s="22">
        <f>'summary table'!R10/'summary table'!$J$37</f>
        <v>0</v>
      </c>
      <c r="G8" s="22">
        <f>'summary table'!S10/'summary table'!$J$37</f>
        <v>9.0909090909090912E-2</v>
      </c>
      <c r="H8" s="22">
        <f>'summary table'!T10/'summary table'!$J$37</f>
        <v>0</v>
      </c>
      <c r="I8" s="22">
        <f>'summary table'!U10/'summary table'!$J$37</f>
        <v>9.0909090909090912E-2</v>
      </c>
      <c r="J8" s="22">
        <f>'summary table'!V10/'summary table'!$J$37</f>
        <v>0</v>
      </c>
      <c r="K8" s="22">
        <f>'summary table'!W10/'summary table'!$J$37</f>
        <v>0</v>
      </c>
      <c r="L8" s="22">
        <f>'summary table'!X10/'summary table'!$J$37</f>
        <v>9.0909090909090912E-2</v>
      </c>
      <c r="M8" s="22">
        <f>'summary table'!Y10/'summary table'!$J$37</f>
        <v>0</v>
      </c>
      <c r="N8" s="22">
        <f>'summary table'!Z10/'summary table'!$J$37</f>
        <v>0</v>
      </c>
      <c r="O8" t="s">
        <v>157</v>
      </c>
      <c r="Q8">
        <v>153</v>
      </c>
      <c r="R8" s="36" t="s">
        <v>164</v>
      </c>
    </row>
    <row r="9" spans="1:42">
      <c r="B9" t="s">
        <v>48</v>
      </c>
      <c r="C9" s="22">
        <f>'summary table'!O11/'summary table'!$J$38</f>
        <v>0</v>
      </c>
      <c r="D9" s="22">
        <f>'summary table'!P11/'summary table'!$J$38</f>
        <v>0</v>
      </c>
      <c r="E9" s="22">
        <f>'summary table'!Q11/'summary table'!$J$38</f>
        <v>0</v>
      </c>
      <c r="F9" s="22">
        <f>'summary table'!R11/'summary table'!$J$38</f>
        <v>0</v>
      </c>
      <c r="G9" s="22">
        <f>'summary table'!S11/'summary table'!$J$38</f>
        <v>0</v>
      </c>
      <c r="H9" s="22">
        <f>'summary table'!T11/'summary table'!$J$38</f>
        <v>0</v>
      </c>
      <c r="I9" s="22">
        <f>'summary table'!U11/'summary table'!$J$38</f>
        <v>0</v>
      </c>
      <c r="J9" s="22">
        <f>'summary table'!V11/'summary table'!$J$38</f>
        <v>0</v>
      </c>
      <c r="K9" s="22">
        <f>'summary table'!W11/'summary table'!$J$38</f>
        <v>0</v>
      </c>
      <c r="L9" s="22">
        <f>'summary table'!X11/'summary table'!$J$38</f>
        <v>0</v>
      </c>
      <c r="M9" s="22">
        <f>'summary table'!Y11/'summary table'!$J$38</f>
        <v>0</v>
      </c>
      <c r="N9" s="22">
        <f>'summary table'!Z11/'summary table'!$J$38</f>
        <v>0</v>
      </c>
      <c r="O9" t="s">
        <v>158</v>
      </c>
      <c r="Q9">
        <v>24</v>
      </c>
      <c r="S9">
        <v>4.9518181818181822E-2</v>
      </c>
      <c r="T9">
        <v>3.508080808080808E-2</v>
      </c>
      <c r="U9">
        <v>2.6250000000000002E-2</v>
      </c>
      <c r="V9">
        <v>9.5384848484848503E-2</v>
      </c>
      <c r="W9">
        <v>1.3818181818181818E-2</v>
      </c>
      <c r="X9">
        <v>0.11718888888888888</v>
      </c>
      <c r="Y9">
        <v>2.8707070707070709E-2</v>
      </c>
      <c r="Z9">
        <v>9.9090909090909091E-3</v>
      </c>
      <c r="AA9">
        <v>3.2177777777777777E-2</v>
      </c>
      <c r="AB9">
        <v>2.3318181818181818E-2</v>
      </c>
      <c r="AC9">
        <v>0</v>
      </c>
      <c r="AD9">
        <v>9.4999999999999998E-3</v>
      </c>
      <c r="AE9">
        <v>0.46532979797979795</v>
      </c>
      <c r="AF9">
        <v>0.22365707070707072</v>
      </c>
      <c r="AG9">
        <v>0.14739696969696972</v>
      </c>
      <c r="AH9">
        <v>8.8389898989898991E-2</v>
      </c>
      <c r="AI9">
        <v>4.7454545454545458E-2</v>
      </c>
      <c r="AJ9">
        <v>0.16525303030303032</v>
      </c>
      <c r="AK9">
        <v>3.7545454545454549E-2</v>
      </c>
      <c r="AL9">
        <v>4.6414141414141415E-2</v>
      </c>
      <c r="AM9">
        <v>6.1336363636363633E-2</v>
      </c>
      <c r="AN9">
        <v>5.3298989898989901E-2</v>
      </c>
      <c r="AO9">
        <v>7.4639898989898992E-2</v>
      </c>
      <c r="AP9">
        <v>0.34389090909090908</v>
      </c>
    </row>
    <row r="10" spans="1:42">
      <c r="B10" t="s">
        <v>49</v>
      </c>
      <c r="C10" s="22">
        <f>'summary table'!O12/'summary table'!$J$39</f>
        <v>0</v>
      </c>
      <c r="D10" s="22">
        <f>'summary table'!P12/'summary table'!$J$39</f>
        <v>0</v>
      </c>
      <c r="E10" s="22">
        <f>'summary table'!Q12/'summary table'!$J$39</f>
        <v>0</v>
      </c>
      <c r="F10" s="22">
        <f>'summary table'!R12/'summary table'!$J$39</f>
        <v>6.25E-2</v>
      </c>
      <c r="G10" s="22">
        <f>'summary table'!S12/'summary table'!$J$39</f>
        <v>0</v>
      </c>
      <c r="H10" s="22">
        <f>'summary table'!T12/'summary table'!$J$39</f>
        <v>0</v>
      </c>
      <c r="I10" s="22">
        <f>'summary table'!U12/'summary table'!$J$39</f>
        <v>0</v>
      </c>
      <c r="J10" s="22">
        <f>'summary table'!V12/'summary table'!$J$39</f>
        <v>0</v>
      </c>
      <c r="K10" s="22">
        <f>'summary table'!W12/'summary table'!$J$39</f>
        <v>6.25E-2</v>
      </c>
      <c r="L10" s="22">
        <f>'summary table'!X12/'summary table'!$J$39</f>
        <v>6.25E-2</v>
      </c>
      <c r="M10" s="22">
        <f>'summary table'!Y12/'summary table'!$J$39</f>
        <v>0</v>
      </c>
      <c r="N10" s="22">
        <f>'summary table'!Z12/'summary table'!$J$39</f>
        <v>6.25E-2</v>
      </c>
      <c r="O10" t="s">
        <v>159</v>
      </c>
      <c r="Q10">
        <v>155</v>
      </c>
    </row>
    <row r="11" spans="1:42">
      <c r="B11" t="s">
        <v>50</v>
      </c>
      <c r="C11" s="22">
        <f>'summary table'!O13/'summary table'!$J$40</f>
        <v>0</v>
      </c>
      <c r="D11" s="22">
        <f>'summary table'!P13/'summary table'!$J$40</f>
        <v>0</v>
      </c>
      <c r="E11" s="22">
        <f>'summary table'!Q13/'summary table'!$J$40</f>
        <v>0</v>
      </c>
      <c r="F11" s="22">
        <f>'summary table'!R13/'summary table'!$J$40</f>
        <v>0</v>
      </c>
      <c r="G11" s="22">
        <f>'summary table'!S13/'summary table'!$J$40</f>
        <v>0</v>
      </c>
      <c r="H11" s="22">
        <f>'summary table'!T13/'summary table'!$J$40</f>
        <v>0</v>
      </c>
      <c r="I11" s="22">
        <f>'summary table'!U13/'summary table'!$J$40</f>
        <v>0</v>
      </c>
      <c r="J11" s="22">
        <f>'summary table'!V13/'summary table'!$J$40</f>
        <v>0</v>
      </c>
      <c r="K11" s="22">
        <f>'summary table'!W13/'summary table'!$J$40</f>
        <v>0</v>
      </c>
      <c r="L11" s="22">
        <f>'summary table'!X13/'summary table'!$J$40</f>
        <v>0</v>
      </c>
      <c r="M11" s="22">
        <f>'summary table'!Y13/'summary table'!$J$40</f>
        <v>0</v>
      </c>
      <c r="N11" s="22">
        <f>'summary table'!Z13/'summary table'!$J$40</f>
        <v>0</v>
      </c>
      <c r="O11" t="s">
        <v>160</v>
      </c>
      <c r="Q11">
        <v>22</v>
      </c>
      <c r="S11">
        <v>0.10211414141414142</v>
      </c>
      <c r="T11">
        <v>0.15174747474747474</v>
      </c>
      <c r="U11">
        <v>0.12321818181818182</v>
      </c>
      <c r="V11">
        <v>0.11664747474747476</v>
      </c>
      <c r="W11">
        <v>5.6421717171717178E-2</v>
      </c>
      <c r="X11">
        <v>0.20975151515151516</v>
      </c>
      <c r="Y11">
        <v>6.300707070707072E-2</v>
      </c>
      <c r="Z11">
        <v>3.7171717171717168E-2</v>
      </c>
      <c r="AA11">
        <v>8.407929292929292E-2</v>
      </c>
      <c r="AB11">
        <v>6.6045454545454546E-2</v>
      </c>
      <c r="AC11">
        <v>1.6944444444444443E-2</v>
      </c>
      <c r="AD11">
        <v>3.2177777777777777E-2</v>
      </c>
      <c r="AE11">
        <v>0.57110303030303022</v>
      </c>
      <c r="AF11">
        <v>0.36238434343434345</v>
      </c>
      <c r="AG11">
        <v>0.26903333333333329</v>
      </c>
      <c r="AH11">
        <v>0.16814696969696971</v>
      </c>
      <c r="AI11">
        <v>0.11651363636363636</v>
      </c>
      <c r="AJ11">
        <v>0.26912020202020204</v>
      </c>
      <c r="AK11">
        <v>0.11232626262626261</v>
      </c>
      <c r="AL11">
        <v>0.12936363636363635</v>
      </c>
      <c r="AM11">
        <v>0.18738181818181818</v>
      </c>
      <c r="AN11">
        <v>0.12593535353535354</v>
      </c>
      <c r="AO11">
        <v>0.13014494949494948</v>
      </c>
      <c r="AP11">
        <v>0.51351818181818187</v>
      </c>
    </row>
    <row r="12" spans="1:42">
      <c r="B12" t="s">
        <v>51</v>
      </c>
      <c r="C12" s="22">
        <f>'summary table'!O14/'summary table'!$J$41</f>
        <v>0</v>
      </c>
      <c r="D12" s="22">
        <f>'summary table'!P14/'summary table'!$J$41</f>
        <v>0</v>
      </c>
      <c r="E12" s="22">
        <f>'summary table'!Q14/'summary table'!$J$41</f>
        <v>0</v>
      </c>
      <c r="F12" s="22">
        <f>'summary table'!R14/'summary table'!$J$41</f>
        <v>0.33333333333333331</v>
      </c>
      <c r="G12" s="22">
        <f>'summary table'!S14/'summary table'!$J$41</f>
        <v>0</v>
      </c>
      <c r="H12" s="22">
        <f>'summary table'!T14/'summary table'!$J$41</f>
        <v>0.33333333333333331</v>
      </c>
      <c r="I12" s="22">
        <f>'summary table'!U14/'summary table'!$J$41</f>
        <v>0</v>
      </c>
      <c r="J12" s="22">
        <f>'summary table'!V14/'summary table'!$J$41</f>
        <v>0</v>
      </c>
      <c r="K12" s="22">
        <f>'summary table'!W14/'summary table'!$J$41</f>
        <v>0</v>
      </c>
      <c r="L12" s="22">
        <f>'summary table'!X14/'summary table'!$J$41</f>
        <v>0</v>
      </c>
      <c r="M12" s="22">
        <f>'summary table'!Y14/'summary table'!$J$41</f>
        <v>0</v>
      </c>
      <c r="N12" s="22">
        <f>'summary table'!Z14/'summary table'!$J$41</f>
        <v>0</v>
      </c>
      <c r="O12" t="s">
        <v>161</v>
      </c>
      <c r="Q12">
        <v>121</v>
      </c>
    </row>
    <row r="13" spans="1:42">
      <c r="B13" t="s">
        <v>52</v>
      </c>
      <c r="C13" s="22">
        <f>'summary table'!O15/'summary table'!$J$42</f>
        <v>0.3</v>
      </c>
      <c r="D13" s="22">
        <f>'summary table'!P15/'summary table'!$J$42</f>
        <v>0</v>
      </c>
      <c r="E13" s="22">
        <f>'summary table'!Q15/'summary table'!$J$42</f>
        <v>0</v>
      </c>
      <c r="F13" s="22">
        <f>'summary table'!R15/'summary table'!$J$42</f>
        <v>0.1</v>
      </c>
      <c r="G13" s="22">
        <f>'summary table'!S15/'summary table'!$J$42</f>
        <v>0</v>
      </c>
      <c r="H13" s="22">
        <f>'summary table'!T15/'summary table'!$J$42</f>
        <v>0.2</v>
      </c>
      <c r="I13" s="22">
        <f>'summary table'!U15/'summary table'!$J$42</f>
        <v>0</v>
      </c>
      <c r="J13" s="22">
        <f>'summary table'!V15/'summary table'!$J$42</f>
        <v>0</v>
      </c>
      <c r="K13" s="22">
        <f>'summary table'!W15/'summary table'!$J$42</f>
        <v>0.1</v>
      </c>
      <c r="L13" s="22">
        <f>'summary table'!X15/'summary table'!$J$42</f>
        <v>0</v>
      </c>
      <c r="M13" s="22">
        <f>'summary table'!Y15/'summary table'!$J$42</f>
        <v>0</v>
      </c>
      <c r="N13" s="22">
        <f>'summary table'!Z15/'summary table'!$J$42</f>
        <v>0</v>
      </c>
      <c r="O13" t="s">
        <v>162</v>
      </c>
      <c r="Q13">
        <v>95</v>
      </c>
    </row>
    <row r="14" spans="1:42">
      <c r="A14" s="13">
        <v>0.05</v>
      </c>
      <c r="B14" s="14" t="s">
        <v>41</v>
      </c>
      <c r="C14" s="28">
        <f>'summary table'!O16/'summary table'!$J$31</f>
        <v>0.36363636363636365</v>
      </c>
      <c r="D14" s="28">
        <f>'summary table'!P16/'summary table'!$J$31</f>
        <v>0</v>
      </c>
      <c r="E14" s="28">
        <f>'summary table'!Q16/'summary table'!$J$31</f>
        <v>0.18181818181818182</v>
      </c>
      <c r="F14" s="28">
        <f>'summary table'!R16/'summary table'!$J$31</f>
        <v>0.18181818181818182</v>
      </c>
      <c r="G14" s="28">
        <f>'summary table'!S16/'summary table'!$J$31</f>
        <v>9.0909090909090912E-2</v>
      </c>
      <c r="H14" s="28">
        <f>'summary table'!T16/'summary table'!$J$31</f>
        <v>0.18181818181818182</v>
      </c>
      <c r="I14" s="28">
        <f>'summary table'!U16/'summary table'!$J$31</f>
        <v>0</v>
      </c>
      <c r="J14" s="28">
        <f>'summary table'!V16/'summary table'!$J$31</f>
        <v>0.27272727272727271</v>
      </c>
      <c r="K14" s="28">
        <f>'summary table'!W16/'summary table'!$J$31</f>
        <v>0</v>
      </c>
      <c r="L14" s="28">
        <f>'summary table'!X16/'summary table'!$J$31</f>
        <v>9.0909090909090912E-2</v>
      </c>
      <c r="M14" s="28">
        <f>'summary table'!Y16/'summary table'!$J$31</f>
        <v>0</v>
      </c>
      <c r="N14" s="28">
        <f>'summary table'!Z16/'summary table'!$J$31</f>
        <v>0</v>
      </c>
    </row>
    <row r="15" spans="1:42">
      <c r="B15" t="s">
        <v>42</v>
      </c>
      <c r="C15" s="28">
        <f>'summary table'!O17/'summary table'!$J$32</f>
        <v>0.25</v>
      </c>
      <c r="D15" s="28">
        <f>'summary table'!P17/'summary table'!$J$32</f>
        <v>0</v>
      </c>
      <c r="E15" s="28">
        <f>'summary table'!Q17/'summary table'!$J$32</f>
        <v>0.75</v>
      </c>
      <c r="F15" s="28">
        <f>'summary table'!R17/'summary table'!$J$32</f>
        <v>0.25</v>
      </c>
      <c r="G15" s="28">
        <f>'summary table'!S17/'summary table'!$J$32</f>
        <v>0</v>
      </c>
      <c r="H15" s="28">
        <f>'summary table'!T17/'summary table'!$J$32</f>
        <v>0.75</v>
      </c>
      <c r="I15" s="28">
        <f>'summary table'!U17/'summary table'!$J$32</f>
        <v>0.25</v>
      </c>
      <c r="J15" s="28">
        <f>'summary table'!V17/'summary table'!$J$32</f>
        <v>0</v>
      </c>
      <c r="K15" s="28">
        <f>'summary table'!W17/'summary table'!$J$32</f>
        <v>0</v>
      </c>
      <c r="L15" s="28">
        <f>'summary table'!X17/'summary table'!$J$32</f>
        <v>0</v>
      </c>
      <c r="M15" s="28">
        <f>'summary table'!Y17/'summary table'!$J$32</f>
        <v>0</v>
      </c>
      <c r="N15" s="28">
        <f>'summary table'!Z17/'summary table'!$J$32</f>
        <v>0</v>
      </c>
    </row>
    <row r="16" spans="1:42">
      <c r="B16" t="s">
        <v>43</v>
      </c>
      <c r="C16" s="28">
        <f>'summary table'!O18/'summary table'!$J$33</f>
        <v>0</v>
      </c>
      <c r="D16" s="28">
        <f>'summary table'!P18/'summary table'!$J$33</f>
        <v>0</v>
      </c>
      <c r="E16" s="28">
        <f>'summary table'!Q18/'summary table'!$J$33</f>
        <v>0.5</v>
      </c>
      <c r="F16" s="28">
        <f>'summary table'!R18/'summary table'!$J$33</f>
        <v>0</v>
      </c>
      <c r="G16" s="28">
        <f>'summary table'!S18/'summary table'!$J$33</f>
        <v>0.25</v>
      </c>
      <c r="H16" s="28">
        <f>'summary table'!T18/'summary table'!$J$33</f>
        <v>0</v>
      </c>
      <c r="I16" s="28">
        <f>'summary table'!U18/'summary table'!$J$33</f>
        <v>0</v>
      </c>
      <c r="J16" s="28">
        <f>'summary table'!V18/'summary table'!$J$33</f>
        <v>0</v>
      </c>
      <c r="K16" s="28">
        <f>'summary table'!W18/'summary table'!$J$33</f>
        <v>0.25</v>
      </c>
      <c r="L16" s="28">
        <f>'summary table'!X18/'summary table'!$J$33</f>
        <v>0</v>
      </c>
      <c r="M16" s="28">
        <f>'summary table'!Y18/'summary table'!$J$33</f>
        <v>0</v>
      </c>
      <c r="N16" s="28">
        <f>'summary table'!Z18/'summary table'!$J$33</f>
        <v>0</v>
      </c>
      <c r="S16" t="s">
        <v>3</v>
      </c>
      <c r="T16" t="s">
        <v>4</v>
      </c>
      <c r="U16" t="s">
        <v>1</v>
      </c>
      <c r="V16" t="s">
        <v>2</v>
      </c>
    </row>
    <row r="17" spans="1:22">
      <c r="B17" t="s">
        <v>44</v>
      </c>
      <c r="C17" s="28">
        <f>'summary table'!O19/'summary table'!$J$34</f>
        <v>0.1111111111111111</v>
      </c>
      <c r="D17" s="28">
        <f>'summary table'!P19/'summary table'!$J$34</f>
        <v>0.22222222222222221</v>
      </c>
      <c r="E17" s="28">
        <f>'summary table'!Q19/'summary table'!$J$34</f>
        <v>0</v>
      </c>
      <c r="F17" s="28">
        <f>'summary table'!R19/'summary table'!$J$34</f>
        <v>0</v>
      </c>
      <c r="G17" s="28">
        <f>'summary table'!S19/'summary table'!$J$34</f>
        <v>0</v>
      </c>
      <c r="H17" s="28">
        <f>'summary table'!T19/'summary table'!$J$34</f>
        <v>0.22222222222222221</v>
      </c>
      <c r="I17" s="28">
        <f>'summary table'!U19/'summary table'!$J$34</f>
        <v>0</v>
      </c>
      <c r="J17" s="28">
        <f>'summary table'!V19/'summary table'!$J$34</f>
        <v>0</v>
      </c>
      <c r="K17" s="28">
        <f>'summary table'!W19/'summary table'!$J$34</f>
        <v>0.1111111111111111</v>
      </c>
      <c r="L17" s="28">
        <f>'summary table'!X19/'summary table'!$J$34</f>
        <v>0</v>
      </c>
      <c r="M17" s="28">
        <f>'summary table'!Y19/'summary table'!$J$34</f>
        <v>0</v>
      </c>
      <c r="N17" s="28">
        <f>'summary table'!Z19/'summary table'!$J$34</f>
        <v>0.1111111111111111</v>
      </c>
      <c r="R17" t="s">
        <v>5</v>
      </c>
      <c r="S17">
        <v>40</v>
      </c>
      <c r="T17">
        <v>91</v>
      </c>
      <c r="U17">
        <v>5.8823529411764705E-2</v>
      </c>
      <c r="V17">
        <v>0.11764705882352941</v>
      </c>
    </row>
    <row r="18" spans="1:22">
      <c r="B18" t="s">
        <v>45</v>
      </c>
      <c r="C18" s="28">
        <f>'summary table'!O20/'summary table'!$J$35</f>
        <v>0</v>
      </c>
      <c r="D18" s="28">
        <f>'summary table'!P20/'summary table'!$J$35</f>
        <v>0.22222222222222221</v>
      </c>
      <c r="E18" s="28">
        <f>'summary table'!Q20/'summary table'!$J$35</f>
        <v>0</v>
      </c>
      <c r="F18" s="28">
        <f>'summary table'!R20/'summary table'!$J$35</f>
        <v>0.1111111111111111</v>
      </c>
      <c r="G18" s="28">
        <f>'summary table'!S20/'summary table'!$J$35</f>
        <v>0.1111111111111111</v>
      </c>
      <c r="H18" s="28">
        <f>'summary table'!T20/'summary table'!$J$35</f>
        <v>0.1111111111111111</v>
      </c>
      <c r="I18" s="28">
        <f>'summary table'!U20/'summary table'!$J$35</f>
        <v>0.22222222222222221</v>
      </c>
      <c r="J18" s="28">
        <f>'summary table'!V20/'summary table'!$J$35</f>
        <v>0.1111111111111111</v>
      </c>
      <c r="K18" s="28">
        <f>'summary table'!W20/'summary table'!$J$35</f>
        <v>0.33333333333333331</v>
      </c>
      <c r="L18" s="28">
        <f>'summary table'!X20/'summary table'!$J$35</f>
        <v>0</v>
      </c>
      <c r="M18" s="28">
        <f>'summary table'!Y20/'summary table'!$J$35</f>
        <v>0.1111111111111111</v>
      </c>
      <c r="N18" s="28">
        <f>'summary table'!Z20/'summary table'!$J$35</f>
        <v>0</v>
      </c>
      <c r="R18" t="s">
        <v>6</v>
      </c>
      <c r="S18">
        <v>55</v>
      </c>
      <c r="T18">
        <v>229</v>
      </c>
      <c r="U18">
        <v>3.5294117647058823E-2</v>
      </c>
      <c r="V18">
        <v>0.12941176470588237</v>
      </c>
    </row>
    <row r="19" spans="1:22">
      <c r="B19" t="s">
        <v>46</v>
      </c>
      <c r="C19" s="28">
        <f>'summary table'!O21/'summary table'!$J$36</f>
        <v>0</v>
      </c>
      <c r="D19" s="28">
        <f>'summary table'!P21/'summary table'!$J$36</f>
        <v>0</v>
      </c>
      <c r="E19" s="28">
        <f>'summary table'!Q21/'summary table'!$J$36</f>
        <v>0</v>
      </c>
      <c r="F19" s="28">
        <f>'summary table'!R21/'summary table'!$J$36</f>
        <v>0</v>
      </c>
      <c r="G19" s="28">
        <f>'summary table'!S21/'summary table'!$J$36</f>
        <v>0</v>
      </c>
      <c r="H19" s="28">
        <f>'summary table'!T21/'summary table'!$J$36</f>
        <v>0.2</v>
      </c>
      <c r="I19" s="28">
        <f>'summary table'!U21/'summary table'!$J$36</f>
        <v>0.2</v>
      </c>
      <c r="J19" s="28">
        <f>'summary table'!V21/'summary table'!$J$36</f>
        <v>0</v>
      </c>
      <c r="K19" s="28">
        <f>'summary table'!W21/'summary table'!$J$36</f>
        <v>0</v>
      </c>
      <c r="L19" s="28">
        <f>'summary table'!X21/'summary table'!$J$36</f>
        <v>0</v>
      </c>
      <c r="M19" s="28">
        <f>'summary table'!Y21/'summary table'!$J$36</f>
        <v>0</v>
      </c>
      <c r="N19" s="28">
        <f>'summary table'!Z21/'summary table'!$J$36</f>
        <v>0</v>
      </c>
      <c r="R19" t="s">
        <v>7</v>
      </c>
      <c r="S19">
        <v>57</v>
      </c>
      <c r="T19">
        <v>161</v>
      </c>
      <c r="U19">
        <v>2.3529411764705882E-2</v>
      </c>
      <c r="V19">
        <v>0.11764705882352941</v>
      </c>
    </row>
    <row r="20" spans="1:22">
      <c r="B20" t="s">
        <v>47</v>
      </c>
      <c r="C20" s="28">
        <f>'summary table'!O22/'summary table'!$J$37</f>
        <v>0</v>
      </c>
      <c r="D20" s="28">
        <f>'summary table'!P22/'summary table'!$J$37</f>
        <v>0.18181818181818182</v>
      </c>
      <c r="E20" s="28">
        <f>'summary table'!Q22/'summary table'!$J$37</f>
        <v>0</v>
      </c>
      <c r="F20" s="28">
        <f>'summary table'!R22/'summary table'!$J$37</f>
        <v>9.0909090909090912E-2</v>
      </c>
      <c r="G20" s="28">
        <f>'summary table'!S22/'summary table'!$J$37</f>
        <v>9.0909090909090912E-2</v>
      </c>
      <c r="H20" s="28">
        <f>'summary table'!T22/'summary table'!$J$37</f>
        <v>0</v>
      </c>
      <c r="I20" s="28">
        <f>'summary table'!U22/'summary table'!$J$37</f>
        <v>9.0909090909090912E-2</v>
      </c>
      <c r="J20" s="28">
        <f>'summary table'!V22/'summary table'!$J$37</f>
        <v>0</v>
      </c>
      <c r="K20" s="28">
        <f>'summary table'!W22/'summary table'!$J$37</f>
        <v>9.0909090909090912E-2</v>
      </c>
      <c r="L20" s="28">
        <f>'summary table'!X22/'summary table'!$J$37</f>
        <v>0.18181818181818182</v>
      </c>
      <c r="M20" s="28">
        <f>'summary table'!Y22/'summary table'!$J$37</f>
        <v>0</v>
      </c>
      <c r="N20" s="28">
        <f>'summary table'!Z22/'summary table'!$J$37</f>
        <v>0</v>
      </c>
      <c r="R20" t="s">
        <v>8</v>
      </c>
      <c r="S20">
        <v>168</v>
      </c>
      <c r="T20">
        <v>201</v>
      </c>
      <c r="U20">
        <v>7.0588235294117646E-2</v>
      </c>
      <c r="V20">
        <v>9.4117647058823528E-2</v>
      </c>
    </row>
    <row r="21" spans="1:22">
      <c r="B21" t="s">
        <v>48</v>
      </c>
      <c r="C21" s="28">
        <f>'summary table'!O23/'summary table'!$J$38</f>
        <v>0</v>
      </c>
      <c r="D21" s="28">
        <f>'summary table'!P23/'summary table'!$J$38</f>
        <v>0</v>
      </c>
      <c r="E21" s="28">
        <f>'summary table'!Q23/'summary table'!$J$38</f>
        <v>0.5</v>
      </c>
      <c r="F21" s="28">
        <f>'summary table'!R23/'summary table'!$J$38</f>
        <v>0</v>
      </c>
      <c r="G21" s="28">
        <f>'summary table'!S23/'summary table'!$J$38</f>
        <v>0</v>
      </c>
      <c r="H21" s="28">
        <f>'summary table'!T23/'summary table'!$J$38</f>
        <v>0</v>
      </c>
      <c r="I21" s="28">
        <f>'summary table'!U23/'summary table'!$J$38</f>
        <v>0</v>
      </c>
      <c r="J21" s="28">
        <f>'summary table'!V23/'summary table'!$J$38</f>
        <v>0</v>
      </c>
      <c r="K21" s="28">
        <f>'summary table'!W23/'summary table'!$J$38</f>
        <v>0</v>
      </c>
      <c r="L21" s="28">
        <f>'summary table'!X23/'summary table'!$J$38</f>
        <v>0</v>
      </c>
      <c r="M21" s="28">
        <f>'summary table'!Y23/'summary table'!$J$38</f>
        <v>0</v>
      </c>
      <c r="N21" s="28">
        <f>'summary table'!Z23/'summary table'!$J$38</f>
        <v>0</v>
      </c>
      <c r="R21" t="s">
        <v>9</v>
      </c>
      <c r="S21">
        <v>2</v>
      </c>
      <c r="T21">
        <v>110</v>
      </c>
      <c r="U21">
        <v>1.1764705882352941E-2</v>
      </c>
      <c r="V21">
        <v>5.8823529411764705E-2</v>
      </c>
    </row>
    <row r="22" spans="1:22">
      <c r="B22" t="s">
        <v>49</v>
      </c>
      <c r="C22" s="28">
        <f>'summary table'!O24/'summary table'!$J$39</f>
        <v>6.25E-2</v>
      </c>
      <c r="D22" s="28">
        <f>'summary table'!P24/'summary table'!$J$39</f>
        <v>0.25</v>
      </c>
      <c r="E22" s="28">
        <f>'summary table'!Q24/'summary table'!$J$39</f>
        <v>0</v>
      </c>
      <c r="F22" s="28">
        <f>'summary table'!R24/'summary table'!$J$39</f>
        <v>6.25E-2</v>
      </c>
      <c r="G22" s="28">
        <f>'summary table'!S24/'summary table'!$J$39</f>
        <v>6.25E-2</v>
      </c>
      <c r="H22" s="28">
        <f>'summary table'!T24/'summary table'!$J$39</f>
        <v>0</v>
      </c>
      <c r="I22" s="28">
        <f>'summary table'!U24/'summary table'!$J$39</f>
        <v>6.25E-2</v>
      </c>
      <c r="J22" s="28">
        <f>'summary table'!V24/'summary table'!$J$39</f>
        <v>0</v>
      </c>
      <c r="K22" s="28">
        <f>'summary table'!W24/'summary table'!$J$39</f>
        <v>6.25E-2</v>
      </c>
      <c r="L22" s="28">
        <f>'summary table'!X24/'summary table'!$J$39</f>
        <v>0.1875</v>
      </c>
      <c r="M22" s="28">
        <f>'summary table'!Y24/'summary table'!$J$39</f>
        <v>6.25E-2</v>
      </c>
      <c r="N22" s="28">
        <f>'summary table'!Z24/'summary table'!$J$39</f>
        <v>6.25E-2</v>
      </c>
      <c r="R22" t="s">
        <v>10</v>
      </c>
      <c r="S22">
        <v>68</v>
      </c>
      <c r="T22">
        <v>210</v>
      </c>
      <c r="U22">
        <v>9.4117647058823528E-2</v>
      </c>
      <c r="V22">
        <v>0.16470588235294117</v>
      </c>
    </row>
    <row r="23" spans="1:22">
      <c r="B23" t="s">
        <v>50</v>
      </c>
      <c r="C23" s="28">
        <f>'summary table'!O25/'summary table'!$J$40</f>
        <v>0</v>
      </c>
      <c r="D23" s="28">
        <f>'summary table'!P25/'summary table'!$J$40</f>
        <v>0</v>
      </c>
      <c r="E23" s="28">
        <f>'summary table'!Q25/'summary table'!$J$40</f>
        <v>1</v>
      </c>
      <c r="F23" s="28">
        <f>'summary table'!R25/'summary table'!$J$40</f>
        <v>0</v>
      </c>
      <c r="G23" s="28">
        <f>'summary table'!S25/'summary table'!$J$40</f>
        <v>0</v>
      </c>
      <c r="H23" s="28">
        <f>'summary table'!T25/'summary table'!$J$40</f>
        <v>0</v>
      </c>
      <c r="I23" s="28">
        <f>'summary table'!U25/'summary table'!$J$40</f>
        <v>0</v>
      </c>
      <c r="J23" s="28">
        <f>'summary table'!V25/'summary table'!$J$40</f>
        <v>0</v>
      </c>
      <c r="K23" s="28">
        <f>'summary table'!W25/'summary table'!$J$40</f>
        <v>0</v>
      </c>
      <c r="L23" s="28">
        <f>'summary table'!X25/'summary table'!$J$40</f>
        <v>0</v>
      </c>
      <c r="M23" s="28">
        <f>'summary table'!Y25/'summary table'!$J$40</f>
        <v>0</v>
      </c>
      <c r="N23" s="28">
        <f>'summary table'!Z25/'summary table'!$J$40</f>
        <v>0</v>
      </c>
      <c r="R23" t="s">
        <v>11</v>
      </c>
      <c r="S23">
        <v>30</v>
      </c>
      <c r="T23">
        <v>93</v>
      </c>
      <c r="U23">
        <v>3.5294117647058823E-2</v>
      </c>
      <c r="V23">
        <v>8.2352941176470587E-2</v>
      </c>
    </row>
    <row r="24" spans="1:22">
      <c r="B24" t="s">
        <v>51</v>
      </c>
      <c r="C24" s="28">
        <f>'summary table'!O26/'summary table'!$J$41</f>
        <v>0</v>
      </c>
      <c r="D24" s="28">
        <f>'summary table'!P26/'summary table'!$J$41</f>
        <v>0.33333333333333331</v>
      </c>
      <c r="E24" s="28">
        <f>'summary table'!Q26/'summary table'!$J$41</f>
        <v>0</v>
      </c>
      <c r="F24" s="28">
        <f>'summary table'!R26/'summary table'!$J$41</f>
        <v>0.33333333333333331</v>
      </c>
      <c r="G24" s="28">
        <f>'summary table'!S26/'summary table'!$J$41</f>
        <v>0</v>
      </c>
      <c r="H24" s="28">
        <f>'summary table'!T26/'summary table'!$J$41</f>
        <v>0.66666666666666663</v>
      </c>
      <c r="I24" s="28">
        <f>'summary table'!U26/'summary table'!$J$41</f>
        <v>0</v>
      </c>
      <c r="J24" s="28">
        <f>'summary table'!V26/'summary table'!$J$41</f>
        <v>0</v>
      </c>
      <c r="K24" s="28">
        <f>'summary table'!W26/'summary table'!$J$41</f>
        <v>0</v>
      </c>
      <c r="L24" s="28">
        <f>'summary table'!X26/'summary table'!$J$41</f>
        <v>0</v>
      </c>
      <c r="M24" s="28">
        <f>'summary table'!Y26/'summary table'!$J$41</f>
        <v>0</v>
      </c>
      <c r="N24" s="28">
        <f>'summary table'!Z26/'summary table'!$J$41</f>
        <v>0</v>
      </c>
      <c r="R24" t="s">
        <v>12</v>
      </c>
      <c r="S24">
        <v>5</v>
      </c>
      <c r="T24">
        <v>94</v>
      </c>
      <c r="U24">
        <v>1.1764705882352941E-2</v>
      </c>
      <c r="V24">
        <v>4.7058823529411764E-2</v>
      </c>
    </row>
    <row r="25" spans="1:22">
      <c r="B25" t="s">
        <v>52</v>
      </c>
      <c r="C25" s="28">
        <f>'summary table'!O27/'summary table'!$J$42</f>
        <v>0.3</v>
      </c>
      <c r="D25" s="28">
        <f>'summary table'!P27/'summary table'!$J$42</f>
        <v>0</v>
      </c>
      <c r="E25" s="28">
        <f>'summary table'!Q27/'summary table'!$J$42</f>
        <v>0.1</v>
      </c>
      <c r="F25" s="28">
        <f>'summary table'!R27/'summary table'!$J$42</f>
        <v>0.1</v>
      </c>
      <c r="G25" s="28">
        <f>'summary table'!S27/'summary table'!$J$42</f>
        <v>0</v>
      </c>
      <c r="H25" s="28">
        <f>'summary table'!T27/'summary table'!$J$42</f>
        <v>0.3</v>
      </c>
      <c r="I25" s="28">
        <f>'summary table'!U27/'summary table'!$J$42</f>
        <v>0.1</v>
      </c>
      <c r="J25" s="28">
        <f>'summary table'!V27/'summary table'!$J$42</f>
        <v>0</v>
      </c>
      <c r="K25" s="28">
        <f>'summary table'!W27/'summary table'!$J$42</f>
        <v>0.1</v>
      </c>
      <c r="L25" s="28">
        <f>'summary table'!X27/'summary table'!$J$42</f>
        <v>0</v>
      </c>
      <c r="M25" s="28">
        <f>'summary table'!Y27/'summary table'!$J$42</f>
        <v>0</v>
      </c>
      <c r="N25" s="28">
        <f>'summary table'!Z27/'summary table'!$J$42</f>
        <v>0.1</v>
      </c>
      <c r="R25" t="s">
        <v>13</v>
      </c>
      <c r="S25">
        <v>66</v>
      </c>
      <c r="T25">
        <v>148</v>
      </c>
      <c r="U25">
        <v>3.5294117647058823E-2</v>
      </c>
      <c r="V25">
        <v>9.4117647058823528E-2</v>
      </c>
    </row>
    <row r="26" spans="1:22">
      <c r="A26" s="11" t="s">
        <v>54</v>
      </c>
      <c r="B26" s="12" t="s">
        <v>41</v>
      </c>
      <c r="C26" s="29">
        <f>'summary table'!O28/'summary table'!$J$31</f>
        <v>0.63636363636363635</v>
      </c>
      <c r="D26" s="29">
        <f>'summary table'!P28/'summary table'!$J$31</f>
        <v>0.45454545454545453</v>
      </c>
      <c r="E26" s="29">
        <f>'summary table'!Q28/'summary table'!$J$31</f>
        <v>9.0909090909090912E-2</v>
      </c>
      <c r="F26" s="29">
        <f>'summary table'!R28/'summary table'!$J$31</f>
        <v>9.0909090909090912E-2</v>
      </c>
      <c r="G26" s="29">
        <f>'summary table'!S28/'summary table'!$J$31</f>
        <v>0.18181818181818182</v>
      </c>
      <c r="H26" s="29">
        <f>'summary table'!T28/'summary table'!$J$31</f>
        <v>0</v>
      </c>
      <c r="I26" s="29">
        <f>'summary table'!U28/'summary table'!$J$31</f>
        <v>9.0909090909090912E-2</v>
      </c>
      <c r="J26" s="29">
        <f>'summary table'!V28/'summary table'!$J$31</f>
        <v>0.18181818181818182</v>
      </c>
      <c r="K26" s="29">
        <f>'summary table'!W28/'summary table'!$J$31</f>
        <v>0</v>
      </c>
      <c r="L26" s="29">
        <f>'summary table'!X28/'summary table'!$J$31</f>
        <v>0</v>
      </c>
      <c r="M26" s="29">
        <f>'summary table'!Y28/'summary table'!$J$31</f>
        <v>9.0909090909090912E-2</v>
      </c>
      <c r="N26" s="29">
        <f>'summary table'!Z28/'summary table'!$J$31</f>
        <v>0.18181818181818182</v>
      </c>
      <c r="R26" t="s">
        <v>14</v>
      </c>
      <c r="S26">
        <v>25</v>
      </c>
      <c r="T26">
        <v>60</v>
      </c>
      <c r="U26">
        <v>2.3529411764705882E-2</v>
      </c>
      <c r="V26">
        <v>7.0588235294117646E-2</v>
      </c>
    </row>
    <row r="27" spans="1:22">
      <c r="B27" t="s">
        <v>42</v>
      </c>
      <c r="C27" s="29">
        <f>'summary table'!O29/'summary table'!$J$32</f>
        <v>0.75</v>
      </c>
      <c r="D27" s="29">
        <f>'summary table'!P29/'summary table'!$J$32</f>
        <v>0.75</v>
      </c>
      <c r="E27" s="29">
        <f>'summary table'!Q29/'summary table'!$J$32</f>
        <v>0.5</v>
      </c>
      <c r="F27" s="29">
        <f>'summary table'!R29/'summary table'!$J$32</f>
        <v>0.25</v>
      </c>
      <c r="G27" s="29">
        <f>'summary table'!S29/'summary table'!$J$32</f>
        <v>0</v>
      </c>
      <c r="H27" s="29">
        <f>'summary table'!T29/'summary table'!$J$32</f>
        <v>0</v>
      </c>
      <c r="I27" s="29">
        <f>'summary table'!U29/'summary table'!$J$32</f>
        <v>0</v>
      </c>
      <c r="J27" s="29">
        <f>'summary table'!V29/'summary table'!$J$32</f>
        <v>0</v>
      </c>
      <c r="K27" s="29">
        <f>'summary table'!W29/'summary table'!$J$32</f>
        <v>0</v>
      </c>
      <c r="L27" s="29">
        <f>'summary table'!X29/'summary table'!$J$32</f>
        <v>0</v>
      </c>
      <c r="M27" s="29">
        <f>'summary table'!Y29/'summary table'!$J$32</f>
        <v>0</v>
      </c>
      <c r="N27" s="29">
        <f>'summary table'!Z29/'summary table'!$J$32</f>
        <v>0.5</v>
      </c>
      <c r="R27" t="s">
        <v>15</v>
      </c>
      <c r="S27">
        <v>7</v>
      </c>
      <c r="T27">
        <v>156</v>
      </c>
      <c r="U27">
        <v>0</v>
      </c>
      <c r="V27">
        <v>2.3529411764705882E-2</v>
      </c>
    </row>
    <row r="28" spans="1:22">
      <c r="B28" t="s">
        <v>43</v>
      </c>
      <c r="C28" s="29">
        <f>'summary table'!O30/'summary table'!$J$33</f>
        <v>0.75</v>
      </c>
      <c r="D28" s="29">
        <f>'summary table'!P30/'summary table'!$J$33</f>
        <v>0.25</v>
      </c>
      <c r="E28" s="29">
        <f>'summary table'!Q30/'summary table'!$J$33</f>
        <v>0</v>
      </c>
      <c r="F28" s="29">
        <f>'summary table'!R30/'summary table'!$J$33</f>
        <v>0</v>
      </c>
      <c r="G28" s="29">
        <f>'summary table'!S30/'summary table'!$J$33</f>
        <v>0</v>
      </c>
      <c r="H28" s="29">
        <f>'summary table'!T30/'summary table'!$J$33</f>
        <v>0.25</v>
      </c>
      <c r="I28" s="29">
        <f>'summary table'!U30/'summary table'!$J$33</f>
        <v>0</v>
      </c>
      <c r="J28" s="29">
        <f>'summary table'!V30/'summary table'!$J$33</f>
        <v>0</v>
      </c>
      <c r="K28" s="29">
        <f>'summary table'!W30/'summary table'!$J$33</f>
        <v>0</v>
      </c>
      <c r="L28" s="29">
        <f>'summary table'!X30/'summary table'!$J$33</f>
        <v>0</v>
      </c>
      <c r="M28" s="29">
        <f>'summary table'!Y30/'summary table'!$J$33</f>
        <v>0.25</v>
      </c>
      <c r="N28" s="29">
        <f>'summary table'!Z30/'summary table'!$J$33</f>
        <v>0.5</v>
      </c>
      <c r="R28" t="s">
        <v>16</v>
      </c>
      <c r="S28">
        <v>11</v>
      </c>
      <c r="T28">
        <v>86</v>
      </c>
      <c r="U28">
        <v>1.1764705882352941E-2</v>
      </c>
      <c r="V28">
        <v>3.5294117647058823E-2</v>
      </c>
    </row>
    <row r="29" spans="1:22">
      <c r="B29" t="s">
        <v>44</v>
      </c>
      <c r="C29" s="29">
        <f>'summary table'!O31/'summary table'!$J$34</f>
        <v>0.22222222222222221</v>
      </c>
      <c r="D29" s="29">
        <f>'summary table'!P31/'summary table'!$J$34</f>
        <v>0</v>
      </c>
      <c r="E29" s="29">
        <f>'summary table'!Q31/'summary table'!$J$34</f>
        <v>0</v>
      </c>
      <c r="F29" s="29">
        <f>'summary table'!R31/'summary table'!$J$34</f>
        <v>0</v>
      </c>
      <c r="G29" s="29">
        <f>'summary table'!S31/'summary table'!$J$34</f>
        <v>0</v>
      </c>
      <c r="H29" s="29">
        <f>'summary table'!T31/'summary table'!$J$34</f>
        <v>0.22222222222222221</v>
      </c>
      <c r="I29" s="29">
        <f>'summary table'!U31/'summary table'!$J$34</f>
        <v>0</v>
      </c>
      <c r="J29" s="29">
        <f>'summary table'!V31/'summary table'!$J$34</f>
        <v>0.1111111111111111</v>
      </c>
      <c r="K29" s="29">
        <f>'summary table'!W31/'summary table'!$J$34</f>
        <v>0</v>
      </c>
      <c r="L29" s="29">
        <f>'summary table'!X31/'summary table'!$J$34</f>
        <v>0</v>
      </c>
      <c r="M29" s="29">
        <f>'summary table'!Y31/'summary table'!$J$34</f>
        <v>0</v>
      </c>
      <c r="N29" s="29">
        <f>'summary table'!Z31/'summary table'!$J$34</f>
        <v>0.22222222222222221</v>
      </c>
      <c r="R29" t="s">
        <v>29</v>
      </c>
      <c r="S29">
        <v>466</v>
      </c>
      <c r="T29">
        <v>503</v>
      </c>
      <c r="U29">
        <v>0.4823529411764706</v>
      </c>
      <c r="V29">
        <v>0.6</v>
      </c>
    </row>
    <row r="30" spans="1:22">
      <c r="B30" t="s">
        <v>45</v>
      </c>
      <c r="C30" s="29">
        <f>'summary table'!O32/'summary table'!$J$35</f>
        <v>0.66666666666666663</v>
      </c>
      <c r="D30" s="29">
        <f>'summary table'!P32/'summary table'!$J$35</f>
        <v>0.22222222222222221</v>
      </c>
      <c r="E30" s="29">
        <f>'summary table'!Q32/'summary table'!$J$35</f>
        <v>0.33333333333333331</v>
      </c>
      <c r="F30" s="29">
        <f>'summary table'!R32/'summary table'!$J$35</f>
        <v>0.1111111111111111</v>
      </c>
      <c r="G30" s="29">
        <f>'summary table'!S32/'summary table'!$J$35</f>
        <v>0</v>
      </c>
      <c r="H30" s="29">
        <f>'summary table'!T32/'summary table'!$J$35</f>
        <v>0.1111111111111111</v>
      </c>
      <c r="I30" s="29">
        <f>'summary table'!U32/'summary table'!$J$35</f>
        <v>0</v>
      </c>
      <c r="J30" s="29">
        <f>'summary table'!V32/'summary table'!$J$35</f>
        <v>0</v>
      </c>
      <c r="K30" s="29">
        <f>'summary table'!W32/'summary table'!$J$35</f>
        <v>0</v>
      </c>
      <c r="L30" s="29">
        <f>'summary table'!X32/'summary table'!$J$35</f>
        <v>0.1111111111111111</v>
      </c>
      <c r="M30" s="29">
        <f>'summary table'!Y32/'summary table'!$J$35</f>
        <v>0.1111111111111111</v>
      </c>
      <c r="N30" s="29">
        <f>'summary table'!Z32/'summary table'!$J$35</f>
        <v>0.44444444444444442</v>
      </c>
      <c r="R30" t="s">
        <v>30</v>
      </c>
      <c r="S30">
        <v>254</v>
      </c>
      <c r="T30">
        <v>337</v>
      </c>
      <c r="U30">
        <v>0.25882352941176473</v>
      </c>
      <c r="V30">
        <v>0.37647058823529411</v>
      </c>
    </row>
    <row r="31" spans="1:22">
      <c r="B31" t="s">
        <v>46</v>
      </c>
      <c r="C31" s="29">
        <f>'summary table'!O33/'summary table'!$J$36</f>
        <v>0.4</v>
      </c>
      <c r="D31" s="29">
        <f>'summary table'!P33/'summary table'!$J$36</f>
        <v>0.4</v>
      </c>
      <c r="E31" s="29">
        <f>'summary table'!Q33/'summary table'!$J$36</f>
        <v>0.2</v>
      </c>
      <c r="F31" s="29">
        <f>'summary table'!R33/'summary table'!$J$36</f>
        <v>0.2</v>
      </c>
      <c r="G31" s="29">
        <f>'summary table'!S33/'summary table'!$J$36</f>
        <v>0</v>
      </c>
      <c r="H31" s="29">
        <f>'summary table'!T33/'summary table'!$J$36</f>
        <v>0.2</v>
      </c>
      <c r="I31" s="29">
        <f>'summary table'!U33/'summary table'!$J$36</f>
        <v>0</v>
      </c>
      <c r="J31" s="29">
        <f>'summary table'!V33/'summary table'!$J$36</f>
        <v>0</v>
      </c>
      <c r="K31" s="29">
        <f>'summary table'!W33/'summary table'!$J$36</f>
        <v>0.2</v>
      </c>
      <c r="L31" s="29">
        <f>'summary table'!X33/'summary table'!$J$36</f>
        <v>0.2</v>
      </c>
      <c r="M31" s="29">
        <f>'summary table'!Y33/'summary table'!$J$36</f>
        <v>0.2</v>
      </c>
      <c r="N31" s="29">
        <f>'summary table'!Z33/'summary table'!$J$36</f>
        <v>0.4</v>
      </c>
      <c r="R31" t="s">
        <v>31</v>
      </c>
      <c r="S31">
        <v>99</v>
      </c>
      <c r="T31">
        <v>211</v>
      </c>
      <c r="U31">
        <v>0.17647058823529413</v>
      </c>
      <c r="V31">
        <v>0.29411764705882354</v>
      </c>
    </row>
    <row r="32" spans="1:22">
      <c r="B32" t="s">
        <v>47</v>
      </c>
      <c r="C32" s="29">
        <f>'summary table'!O34/'summary table'!$J$37</f>
        <v>0.63636363636363635</v>
      </c>
      <c r="D32" s="29">
        <f>'summary table'!P34/'summary table'!$J$37</f>
        <v>0.36363636363636365</v>
      </c>
      <c r="E32" s="29">
        <f>'summary table'!Q34/'summary table'!$J$37</f>
        <v>0.27272727272727271</v>
      </c>
      <c r="F32" s="29">
        <f>'summary table'!R34/'summary table'!$J$37</f>
        <v>0.18181818181818182</v>
      </c>
      <c r="G32" s="29">
        <f>'summary table'!S34/'summary table'!$J$37</f>
        <v>0.18181818181818182</v>
      </c>
      <c r="H32" s="29">
        <f>'summary table'!T34/'summary table'!$J$37</f>
        <v>0.18181818181818182</v>
      </c>
      <c r="I32" s="29">
        <f>'summary table'!U34/'summary table'!$J$37</f>
        <v>0.18181818181818182</v>
      </c>
      <c r="J32" s="29">
        <f>'summary table'!V34/'summary table'!$J$37</f>
        <v>9.0909090909090912E-2</v>
      </c>
      <c r="K32" s="29">
        <f>'summary table'!W34/'summary table'!$J$37</f>
        <v>0.18181818181818182</v>
      </c>
      <c r="L32" s="29">
        <f>'summary table'!X34/'summary table'!$J$37</f>
        <v>0.27272727272727271</v>
      </c>
      <c r="M32" s="29">
        <f>'summary table'!Y34/'summary table'!$J$37</f>
        <v>0.18181818181818182</v>
      </c>
      <c r="N32" s="29">
        <f>'summary table'!Z34/'summary table'!$J$37</f>
        <v>0.36363636363636365</v>
      </c>
      <c r="R32" t="s">
        <v>32</v>
      </c>
      <c r="S32">
        <v>73</v>
      </c>
      <c r="T32">
        <v>138</v>
      </c>
      <c r="U32">
        <v>0.10588235294117647</v>
      </c>
      <c r="V32">
        <v>0.2</v>
      </c>
    </row>
    <row r="33" spans="1:22">
      <c r="B33" t="s">
        <v>48</v>
      </c>
      <c r="C33" s="29">
        <f>'summary table'!O35/'summary table'!$J$38</f>
        <v>0</v>
      </c>
      <c r="D33" s="29">
        <f>'summary table'!P35/'summary table'!$J$38</f>
        <v>0</v>
      </c>
      <c r="E33" s="29">
        <f>'summary table'!Q35/'summary table'!$J$38</f>
        <v>0</v>
      </c>
      <c r="F33" s="29">
        <f>'summary table'!R35/'summary table'!$J$38</f>
        <v>0</v>
      </c>
      <c r="G33" s="29">
        <f>'summary table'!S35/'summary table'!$J$38</f>
        <v>0</v>
      </c>
      <c r="H33" s="29">
        <f>'summary table'!T35/'summary table'!$J$38</f>
        <v>0</v>
      </c>
      <c r="I33" s="29">
        <f>'summary table'!U35/'summary table'!$J$38</f>
        <v>0</v>
      </c>
      <c r="J33" s="29">
        <f>'summary table'!V35/'summary table'!$J$38</f>
        <v>0</v>
      </c>
      <c r="K33" s="29">
        <f>'summary table'!W35/'summary table'!$J$38</f>
        <v>0</v>
      </c>
      <c r="L33" s="29">
        <f>'summary table'!X35/'summary table'!$J$38</f>
        <v>0</v>
      </c>
      <c r="M33" s="29">
        <f>'summary table'!Y35/'summary table'!$J$38</f>
        <v>0</v>
      </c>
      <c r="N33" s="29">
        <f>'summary table'!Z35/'summary table'!$J$38</f>
        <v>0</v>
      </c>
      <c r="R33" t="s">
        <v>33</v>
      </c>
      <c r="S33">
        <v>18</v>
      </c>
      <c r="T33">
        <v>55</v>
      </c>
      <c r="U33">
        <v>4.7058823529411764E-2</v>
      </c>
      <c r="V33">
        <v>0.12941176470588237</v>
      </c>
    </row>
    <row r="34" spans="1:22">
      <c r="B34" t="s">
        <v>49</v>
      </c>
      <c r="C34" s="29">
        <f>'summary table'!O36/'summary table'!$J$39</f>
        <v>0.5</v>
      </c>
      <c r="D34" s="29">
        <f>'summary table'!P36/'summary table'!$J$39</f>
        <v>0.25</v>
      </c>
      <c r="E34" s="29">
        <f>'summary table'!Q36/'summary table'!$J$39</f>
        <v>0.1875</v>
      </c>
      <c r="F34" s="29">
        <f>'summary table'!R36/'summary table'!$J$39</f>
        <v>0.1875</v>
      </c>
      <c r="G34" s="29">
        <f>'summary table'!S36/'summary table'!$J$39</f>
        <v>0</v>
      </c>
      <c r="H34" s="29">
        <f>'summary table'!T36/'summary table'!$J$39</f>
        <v>0.125</v>
      </c>
      <c r="I34" s="29">
        <f>'summary table'!U36/'summary table'!$J$39</f>
        <v>0</v>
      </c>
      <c r="J34" s="29">
        <f>'summary table'!V36/'summary table'!$J$39</f>
        <v>0</v>
      </c>
      <c r="K34" s="29">
        <f>'summary table'!W36/'summary table'!$J$39</f>
        <v>6.25E-2</v>
      </c>
      <c r="L34" s="29">
        <f>'summary table'!X36/'summary table'!$J$39</f>
        <v>0</v>
      </c>
      <c r="M34" s="29">
        <f>'summary table'!Y36/'summary table'!$J$39</f>
        <v>6.25E-2</v>
      </c>
      <c r="N34" s="29">
        <f>'summary table'!Z36/'summary table'!$J$39</f>
        <v>0.25</v>
      </c>
      <c r="R34" t="s">
        <v>34</v>
      </c>
      <c r="S34">
        <v>156</v>
      </c>
      <c r="T34">
        <v>207</v>
      </c>
      <c r="U34">
        <v>0.14117647058823529</v>
      </c>
      <c r="V34">
        <v>0.24705882352941178</v>
      </c>
    </row>
    <row r="35" spans="1:22">
      <c r="B35" t="s">
        <v>50</v>
      </c>
      <c r="C35" s="29">
        <f>'summary table'!O37/'summary table'!$J$40</f>
        <v>0</v>
      </c>
      <c r="D35" s="29">
        <f>'summary table'!P37/'summary table'!$J$40</f>
        <v>0</v>
      </c>
      <c r="E35" s="29">
        <f>'summary table'!Q37/'summary table'!$J$40</f>
        <v>0</v>
      </c>
      <c r="F35" s="29">
        <f>'summary table'!R37/'summary table'!$J$40</f>
        <v>0</v>
      </c>
      <c r="G35" s="29">
        <f>'summary table'!S37/'summary table'!$J$40</f>
        <v>0</v>
      </c>
      <c r="H35" s="29">
        <f>'summary table'!T37/'summary table'!$J$40</f>
        <v>0</v>
      </c>
      <c r="I35" s="29">
        <f>'summary table'!U37/'summary table'!$J$40</f>
        <v>0</v>
      </c>
      <c r="J35" s="29">
        <f>'summary table'!V37/'summary table'!$J$40</f>
        <v>0</v>
      </c>
      <c r="K35" s="29">
        <f>'summary table'!W37/'summary table'!$J$40</f>
        <v>0</v>
      </c>
      <c r="L35" s="29">
        <f>'summary table'!X37/'summary table'!$J$40</f>
        <v>0</v>
      </c>
      <c r="M35" s="29">
        <f>'summary table'!Y37/'summary table'!$J$40</f>
        <v>0</v>
      </c>
      <c r="N35" s="29">
        <f>'summary table'!Z37/'summary table'!$J$40</f>
        <v>1</v>
      </c>
      <c r="R35" t="s">
        <v>35</v>
      </c>
      <c r="S35">
        <v>55</v>
      </c>
      <c r="T35">
        <v>101</v>
      </c>
      <c r="U35">
        <v>3.5294117647058823E-2</v>
      </c>
      <c r="V35">
        <v>0.12941176470588237</v>
      </c>
    </row>
    <row r="36" spans="1:22">
      <c r="B36" t="s">
        <v>51</v>
      </c>
      <c r="C36" s="29">
        <f>'summary table'!O38/'summary table'!$J$41</f>
        <v>0.33333333333333331</v>
      </c>
      <c r="D36" s="29">
        <f>'summary table'!P38/'summary table'!$J$41</f>
        <v>0</v>
      </c>
      <c r="E36" s="29">
        <f>'summary table'!Q38/'summary table'!$J$41</f>
        <v>0</v>
      </c>
      <c r="F36" s="29">
        <f>'summary table'!R38/'summary table'!$J$41</f>
        <v>0</v>
      </c>
      <c r="G36" s="29">
        <f>'summary table'!S38/'summary table'!$J$41</f>
        <v>0</v>
      </c>
      <c r="H36" s="29">
        <f>'summary table'!T38/'summary table'!$J$41</f>
        <v>0.33333333333333331</v>
      </c>
      <c r="I36" s="29">
        <f>'summary table'!U38/'summary table'!$J$41</f>
        <v>0</v>
      </c>
      <c r="J36" s="29">
        <f>'summary table'!V38/'summary table'!$J$41</f>
        <v>0</v>
      </c>
      <c r="K36" s="29">
        <f>'summary table'!W38/'summary table'!$J$41</f>
        <v>0</v>
      </c>
      <c r="L36" s="29">
        <f>'summary table'!X38/'summary table'!$J$41</f>
        <v>0</v>
      </c>
      <c r="M36" s="29">
        <f>'summary table'!Y38/'summary table'!$J$41</f>
        <v>0</v>
      </c>
      <c r="N36" s="29">
        <f>'summary table'!Z38/'summary table'!$J$41</f>
        <v>0.33333333333333331</v>
      </c>
      <c r="R36" t="s">
        <v>36</v>
      </c>
      <c r="S36">
        <v>46</v>
      </c>
      <c r="T36">
        <v>112</v>
      </c>
      <c r="U36">
        <v>4.7058823529411764E-2</v>
      </c>
      <c r="V36">
        <v>0.14117647058823529</v>
      </c>
    </row>
    <row r="37" spans="1:22">
      <c r="B37" t="s">
        <v>52</v>
      </c>
      <c r="C37" s="29">
        <f>'summary table'!O39/'summary table'!$J$42</f>
        <v>0.2</v>
      </c>
      <c r="D37" s="29">
        <f>'summary table'!P39/'summary table'!$J$42</f>
        <v>0.1</v>
      </c>
      <c r="E37" s="29">
        <f>'summary table'!Q39/'summary table'!$J$42</f>
        <v>0.2</v>
      </c>
      <c r="F37" s="29">
        <f>'summary table'!R39/'summary table'!$J$42</f>
        <v>0</v>
      </c>
      <c r="G37" s="29">
        <f>'summary table'!S39/'summary table'!$J$42</f>
        <v>0</v>
      </c>
      <c r="H37" s="29">
        <f>'summary table'!T39/'summary table'!$J$42</f>
        <v>0.2</v>
      </c>
      <c r="I37" s="29">
        <f>'summary table'!U39/'summary table'!$J$42</f>
        <v>0</v>
      </c>
      <c r="J37" s="29">
        <f>'summary table'!V39/'summary table'!$J$42</f>
        <v>0</v>
      </c>
      <c r="K37" s="29">
        <f>'summary table'!W39/'summary table'!$J$42</f>
        <v>0.2</v>
      </c>
      <c r="L37" s="29">
        <f>'summary table'!X39/'summary table'!$J$42</f>
        <v>0</v>
      </c>
      <c r="M37" s="29">
        <f>'summary table'!Y39/'summary table'!$J$42</f>
        <v>0</v>
      </c>
      <c r="N37" s="29">
        <f>'summary table'!Z39/'summary table'!$J$42</f>
        <v>0.5</v>
      </c>
      <c r="R37" t="s">
        <v>37</v>
      </c>
      <c r="S37">
        <v>74</v>
      </c>
      <c r="T37">
        <v>175</v>
      </c>
      <c r="U37">
        <v>7.0588235294117646E-2</v>
      </c>
      <c r="V37">
        <v>0.21176470588235294</v>
      </c>
    </row>
    <row r="38" spans="1:22">
      <c r="A38" s="13">
        <v>0.05</v>
      </c>
      <c r="B38" s="30" t="s">
        <v>41</v>
      </c>
      <c r="C38" s="31">
        <f>'summary table'!O40/'summary table'!$J$31</f>
        <v>0.72727272727272729</v>
      </c>
      <c r="D38" s="31">
        <f>'summary table'!P40/'summary table'!$J$31</f>
        <v>0.72727272727272729</v>
      </c>
      <c r="E38" s="31">
        <f>'summary table'!Q40/'summary table'!$J$31</f>
        <v>9.0909090909090912E-2</v>
      </c>
      <c r="F38" s="31">
        <f>'summary table'!R40/'summary table'!$J$31</f>
        <v>0.27272727272727271</v>
      </c>
      <c r="G38" s="31">
        <f>'summary table'!S40/'summary table'!$J$31</f>
        <v>0.27272727272727271</v>
      </c>
      <c r="H38" s="31">
        <f>'summary table'!T40/'summary table'!$J$31</f>
        <v>0.18181818181818182</v>
      </c>
      <c r="I38" s="31">
        <f>'summary table'!U40/'summary table'!$J$31</f>
        <v>0.27272727272727271</v>
      </c>
      <c r="J38" s="31">
        <f>'summary table'!V40/'summary table'!$J$31</f>
        <v>0.27272727272727271</v>
      </c>
      <c r="K38" s="31">
        <f>'summary table'!W40/'summary table'!$J$31</f>
        <v>0.27272727272727271</v>
      </c>
      <c r="L38" s="31">
        <f>'summary table'!X40/'summary table'!$J$31</f>
        <v>0.18181818181818182</v>
      </c>
      <c r="M38" s="31">
        <f>'summary table'!Y40/'summary table'!$J$31</f>
        <v>0.18181818181818182</v>
      </c>
      <c r="N38" s="31">
        <f>'summary table'!Z40/'summary table'!$J$31</f>
        <v>0.27272727272727271</v>
      </c>
      <c r="R38" t="s">
        <v>38</v>
      </c>
      <c r="S38">
        <v>57</v>
      </c>
      <c r="T38">
        <v>113</v>
      </c>
      <c r="U38">
        <v>5.8823529411764705E-2</v>
      </c>
      <c r="V38">
        <v>0.14117647058823529</v>
      </c>
    </row>
    <row r="39" spans="1:22">
      <c r="B39" t="s">
        <v>42</v>
      </c>
      <c r="C39" s="31">
        <f>'summary table'!O41/'summary table'!$J$32</f>
        <v>0.75</v>
      </c>
      <c r="D39" s="31">
        <f>'summary table'!P41/'summary table'!$J$32</f>
        <v>0.75</v>
      </c>
      <c r="E39" s="31">
        <f>'summary table'!Q41/'summary table'!$J$32</f>
        <v>0.75</v>
      </c>
      <c r="F39" s="31">
        <f>'summary table'!R41/'summary table'!$J$32</f>
        <v>0.25</v>
      </c>
      <c r="G39" s="31">
        <f>'summary table'!S41/'summary table'!$J$32</f>
        <v>0.25</v>
      </c>
      <c r="H39" s="31">
        <f>'summary table'!T41/'summary table'!$J$32</f>
        <v>0</v>
      </c>
      <c r="I39" s="31">
        <f>'summary table'!U41/'summary table'!$J$32</f>
        <v>0</v>
      </c>
      <c r="J39" s="31">
        <f>'summary table'!V41/'summary table'!$J$32</f>
        <v>0.25</v>
      </c>
      <c r="K39" s="31">
        <f>'summary table'!W41/'summary table'!$J$32</f>
        <v>0</v>
      </c>
      <c r="L39" s="31">
        <f>'summary table'!X41/'summary table'!$J$32</f>
        <v>0.25</v>
      </c>
      <c r="M39" s="31">
        <f>'summary table'!Y41/'summary table'!$J$32</f>
        <v>0</v>
      </c>
      <c r="N39" s="31">
        <f>'summary table'!Z41/'summary table'!$J$32</f>
        <v>1</v>
      </c>
      <c r="R39" t="s">
        <v>39</v>
      </c>
      <c r="S39">
        <v>80</v>
      </c>
      <c r="T39">
        <v>128</v>
      </c>
      <c r="U39">
        <v>8.2352941176470587E-2</v>
      </c>
      <c r="V39">
        <v>0.14117647058823529</v>
      </c>
    </row>
    <row r="40" spans="1:22">
      <c r="B40" t="s">
        <v>43</v>
      </c>
      <c r="C40" s="31">
        <f>'summary table'!O42/'summary table'!$J$33</f>
        <v>1</v>
      </c>
      <c r="D40" s="31">
        <f>'summary table'!P42/'summary table'!$J$33</f>
        <v>0.75</v>
      </c>
      <c r="E40" s="31">
        <f>'summary table'!Q42/'summary table'!$J$33</f>
        <v>0.5</v>
      </c>
      <c r="F40" s="31">
        <f>'summary table'!R42/'summary table'!$J$33</f>
        <v>0.25</v>
      </c>
      <c r="G40" s="31">
        <f>'summary table'!S42/'summary table'!$J$33</f>
        <v>0.25</v>
      </c>
      <c r="H40" s="31">
        <f>'summary table'!T42/'summary table'!$J$33</f>
        <v>0.5</v>
      </c>
      <c r="I40" s="31">
        <f>'summary table'!U42/'summary table'!$J$33</f>
        <v>0</v>
      </c>
      <c r="J40" s="31">
        <f>'summary table'!V42/'summary table'!$J$33</f>
        <v>0</v>
      </c>
      <c r="K40" s="31">
        <f>'summary table'!W42/'summary table'!$J$33</f>
        <v>0</v>
      </c>
      <c r="L40" s="31">
        <f>'summary table'!X42/'summary table'!$J$33</f>
        <v>0</v>
      </c>
      <c r="M40" s="31">
        <f>'summary table'!Y42/'summary table'!$J$33</f>
        <v>0.25</v>
      </c>
      <c r="N40" s="31">
        <f>'summary table'!Z42/'summary table'!$J$33</f>
        <v>0.5</v>
      </c>
      <c r="R40" t="s">
        <v>40</v>
      </c>
      <c r="S40">
        <v>566</v>
      </c>
      <c r="T40">
        <v>748</v>
      </c>
      <c r="U40">
        <v>0.3411764705882353</v>
      </c>
      <c r="V40">
        <v>0.54117647058823526</v>
      </c>
    </row>
    <row r="41" spans="1:22">
      <c r="B41" t="s">
        <v>44</v>
      </c>
      <c r="C41" s="31">
        <f>'summary table'!O43/'summary table'!$J$34</f>
        <v>0.33333333333333331</v>
      </c>
      <c r="D41" s="31">
        <f>'summary table'!P43/'summary table'!$J$34</f>
        <v>0</v>
      </c>
      <c r="E41" s="31">
        <f>'summary table'!Q43/'summary table'!$J$34</f>
        <v>0.22222222222222221</v>
      </c>
      <c r="F41" s="31">
        <f>'summary table'!R43/'summary table'!$J$34</f>
        <v>0</v>
      </c>
      <c r="G41" s="31">
        <f>'summary table'!S43/'summary table'!$J$34</f>
        <v>0</v>
      </c>
      <c r="H41" s="31">
        <f>'summary table'!T43/'summary table'!$J$34</f>
        <v>0.22222222222222221</v>
      </c>
      <c r="I41" s="31">
        <f>'summary table'!U43/'summary table'!$J$34</f>
        <v>0</v>
      </c>
      <c r="J41" s="31">
        <f>'summary table'!V43/'summary table'!$J$34</f>
        <v>0.22222222222222221</v>
      </c>
      <c r="K41" s="31">
        <f>'summary table'!W43/'summary table'!$J$34</f>
        <v>0.22222222222222221</v>
      </c>
      <c r="L41" s="31">
        <f>'summary table'!X43/'summary table'!$J$34</f>
        <v>0</v>
      </c>
      <c r="M41" s="31">
        <f>'summary table'!Y43/'summary table'!$J$34</f>
        <v>0.1111111111111111</v>
      </c>
      <c r="N41" s="31">
        <f>'summary table'!Z43/'summary table'!$J$34</f>
        <v>0.44444444444444442</v>
      </c>
    </row>
    <row r="42" spans="1:22">
      <c r="B42" t="s">
        <v>45</v>
      </c>
      <c r="C42" s="31">
        <f>'summary table'!O44/'summary table'!$J$35</f>
        <v>0.66666666666666663</v>
      </c>
      <c r="D42" s="31">
        <f>'summary table'!P44/'summary table'!$J$35</f>
        <v>0.55555555555555558</v>
      </c>
      <c r="E42" s="31">
        <f>'summary table'!Q44/'summary table'!$J$35</f>
        <v>0.44444444444444442</v>
      </c>
      <c r="F42" s="31">
        <f>'summary table'!R44/'summary table'!$J$35</f>
        <v>0.33333333333333331</v>
      </c>
      <c r="G42" s="31">
        <f>'summary table'!S44/'summary table'!$J$35</f>
        <v>0</v>
      </c>
      <c r="H42" s="31">
        <f>'summary table'!T44/'summary table'!$J$35</f>
        <v>0.22222222222222221</v>
      </c>
      <c r="I42" s="31">
        <f>'summary table'!U44/'summary table'!$J$35</f>
        <v>0.1111111111111111</v>
      </c>
      <c r="J42" s="31">
        <f>'summary table'!V44/'summary table'!$J$35</f>
        <v>0.1111111111111111</v>
      </c>
      <c r="K42" s="31">
        <f>'summary table'!W44/'summary table'!$J$35</f>
        <v>0.1111111111111111</v>
      </c>
      <c r="L42" s="31">
        <f>'summary table'!X44/'summary table'!$J$35</f>
        <v>0.1111111111111111</v>
      </c>
      <c r="M42" s="31">
        <f>'summary table'!Y44/'summary table'!$J$35</f>
        <v>0.1111111111111111</v>
      </c>
      <c r="N42" s="31">
        <f>'summary table'!Z44/'summary table'!$J$35</f>
        <v>0.55555555555555558</v>
      </c>
    </row>
    <row r="43" spans="1:22">
      <c r="B43" t="s">
        <v>46</v>
      </c>
      <c r="C43" s="31">
        <f>'summary table'!O45/'summary table'!$J$36</f>
        <v>0.8</v>
      </c>
      <c r="D43" s="31">
        <f>'summary table'!P45/'summary table'!$J$36</f>
        <v>0.4</v>
      </c>
      <c r="E43" s="31">
        <f>'summary table'!Q45/'summary table'!$J$36</f>
        <v>0.2</v>
      </c>
      <c r="F43" s="31">
        <f>'summary table'!R45/'summary table'!$J$36</f>
        <v>0.2</v>
      </c>
      <c r="G43" s="31">
        <f>'summary table'!S45/'summary table'!$J$36</f>
        <v>0.2</v>
      </c>
      <c r="H43" s="31">
        <f>'summary table'!T45/'summary table'!$J$36</f>
        <v>0.2</v>
      </c>
      <c r="I43" s="31">
        <f>'summary table'!U45/'summary table'!$J$36</f>
        <v>0.2</v>
      </c>
      <c r="J43" s="31">
        <f>'summary table'!V45/'summary table'!$J$36</f>
        <v>0</v>
      </c>
      <c r="K43" s="31">
        <f>'summary table'!W45/'summary table'!$J$36</f>
        <v>0.2</v>
      </c>
      <c r="L43" s="31">
        <f>'summary table'!X45/'summary table'!$J$36</f>
        <v>0.2</v>
      </c>
      <c r="M43" s="31">
        <f>'summary table'!Y45/'summary table'!$J$36</f>
        <v>0.2</v>
      </c>
      <c r="N43" s="31">
        <f>'summary table'!Z45/'summary table'!$J$36</f>
        <v>0.6</v>
      </c>
    </row>
    <row r="44" spans="1:22">
      <c r="B44" t="s">
        <v>47</v>
      </c>
      <c r="C44" s="31">
        <f>'summary table'!O46/'summary table'!$J$37</f>
        <v>0.81818181818181823</v>
      </c>
      <c r="D44" s="31">
        <f>'summary table'!P46/'summary table'!$J$37</f>
        <v>0.36363636363636365</v>
      </c>
      <c r="E44" s="31">
        <f>'summary table'!Q46/'summary table'!$J$37</f>
        <v>0.45454545454545453</v>
      </c>
      <c r="F44" s="31">
        <f>'summary table'!R46/'summary table'!$J$37</f>
        <v>0.18181818181818182</v>
      </c>
      <c r="G44" s="31">
        <f>'summary table'!S46/'summary table'!$J$37</f>
        <v>0.18181818181818182</v>
      </c>
      <c r="H44" s="31">
        <f>'summary table'!T46/'summary table'!$J$37</f>
        <v>0.45454545454545453</v>
      </c>
      <c r="I44" s="31">
        <f>'summary table'!U46/'summary table'!$J$37</f>
        <v>0.27272727272727271</v>
      </c>
      <c r="J44" s="31">
        <f>'summary table'!V46/'summary table'!$J$37</f>
        <v>0.18181818181818182</v>
      </c>
      <c r="K44" s="31">
        <f>'summary table'!W46/'summary table'!$J$37</f>
        <v>0.27272727272727271</v>
      </c>
      <c r="L44" s="31">
        <f>'summary table'!X46/'summary table'!$J$37</f>
        <v>0.36363636363636365</v>
      </c>
      <c r="M44" s="31">
        <f>'summary table'!Y46/'summary table'!$J$37</f>
        <v>0.27272727272727271</v>
      </c>
      <c r="N44" s="31">
        <f>'summary table'!Z46/'summary table'!$J$37</f>
        <v>0.45454545454545453</v>
      </c>
    </row>
    <row r="45" spans="1:22">
      <c r="B45" t="s">
        <v>48</v>
      </c>
      <c r="C45" s="31">
        <f>'summary table'!O47/'summary table'!$J$38</f>
        <v>0.5</v>
      </c>
      <c r="D45" s="31">
        <f>'summary table'!P47/'summary table'!$J$38</f>
        <v>0</v>
      </c>
      <c r="E45" s="31">
        <f>'summary table'!Q47/'summary table'!$J$38</f>
        <v>0</v>
      </c>
      <c r="F45" s="31">
        <f>'summary table'!R47/'summary table'!$J$38</f>
        <v>0</v>
      </c>
      <c r="G45" s="31">
        <f>'summary table'!S47/'summary table'!$J$38</f>
        <v>0</v>
      </c>
      <c r="H45" s="31">
        <f>'summary table'!T47/'summary table'!$J$38</f>
        <v>0</v>
      </c>
      <c r="I45" s="31">
        <f>'summary table'!U47/'summary table'!$J$38</f>
        <v>0</v>
      </c>
      <c r="J45" s="31">
        <f>'summary table'!V47/'summary table'!$J$38</f>
        <v>0</v>
      </c>
      <c r="K45" s="31">
        <f>'summary table'!W47/'summary table'!$J$38</f>
        <v>0.5</v>
      </c>
      <c r="L45" s="31">
        <f>'summary table'!X47/'summary table'!$J$38</f>
        <v>0</v>
      </c>
      <c r="M45" s="31">
        <f>'summary table'!Y47/'summary table'!$J$38</f>
        <v>0</v>
      </c>
      <c r="N45" s="31">
        <f>'summary table'!Z47/'summary table'!$J$38</f>
        <v>0</v>
      </c>
    </row>
    <row r="46" spans="1:22">
      <c r="B46" t="s">
        <v>49</v>
      </c>
      <c r="C46" s="31">
        <f>'summary table'!O48/'summary table'!$J$39</f>
        <v>0.5625</v>
      </c>
      <c r="D46" s="31">
        <f>'summary table'!P48/'summary table'!$J$39</f>
        <v>0.3125</v>
      </c>
      <c r="E46" s="31">
        <f>'summary table'!Q48/'summary table'!$J$39</f>
        <v>0.3125</v>
      </c>
      <c r="F46" s="31">
        <f>'summary table'!R48/'summary table'!$J$39</f>
        <v>0.25</v>
      </c>
      <c r="G46" s="31">
        <f>'summary table'!S48/'summary table'!$J$39</f>
        <v>0.1875</v>
      </c>
      <c r="H46" s="31">
        <f>'summary table'!T48/'summary table'!$J$39</f>
        <v>0.1875</v>
      </c>
      <c r="I46" s="31">
        <f>'summary table'!U48/'summary table'!$J$39</f>
        <v>6.25E-2</v>
      </c>
      <c r="J46" s="31">
        <f>'summary table'!V48/'summary table'!$J$39</f>
        <v>0.1875</v>
      </c>
      <c r="K46" s="31">
        <f>'summary table'!W48/'summary table'!$J$39</f>
        <v>0.3125</v>
      </c>
      <c r="L46" s="31">
        <f>'summary table'!X48/'summary table'!$J$39</f>
        <v>0.1875</v>
      </c>
      <c r="M46" s="31">
        <f>'summary table'!Y48/'summary table'!$J$39</f>
        <v>0.1875</v>
      </c>
      <c r="N46" s="31">
        <f>'summary table'!Z48/'summary table'!$J$39</f>
        <v>0.5</v>
      </c>
    </row>
    <row r="47" spans="1:22">
      <c r="B47" t="s">
        <v>50</v>
      </c>
      <c r="C47" s="31">
        <f>'summary table'!O49/'summary table'!$J$40</f>
        <v>0</v>
      </c>
      <c r="D47" s="31">
        <f>'summary table'!P49/'summary table'!$J$40</f>
        <v>0</v>
      </c>
      <c r="E47" s="31">
        <f>'summary table'!Q49/'summary table'!$J$40</f>
        <v>0</v>
      </c>
      <c r="F47" s="31">
        <f>'summary table'!R49/'summary table'!$J$40</f>
        <v>0</v>
      </c>
      <c r="G47" s="31">
        <f>'summary table'!S49/'summary table'!$J$40</f>
        <v>0</v>
      </c>
      <c r="H47" s="31">
        <f>'summary table'!T49/'summary table'!$J$40</f>
        <v>0</v>
      </c>
      <c r="I47" s="31">
        <f>'summary table'!U49/'summary table'!$J$40</f>
        <v>0</v>
      </c>
      <c r="J47" s="31">
        <f>'summary table'!V49/'summary table'!$J$40</f>
        <v>0</v>
      </c>
      <c r="K47" s="31">
        <f>'summary table'!W49/'summary table'!$J$40</f>
        <v>0</v>
      </c>
      <c r="L47" s="31">
        <f>'summary table'!X49/'summary table'!$J$40</f>
        <v>0</v>
      </c>
      <c r="M47" s="31">
        <f>'summary table'!Y49/'summary table'!$J$40</f>
        <v>0</v>
      </c>
      <c r="N47" s="31">
        <f>'summary table'!Z49/'summary table'!$J$40</f>
        <v>1</v>
      </c>
    </row>
    <row r="48" spans="1:22">
      <c r="B48" t="s">
        <v>51</v>
      </c>
      <c r="C48" s="31">
        <f>'summary table'!O50/'summary table'!$J$41</f>
        <v>0.33333333333333331</v>
      </c>
      <c r="D48" s="31">
        <f>'summary table'!P50/'summary table'!$J$41</f>
        <v>0.33333333333333331</v>
      </c>
      <c r="E48" s="31">
        <f>'summary table'!Q50/'summary table'!$J$41</f>
        <v>0</v>
      </c>
      <c r="F48" s="31">
        <f>'summary table'!R50/'summary table'!$J$41</f>
        <v>0</v>
      </c>
      <c r="G48" s="31">
        <f>'summary table'!S50/'summary table'!$J$41</f>
        <v>0</v>
      </c>
      <c r="H48" s="31">
        <f>'summary table'!T50/'summary table'!$J$41</f>
        <v>0.33333333333333331</v>
      </c>
      <c r="I48" s="31">
        <f>'summary table'!U50/'summary table'!$J$41</f>
        <v>0</v>
      </c>
      <c r="J48" s="31">
        <f>'summary table'!V50/'summary table'!$J$41</f>
        <v>0</v>
      </c>
      <c r="K48" s="31">
        <f>'summary table'!W50/'summary table'!$J$41</f>
        <v>0</v>
      </c>
      <c r="L48" s="31">
        <f>'summary table'!X50/'summary table'!$J$41</f>
        <v>0</v>
      </c>
      <c r="M48" s="31">
        <f>'summary table'!Y50/'summary table'!$J$41</f>
        <v>0</v>
      </c>
      <c r="N48" s="31">
        <f>'summary table'!Z50/'summary table'!$J$41</f>
        <v>0.33333333333333331</v>
      </c>
    </row>
    <row r="49" spans="2:14">
      <c r="B49" t="s">
        <v>52</v>
      </c>
      <c r="C49" s="31">
        <f>'summary table'!O51/'summary table'!$J$42</f>
        <v>0.3</v>
      </c>
      <c r="D49" s="31">
        <f>'summary table'!P51/'summary table'!$J$42</f>
        <v>0.1</v>
      </c>
      <c r="E49" s="31">
        <f>'summary table'!Q51/'summary table'!$J$42</f>
        <v>0.2</v>
      </c>
      <c r="F49" s="31">
        <f>'summary table'!R51/'summary table'!$J$42</f>
        <v>0.2</v>
      </c>
      <c r="G49" s="31">
        <f>'summary table'!S51/'summary table'!$J$42</f>
        <v>0</v>
      </c>
      <c r="H49" s="31">
        <f>'summary table'!T51/'summary table'!$J$42</f>
        <v>0.3</v>
      </c>
      <c r="I49" s="31">
        <f>'summary table'!U51/'summary table'!$J$42</f>
        <v>0.2</v>
      </c>
      <c r="J49" s="31">
        <f>'summary table'!V51/'summary table'!$J$42</f>
        <v>0</v>
      </c>
      <c r="K49" s="31">
        <f>'summary table'!W51/'summary table'!$J$42</f>
        <v>0.2</v>
      </c>
      <c r="L49" s="31">
        <f>'summary table'!X51/'summary table'!$J$42</f>
        <v>0</v>
      </c>
      <c r="M49" s="31">
        <f>'summary table'!Y51/'summary table'!$J$42</f>
        <v>0</v>
      </c>
      <c r="N49" s="31">
        <f>'summary table'!Z51/'summary table'!$J$42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图表</vt:lpstr>
      </vt:variant>
      <vt:variant>
        <vt:i4>1</vt:i4>
      </vt:variant>
    </vt:vector>
  </HeadingPairs>
  <TitlesOfParts>
    <vt:vector size="6" baseType="lpstr">
      <vt:lpstr>summary table</vt:lpstr>
      <vt:lpstr>Sheet 1 (2)</vt:lpstr>
      <vt:lpstr>1%</vt:lpstr>
      <vt:lpstr>5%</vt:lpstr>
      <vt:lpstr>Revised version</vt:lpstr>
      <vt:lpstr>Proportions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yiyi li</cp:lastModifiedBy>
  <dcterms:created xsi:type="dcterms:W3CDTF">2021-09-25T17:26:44Z</dcterms:created>
  <dcterms:modified xsi:type="dcterms:W3CDTF">2021-11-06T18:17:28Z</dcterms:modified>
</cp:coreProperties>
</file>