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8_{878F2D00-9F50-4F47-AF8B-5089A9DE4EB6}" xr6:coauthVersionLast="47" xr6:coauthVersionMax="47" xr10:uidLastSave="{00000000-0000-0000-0000-000000000000}"/>
  <bookViews>
    <workbookView xWindow="1780" yWindow="1780" windowWidth="25600" windowHeight="13673" activeTab="2" xr2:uid="{00000000-000D-0000-FFFF-FFFF00000000}"/>
  </bookViews>
  <sheets>
    <sheet name="Proportions" sheetId="3" r:id="rId1"/>
    <sheet name="Sheet 1" sheetId="1" r:id="rId2"/>
    <sheet name="Sheet 1 (2)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J17" i="1"/>
  <c r="P69" i="1"/>
  <c r="Q69" i="1"/>
  <c r="R69" i="1"/>
  <c r="S69" i="1"/>
  <c r="T69" i="1"/>
  <c r="U69" i="1"/>
  <c r="V69" i="1"/>
  <c r="W69" i="1"/>
  <c r="X69" i="1"/>
  <c r="Y69" i="1"/>
  <c r="Z69" i="1"/>
  <c r="O69" i="1"/>
  <c r="Z56" i="1"/>
  <c r="Z57" i="1"/>
  <c r="Z58" i="1"/>
  <c r="Z59" i="1"/>
  <c r="Z60" i="1"/>
  <c r="Z61" i="1"/>
  <c r="Z62" i="1"/>
  <c r="Z63" i="1"/>
  <c r="Z64" i="1"/>
  <c r="Z65" i="1"/>
  <c r="Z66" i="1"/>
  <c r="Y56" i="1"/>
  <c r="Y57" i="1"/>
  <c r="Y58" i="1"/>
  <c r="Y59" i="1"/>
  <c r="Y60" i="1"/>
  <c r="Y61" i="1"/>
  <c r="Y62" i="1"/>
  <c r="Y63" i="1"/>
  <c r="Y64" i="1"/>
  <c r="Y65" i="1"/>
  <c r="Y66" i="1"/>
  <c r="X56" i="1"/>
  <c r="X57" i="1"/>
  <c r="X58" i="1"/>
  <c r="X59" i="1"/>
  <c r="X60" i="1"/>
  <c r="X61" i="1"/>
  <c r="X62" i="1"/>
  <c r="X63" i="1"/>
  <c r="X64" i="1"/>
  <c r="X65" i="1"/>
  <c r="X66" i="1"/>
  <c r="W56" i="1"/>
  <c r="W57" i="1"/>
  <c r="W58" i="1"/>
  <c r="W59" i="1"/>
  <c r="W60" i="1"/>
  <c r="W61" i="1"/>
  <c r="W62" i="1"/>
  <c r="W63" i="1"/>
  <c r="W64" i="1"/>
  <c r="W65" i="1"/>
  <c r="W66" i="1"/>
  <c r="V56" i="1"/>
  <c r="V57" i="1"/>
  <c r="V58" i="1"/>
  <c r="V59" i="1"/>
  <c r="V60" i="1"/>
  <c r="V61" i="1"/>
  <c r="V62" i="1"/>
  <c r="V63" i="1"/>
  <c r="V64" i="1"/>
  <c r="V65" i="1"/>
  <c r="V66" i="1"/>
  <c r="U56" i="1"/>
  <c r="U57" i="1"/>
  <c r="U58" i="1"/>
  <c r="U59" i="1"/>
  <c r="U60" i="1"/>
  <c r="U61" i="1"/>
  <c r="U62" i="1"/>
  <c r="U63" i="1"/>
  <c r="U64" i="1"/>
  <c r="U65" i="1"/>
  <c r="U66" i="1"/>
  <c r="T56" i="1"/>
  <c r="T57" i="1"/>
  <c r="T58" i="1"/>
  <c r="T59" i="1"/>
  <c r="T60" i="1"/>
  <c r="T61" i="1"/>
  <c r="T62" i="1"/>
  <c r="T63" i="1"/>
  <c r="T64" i="1"/>
  <c r="T65" i="1"/>
  <c r="T66" i="1"/>
  <c r="S56" i="1"/>
  <c r="S57" i="1"/>
  <c r="S58" i="1"/>
  <c r="S59" i="1"/>
  <c r="S60" i="1"/>
  <c r="S61" i="1"/>
  <c r="S62" i="1"/>
  <c r="S63" i="1"/>
  <c r="S64" i="1"/>
  <c r="S65" i="1"/>
  <c r="S66" i="1"/>
  <c r="R56" i="1"/>
  <c r="R57" i="1"/>
  <c r="R58" i="1"/>
  <c r="R59" i="1"/>
  <c r="R60" i="1"/>
  <c r="R61" i="1"/>
  <c r="R62" i="1"/>
  <c r="R63" i="1"/>
  <c r="R64" i="1"/>
  <c r="R65" i="1"/>
  <c r="R66" i="1"/>
  <c r="Q56" i="1"/>
  <c r="Q57" i="1"/>
  <c r="Q58" i="1"/>
  <c r="Q59" i="1"/>
  <c r="Q60" i="1"/>
  <c r="Q61" i="1"/>
  <c r="Q62" i="1"/>
  <c r="Q63" i="1"/>
  <c r="Q64" i="1"/>
  <c r="Q65" i="1"/>
  <c r="Q66" i="1"/>
  <c r="Z55" i="1"/>
  <c r="Y55" i="1"/>
  <c r="X55" i="1"/>
  <c r="W55" i="1"/>
  <c r="V55" i="1"/>
  <c r="U55" i="1"/>
  <c r="T55" i="1"/>
  <c r="S55" i="1"/>
  <c r="R55" i="1"/>
  <c r="Q55" i="1"/>
  <c r="P56" i="1"/>
  <c r="P57" i="1"/>
  <c r="P58" i="1"/>
  <c r="P59" i="1"/>
  <c r="P60" i="1"/>
  <c r="P61" i="1"/>
  <c r="P62" i="1"/>
  <c r="P63" i="1"/>
  <c r="P64" i="1"/>
  <c r="P65" i="1"/>
  <c r="P66" i="1"/>
  <c r="P55" i="1"/>
  <c r="O56" i="1"/>
  <c r="O57" i="1"/>
  <c r="O58" i="1"/>
  <c r="O59" i="1"/>
  <c r="O60" i="1"/>
  <c r="O61" i="1"/>
  <c r="O62" i="1"/>
  <c r="O63" i="1"/>
  <c r="O64" i="1"/>
  <c r="O65" i="1"/>
  <c r="O66" i="1"/>
  <c r="O55" i="1"/>
  <c r="J16" i="1"/>
  <c r="L46" i="1"/>
  <c r="J16" i="2"/>
  <c r="K48" i="1"/>
  <c r="K49" i="1"/>
  <c r="K50" i="1"/>
  <c r="K51" i="1"/>
  <c r="K52" i="1"/>
  <c r="K53" i="1"/>
  <c r="K54" i="1"/>
  <c r="K55" i="1"/>
  <c r="K56" i="1"/>
  <c r="K57" i="1"/>
  <c r="K58" i="1"/>
  <c r="K59" i="1"/>
  <c r="K47" i="1"/>
  <c r="J59" i="1"/>
  <c r="J48" i="1"/>
  <c r="J49" i="1"/>
  <c r="J50" i="1"/>
  <c r="J51" i="1"/>
  <c r="J52" i="1"/>
  <c r="J53" i="1"/>
  <c r="J54" i="1"/>
  <c r="J55" i="1"/>
  <c r="J56" i="1"/>
  <c r="J57" i="1"/>
  <c r="J58" i="1"/>
  <c r="J47" i="1"/>
  <c r="O5" i="2"/>
  <c r="H16" i="2"/>
  <c r="H27" i="2"/>
  <c r="B16" i="1"/>
  <c r="H16" i="1" s="1"/>
  <c r="B27" i="1"/>
  <c r="Z39" i="2"/>
  <c r="Y39" i="2"/>
  <c r="X39" i="2"/>
  <c r="W39" i="2"/>
  <c r="V39" i="2"/>
  <c r="U39" i="2"/>
  <c r="T39" i="2"/>
  <c r="S39" i="2"/>
  <c r="R39" i="2"/>
  <c r="Q39" i="2"/>
  <c r="P39" i="2"/>
  <c r="O39" i="2"/>
  <c r="Z38" i="2"/>
  <c r="Y38" i="2"/>
  <c r="X38" i="2"/>
  <c r="W38" i="2"/>
  <c r="V38" i="2"/>
  <c r="U38" i="2"/>
  <c r="T38" i="2"/>
  <c r="S38" i="2"/>
  <c r="R38" i="2"/>
  <c r="Q38" i="2"/>
  <c r="P38" i="2"/>
  <c r="O38" i="2"/>
  <c r="Z37" i="2"/>
  <c r="Y37" i="2"/>
  <c r="X37" i="2"/>
  <c r="W37" i="2"/>
  <c r="V37" i="2"/>
  <c r="U37" i="2"/>
  <c r="T37" i="2"/>
  <c r="S37" i="2"/>
  <c r="R37" i="2"/>
  <c r="Q37" i="2"/>
  <c r="P37" i="2"/>
  <c r="O37" i="2"/>
  <c r="Z36" i="2"/>
  <c r="Y36" i="2"/>
  <c r="X36" i="2"/>
  <c r="W36" i="2"/>
  <c r="V36" i="2"/>
  <c r="U36" i="2"/>
  <c r="T36" i="2"/>
  <c r="S36" i="2"/>
  <c r="R36" i="2"/>
  <c r="Q36" i="2"/>
  <c r="P36" i="2"/>
  <c r="O36" i="2"/>
  <c r="Z35" i="2"/>
  <c r="Y35" i="2"/>
  <c r="X35" i="2"/>
  <c r="W35" i="2"/>
  <c r="V35" i="2"/>
  <c r="U35" i="2"/>
  <c r="T35" i="2"/>
  <c r="S35" i="2"/>
  <c r="R35" i="2"/>
  <c r="Q35" i="2"/>
  <c r="P35" i="2"/>
  <c r="O35" i="2"/>
  <c r="Z34" i="2"/>
  <c r="Y34" i="2"/>
  <c r="X34" i="2"/>
  <c r="W34" i="2"/>
  <c r="V34" i="2"/>
  <c r="U34" i="2"/>
  <c r="T34" i="2"/>
  <c r="S34" i="2"/>
  <c r="R34" i="2"/>
  <c r="Q34" i="2"/>
  <c r="P34" i="2"/>
  <c r="O34" i="2"/>
  <c r="Z33" i="2"/>
  <c r="Y33" i="2"/>
  <c r="X33" i="2"/>
  <c r="W33" i="2"/>
  <c r="V33" i="2"/>
  <c r="U33" i="2"/>
  <c r="T33" i="2"/>
  <c r="S33" i="2"/>
  <c r="R33" i="2"/>
  <c r="Q33" i="2"/>
  <c r="P33" i="2"/>
  <c r="O33" i="2"/>
  <c r="Z32" i="2"/>
  <c r="Y32" i="2"/>
  <c r="X32" i="2"/>
  <c r="W32" i="2"/>
  <c r="V32" i="2"/>
  <c r="U32" i="2"/>
  <c r="T32" i="2"/>
  <c r="S32" i="2"/>
  <c r="R32" i="2"/>
  <c r="Q32" i="2"/>
  <c r="P32" i="2"/>
  <c r="O32" i="2"/>
  <c r="Z31" i="2"/>
  <c r="Y31" i="2"/>
  <c r="X31" i="2"/>
  <c r="W31" i="2"/>
  <c r="V31" i="2"/>
  <c r="U31" i="2"/>
  <c r="T31" i="2"/>
  <c r="S31" i="2"/>
  <c r="R31" i="2"/>
  <c r="Q31" i="2"/>
  <c r="P31" i="2"/>
  <c r="O31" i="2"/>
  <c r="Z30" i="2"/>
  <c r="Y30" i="2"/>
  <c r="X30" i="2"/>
  <c r="W30" i="2"/>
  <c r="V30" i="2"/>
  <c r="U30" i="2"/>
  <c r="T30" i="2"/>
  <c r="S30" i="2"/>
  <c r="R30" i="2"/>
  <c r="Q30" i="2"/>
  <c r="P30" i="2"/>
  <c r="O30" i="2"/>
  <c r="Z29" i="2"/>
  <c r="Y29" i="2"/>
  <c r="X29" i="2"/>
  <c r="W29" i="2"/>
  <c r="V29" i="2"/>
  <c r="U29" i="2"/>
  <c r="T29" i="2"/>
  <c r="S29" i="2"/>
  <c r="R29" i="2"/>
  <c r="Q29" i="2"/>
  <c r="P29" i="2"/>
  <c r="O29" i="2"/>
  <c r="Z28" i="2"/>
  <c r="Y28" i="2"/>
  <c r="J26" i="2" s="1"/>
  <c r="X28" i="2"/>
  <c r="J25" i="2" s="1"/>
  <c r="W28" i="2"/>
  <c r="V28" i="2"/>
  <c r="J23" i="2" s="1"/>
  <c r="U28" i="2"/>
  <c r="T28" i="2"/>
  <c r="S28" i="2"/>
  <c r="R28" i="2"/>
  <c r="J19" i="2" s="1"/>
  <c r="Q28" i="2"/>
  <c r="P28" i="2"/>
  <c r="O28" i="2"/>
  <c r="Z15" i="2"/>
  <c r="Y15" i="2"/>
  <c r="X15" i="2"/>
  <c r="W15" i="2"/>
  <c r="V15" i="2"/>
  <c r="U15" i="2"/>
  <c r="T15" i="2"/>
  <c r="S15" i="2"/>
  <c r="R15" i="2"/>
  <c r="Q15" i="2"/>
  <c r="P15" i="2"/>
  <c r="O15" i="2"/>
  <c r="Z14" i="2"/>
  <c r="Y14" i="2"/>
  <c r="X14" i="2"/>
  <c r="W14" i="2"/>
  <c r="V14" i="2"/>
  <c r="U14" i="2"/>
  <c r="T14" i="2"/>
  <c r="S14" i="2"/>
  <c r="R14" i="2"/>
  <c r="Q14" i="2"/>
  <c r="P14" i="2"/>
  <c r="O14" i="2"/>
  <c r="Z13" i="2"/>
  <c r="Y13" i="2"/>
  <c r="X13" i="2"/>
  <c r="W13" i="2"/>
  <c r="V13" i="2"/>
  <c r="U13" i="2"/>
  <c r="T13" i="2"/>
  <c r="S13" i="2"/>
  <c r="R13" i="2"/>
  <c r="Q13" i="2"/>
  <c r="P13" i="2"/>
  <c r="O13" i="2"/>
  <c r="Z12" i="2"/>
  <c r="Y12" i="2"/>
  <c r="X12" i="2"/>
  <c r="W12" i="2"/>
  <c r="V12" i="2"/>
  <c r="U12" i="2"/>
  <c r="T12" i="2"/>
  <c r="S12" i="2"/>
  <c r="R12" i="2"/>
  <c r="Q12" i="2"/>
  <c r="P12" i="2"/>
  <c r="O12" i="2"/>
  <c r="Z11" i="2"/>
  <c r="Y11" i="2"/>
  <c r="X11" i="2"/>
  <c r="W11" i="2"/>
  <c r="V11" i="2"/>
  <c r="U11" i="2"/>
  <c r="T11" i="2"/>
  <c r="S11" i="2"/>
  <c r="R11" i="2"/>
  <c r="Q11" i="2"/>
  <c r="P11" i="2"/>
  <c r="O11" i="2"/>
  <c r="Z10" i="2"/>
  <c r="Y10" i="2"/>
  <c r="X10" i="2"/>
  <c r="W10" i="2"/>
  <c r="V10" i="2"/>
  <c r="U10" i="2"/>
  <c r="T10" i="2"/>
  <c r="S10" i="2"/>
  <c r="R10" i="2"/>
  <c r="Q10" i="2"/>
  <c r="P10" i="2"/>
  <c r="O10" i="2"/>
  <c r="Z9" i="2"/>
  <c r="Y9" i="2"/>
  <c r="X9" i="2"/>
  <c r="W9" i="2"/>
  <c r="V9" i="2"/>
  <c r="U9" i="2"/>
  <c r="T9" i="2"/>
  <c r="S9" i="2"/>
  <c r="R9" i="2"/>
  <c r="Q9" i="2"/>
  <c r="P9" i="2"/>
  <c r="O9" i="2"/>
  <c r="Z8" i="2"/>
  <c r="Y8" i="2"/>
  <c r="X8" i="2"/>
  <c r="W8" i="2"/>
  <c r="V8" i="2"/>
  <c r="U8" i="2"/>
  <c r="T8" i="2"/>
  <c r="S8" i="2"/>
  <c r="R8" i="2"/>
  <c r="Q8" i="2"/>
  <c r="P8" i="2"/>
  <c r="O8" i="2"/>
  <c r="Z7" i="2"/>
  <c r="Y7" i="2"/>
  <c r="X7" i="2"/>
  <c r="W7" i="2"/>
  <c r="V7" i="2"/>
  <c r="U7" i="2"/>
  <c r="T7" i="2"/>
  <c r="S7" i="2"/>
  <c r="R7" i="2"/>
  <c r="Q7" i="2"/>
  <c r="P7" i="2"/>
  <c r="O7" i="2"/>
  <c r="Z6" i="2"/>
  <c r="Y6" i="2"/>
  <c r="X6" i="2"/>
  <c r="W6" i="2"/>
  <c r="V6" i="2"/>
  <c r="U6" i="2"/>
  <c r="T6" i="2"/>
  <c r="S6" i="2"/>
  <c r="R6" i="2"/>
  <c r="Q6" i="2"/>
  <c r="P6" i="2"/>
  <c r="O6" i="2"/>
  <c r="Z5" i="2"/>
  <c r="Y5" i="2"/>
  <c r="X5" i="2"/>
  <c r="W5" i="2"/>
  <c r="V5" i="2"/>
  <c r="U5" i="2"/>
  <c r="T5" i="2"/>
  <c r="S5" i="2"/>
  <c r="R5" i="2"/>
  <c r="Q5" i="2"/>
  <c r="P5" i="2"/>
  <c r="Z4" i="2"/>
  <c r="J15" i="2" s="1"/>
  <c r="Y4" i="2"/>
  <c r="J14" i="2" s="1"/>
  <c r="X4" i="2"/>
  <c r="J13" i="2" s="1"/>
  <c r="W4" i="2"/>
  <c r="J12" i="2" s="1"/>
  <c r="V4" i="2"/>
  <c r="J11" i="2" s="1"/>
  <c r="U4" i="2"/>
  <c r="T4" i="2"/>
  <c r="S4" i="2"/>
  <c r="J8" i="2" s="1"/>
  <c r="R4" i="2"/>
  <c r="J7" i="2" s="1"/>
  <c r="Q4" i="2"/>
  <c r="P4" i="2"/>
  <c r="O4" i="2"/>
  <c r="K43" i="2"/>
  <c r="J43" i="2"/>
  <c r="K27" i="2"/>
  <c r="I27" i="2"/>
  <c r="K26" i="2"/>
  <c r="I26" i="2"/>
  <c r="H26" i="2"/>
  <c r="K25" i="2"/>
  <c r="I25" i="2"/>
  <c r="H25" i="2"/>
  <c r="K24" i="2"/>
  <c r="I24" i="2"/>
  <c r="H24" i="2"/>
  <c r="K23" i="2"/>
  <c r="I23" i="2"/>
  <c r="H23" i="2"/>
  <c r="K22" i="2"/>
  <c r="I22" i="2"/>
  <c r="H22" i="2"/>
  <c r="K21" i="2"/>
  <c r="I21" i="2"/>
  <c r="H21" i="2"/>
  <c r="K20" i="2"/>
  <c r="I20" i="2"/>
  <c r="H20" i="2"/>
  <c r="K19" i="2"/>
  <c r="I19" i="2"/>
  <c r="H19" i="2"/>
  <c r="K18" i="2"/>
  <c r="I18" i="2"/>
  <c r="H18" i="2"/>
  <c r="K17" i="2"/>
  <c r="I17" i="2"/>
  <c r="H17" i="2"/>
  <c r="K16" i="2"/>
  <c r="I16" i="2"/>
  <c r="K15" i="2"/>
  <c r="I15" i="2"/>
  <c r="H15" i="2"/>
  <c r="K14" i="2"/>
  <c r="I14" i="2"/>
  <c r="H14" i="2"/>
  <c r="K13" i="2"/>
  <c r="I13" i="2"/>
  <c r="H13" i="2"/>
  <c r="K12" i="2"/>
  <c r="I12" i="2"/>
  <c r="H12" i="2"/>
  <c r="K11" i="2"/>
  <c r="I11" i="2"/>
  <c r="H11" i="2"/>
  <c r="K10" i="2"/>
  <c r="I10" i="2"/>
  <c r="H10" i="2"/>
  <c r="K9" i="2"/>
  <c r="I9" i="2"/>
  <c r="H9" i="2"/>
  <c r="K8" i="2"/>
  <c r="I8" i="2"/>
  <c r="H8" i="2"/>
  <c r="K7" i="2"/>
  <c r="I7" i="2"/>
  <c r="H7" i="2"/>
  <c r="K6" i="2"/>
  <c r="I6" i="2"/>
  <c r="H6" i="2"/>
  <c r="K5" i="2"/>
  <c r="I5" i="2"/>
  <c r="H5" i="2"/>
  <c r="K4" i="2"/>
  <c r="I4" i="2"/>
  <c r="H4" i="2"/>
  <c r="J4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4" i="1"/>
  <c r="K27" i="1"/>
  <c r="K26" i="1"/>
  <c r="K25" i="1"/>
  <c r="K24" i="1"/>
  <c r="K23" i="1"/>
  <c r="K22" i="1"/>
  <c r="K21" i="1"/>
  <c r="K20" i="1"/>
  <c r="K19" i="1"/>
  <c r="K18" i="1"/>
  <c r="K17" i="1"/>
  <c r="K16" i="1"/>
  <c r="J27" i="1"/>
  <c r="J26" i="1"/>
  <c r="J25" i="1"/>
  <c r="J24" i="1"/>
  <c r="J23" i="1"/>
  <c r="J22" i="1"/>
  <c r="J21" i="1"/>
  <c r="J20" i="1"/>
  <c r="J19" i="1"/>
  <c r="J18" i="1"/>
  <c r="K15" i="1"/>
  <c r="K14" i="1"/>
  <c r="K13" i="1"/>
  <c r="K12" i="1"/>
  <c r="K11" i="1"/>
  <c r="K10" i="1"/>
  <c r="K9" i="1"/>
  <c r="K8" i="1"/>
  <c r="K7" i="1"/>
  <c r="K6" i="1"/>
  <c r="K5" i="1"/>
  <c r="K4" i="1"/>
  <c r="J9" i="1"/>
  <c r="J10" i="1"/>
  <c r="J11" i="1"/>
  <c r="J12" i="1"/>
  <c r="J13" i="1"/>
  <c r="J14" i="1"/>
  <c r="J15" i="1"/>
  <c r="J5" i="1"/>
  <c r="J6" i="1"/>
  <c r="J7" i="1"/>
  <c r="J8" i="1"/>
  <c r="J4" i="1"/>
  <c r="K43" i="1"/>
  <c r="J22" i="2" l="1"/>
  <c r="J21" i="2"/>
  <c r="J24" i="2"/>
  <c r="J27" i="2"/>
  <c r="AB28" i="2"/>
  <c r="J18" i="2"/>
  <c r="J9" i="2"/>
  <c r="J10" i="2"/>
  <c r="J20" i="2"/>
  <c r="J6" i="2"/>
  <c r="J5" i="2"/>
  <c r="J4" i="2" l="1"/>
</calcChain>
</file>

<file path=xl/sharedStrings.xml><?xml version="1.0" encoding="utf-8"?>
<sst xmlns="http://schemas.openxmlformats.org/spreadsheetml/2006/main" count="274" uniqueCount="61">
  <si>
    <t/>
  </si>
  <si>
    <t>p&lt;0.01</t>
  </si>
  <si>
    <t>p&lt;0.05</t>
  </si>
  <si>
    <t>p&lt;0.01(Weight)</t>
  </si>
  <si>
    <t>p&lt;0.05(Weight)</t>
  </si>
  <si>
    <t>CPI_lag1</t>
  </si>
  <si>
    <t>CPI_lag2</t>
  </si>
  <si>
    <t>CPI_lag3</t>
  </si>
  <si>
    <t>CPI_lag4</t>
  </si>
  <si>
    <t>CPI_lag5</t>
  </si>
  <si>
    <t>CPI_lag6</t>
  </si>
  <si>
    <t>CPI_lag7</t>
  </si>
  <si>
    <t>CPI_lag8</t>
  </si>
  <si>
    <t>CPI_lag9</t>
  </si>
  <si>
    <t>CPI_lag10</t>
  </si>
  <si>
    <t>CPI_lag11</t>
  </si>
  <si>
    <t>CPI_lag12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</si>
  <si>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</si>
  <si>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</si>
  <si>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</si>
  <si>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</si>
  <si>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</si>
  <si>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</si>
  <si>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</si>
  <si>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</si>
  <si>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</si>
  <si>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</si>
  <si>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</si>
  <si>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</si>
  <si>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</si>
  <si>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</si>
  <si>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</si>
  <si>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</si>
  <si>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</si>
  <si>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</si>
  <si>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</si>
  <si>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</si>
  <si>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</si>
  <si>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</si>
  <si>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</si>
  <si>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</si>
  <si>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01FB</t>
  </si>
  <si>
    <t>02AT</t>
  </si>
  <si>
    <t>03CF</t>
  </si>
  <si>
    <t>04HW</t>
  </si>
  <si>
    <t>05FH</t>
  </si>
  <si>
    <t>06HL</t>
  </si>
  <si>
    <t>07TR</t>
  </si>
  <si>
    <t>08CM</t>
  </si>
  <si>
    <t>09RC</t>
  </si>
  <si>
    <t>10ED</t>
  </si>
  <si>
    <t>11RH</t>
  </si>
  <si>
    <t>12MS</t>
  </si>
  <si>
    <t>CPI_Lag</t>
  </si>
  <si>
    <t>LAG 1%</t>
  </si>
  <si>
    <t>summary table</t>
  </si>
  <si>
    <t>CPI Weights: 2008</t>
  </si>
  <si>
    <t>Number of parameters significant at 1% and 5% levels in 85 regressions</t>
  </si>
  <si>
    <t>The number of Divisions regression</t>
  </si>
  <si>
    <t>The number of  parameters significant at 1% and 5% level in  each divisions</t>
  </si>
  <si>
    <t>formula= The number of  parameters significant at 1% and 5% level in  each divisions/The number of Divisions regression*weight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</si>
</sst>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2"/>
      <color rgb="FF000000"/>
      <name val="Calibri"/>
      <family val="2"/>
    </font>
    <font>
      <sz val="12"/>
      <color rgb="FF000000"/>
      <name val="Monotype Corsiva"/>
      <family val="4"/>
    </font>
    <font>
      <b/>
      <sz val="12"/>
      <color rgb="FF333333"/>
      <name val="Arial"/>
      <family val="2"/>
      <charset val="134"/>
    </font>
    <font>
      <b/>
      <sz val="12"/>
      <color rgb="FF000000"/>
      <name val="Calibri"/>
      <family val="2"/>
      <charset val="13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10" fontId="0" fillId="0" borderId="0" xfId="1" applyNumberFormat="1" applyFont="1"/>
    <xf numFmtId="49" fontId="0" fillId="0" borderId="0" xfId="0" applyNumberFormat="1"/>
    <xf numFmtId="9" fontId="5" fillId="0" borderId="0" xfId="0" applyNumberFormat="1" applyFont="1"/>
    <xf numFmtId="0" fontId="6" fillId="3" borderId="0" xfId="0" applyFont="1" applyFill="1"/>
    <xf numFmtId="0" fontId="7" fillId="3" borderId="0" xfId="0" applyFont="1" applyFill="1"/>
    <xf numFmtId="9" fontId="5" fillId="3" borderId="0" xfId="0" applyNumberFormat="1" applyFont="1" applyFill="1"/>
    <xf numFmtId="0" fontId="0" fillId="3" borderId="0" xfId="0" applyFill="1"/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0" fontId="4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8" fillId="3" borderId="4" xfId="0" applyFont="1" applyFill="1" applyBorder="1" applyAlignment="1">
      <alignment horizontal="center" vertical="center" wrapText="1"/>
    </xf>
    <xf numFmtId="2" fontId="0" fillId="0" borderId="0" xfId="0" applyNumberFormat="1"/>
    <xf numFmtId="2" fontId="12" fillId="4" borderId="0" xfId="0" applyNumberFormat="1" applyFont="1" applyFill="1"/>
    <xf numFmtId="10" fontId="2" fillId="5" borderId="3" xfId="0" applyNumberFormat="1" applyFont="1" applyFill="1" applyBorder="1" applyAlignment="1">
      <alignment horizontal="center" vertical="center" wrapText="1"/>
    </xf>
    <xf numFmtId="10" fontId="3" fillId="5" borderId="3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1'!$G$16:$G$27</c:f>
              <c:strCache>
                <c:ptCount val="12"/>
                <c:pt idx="0">
                  <c:v>Lag1</c:v>
                </c:pt>
                <c:pt idx="1">
                  <c:v>Lag2</c:v>
                </c:pt>
                <c:pt idx="2">
                  <c:v>Lag3</c:v>
                </c:pt>
                <c:pt idx="3">
                  <c:v>Lag4</c:v>
                </c:pt>
                <c:pt idx="4">
                  <c:v>Lag5</c:v>
                </c:pt>
                <c:pt idx="5">
                  <c:v>Lag6</c:v>
                </c:pt>
                <c:pt idx="6">
                  <c:v>Lag7</c:v>
                </c:pt>
                <c:pt idx="7">
                  <c:v>Lag8</c:v>
                </c:pt>
                <c:pt idx="8">
                  <c:v>Lag9</c:v>
                </c:pt>
                <c:pt idx="9">
                  <c:v>Lag10</c:v>
                </c:pt>
                <c:pt idx="10">
                  <c:v>Lag11</c:v>
                </c:pt>
                <c:pt idx="11">
                  <c:v>Lag12</c:v>
                </c:pt>
              </c:strCache>
            </c:strRef>
          </c:cat>
          <c:val>
            <c:numRef>
              <c:f>'Sheet 1'!$H$16:$H$27</c:f>
              <c:numCache>
                <c:formatCode>0.00%</c:formatCode>
                <c:ptCount val="12"/>
                <c:pt idx="0">
                  <c:v>0.4823529411764706</c:v>
                </c:pt>
                <c:pt idx="1">
                  <c:v>0.25882352941176473</c:v>
                </c:pt>
                <c:pt idx="2">
                  <c:v>0.17647058823529413</c:v>
                </c:pt>
                <c:pt idx="3">
                  <c:v>0.10588235294117647</c:v>
                </c:pt>
                <c:pt idx="4">
                  <c:v>4.7058823529411764E-2</c:v>
                </c:pt>
                <c:pt idx="5">
                  <c:v>0.14117647058823529</c:v>
                </c:pt>
                <c:pt idx="6">
                  <c:v>3.5294117647058823E-2</c:v>
                </c:pt>
                <c:pt idx="7">
                  <c:v>4.7058823529411764E-2</c:v>
                </c:pt>
                <c:pt idx="8">
                  <c:v>7.0588235294117646E-2</c:v>
                </c:pt>
                <c:pt idx="9">
                  <c:v>5.8823529411764705E-2</c:v>
                </c:pt>
                <c:pt idx="10">
                  <c:v>8.2352941176470587E-2</c:v>
                </c:pt>
                <c:pt idx="11">
                  <c:v>0.3411764705882353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1-4624-BC1A-AF2B464D186B}"/>
            </c:ext>
          </c:extLst>
        </c:ser>
        <c:ser>
          <c:idx val="1"/>
          <c:order val="1"/>
          <c:tx>
            <c:v>5 pc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1'!$I$16:$I$27</c:f>
              <c:numCache>
                <c:formatCode>0.00%</c:formatCode>
                <c:ptCount val="12"/>
                <c:pt idx="0">
                  <c:v>0.6</c:v>
                </c:pt>
                <c:pt idx="1">
                  <c:v>0.37647058823529411</c:v>
                </c:pt>
                <c:pt idx="2">
                  <c:v>0.29411764705882354</c:v>
                </c:pt>
                <c:pt idx="3">
                  <c:v>0.2</c:v>
                </c:pt>
                <c:pt idx="4">
                  <c:v>0.12941176470588237</c:v>
                </c:pt>
                <c:pt idx="5">
                  <c:v>0.24705882352941178</c:v>
                </c:pt>
                <c:pt idx="6">
                  <c:v>0.12941176470588237</c:v>
                </c:pt>
                <c:pt idx="7">
                  <c:v>0.14117647058823529</c:v>
                </c:pt>
                <c:pt idx="8">
                  <c:v>0.21176470588235294</c:v>
                </c:pt>
                <c:pt idx="9">
                  <c:v>0.14117647058823529</c:v>
                </c:pt>
                <c:pt idx="10">
                  <c:v>0.14117647058823529</c:v>
                </c:pt>
                <c:pt idx="11">
                  <c:v>0.54117647058823526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1-4624-BC1A-AF2B464D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014527"/>
        <c:axId val="1649015359"/>
      </c:barChart>
      <c:catAx>
        <c:axId val="16490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15359"/>
        <c:crosses val="autoZero"/>
        <c:auto val="1"/>
        <c:lblAlgn val="ctr"/>
        <c:lblOffset val="100"/>
        <c:noMultiLvlLbl val="0"/>
      </c:catAx>
      <c:valAx>
        <c:axId val="16490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086A6-4B91-4680-99B2-8968DE7CD304}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99" cy="60733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F63B6-8AE7-41B7-A458-929446E55E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69"/>
  <sheetViews>
    <sheetView zoomScale="85" zoomScaleNormal="85" workbookViewId="0">
      <selection activeCell="J17" sqref="J17"/>
    </sheetView>
  </sheetViews>
  <sheetFormatPr defaultColWidth="11.52734375" defaultRowHeight="14.35"/>
  <cols>
    <col min="7" max="8" width="11.87890625" bestFit="1" customWidth="1"/>
    <col min="9" max="9" width="8.1171875" bestFit="1" customWidth="1"/>
    <col min="10" max="11" width="15.64453125" bestFit="1" customWidth="1"/>
    <col min="12" max="12" width="15.64453125" customWidth="1"/>
    <col min="13" max="13" width="12.41015625" bestFit="1" customWidth="1"/>
    <col min="14" max="14" width="11.87890625" bestFit="1" customWidth="1"/>
    <col min="15" max="26" width="13.29296875" bestFit="1" customWidth="1"/>
  </cols>
  <sheetData>
    <row r="1" spans="1:39" ht="15.35">
      <c r="J1" s="19" t="s">
        <v>60</v>
      </c>
    </row>
    <row r="2" spans="1:39" ht="16" thickBot="1">
      <c r="A2" s="19" t="s">
        <v>57</v>
      </c>
      <c r="B2" s="20"/>
      <c r="C2" s="20"/>
      <c r="H2" s="19" t="s">
        <v>55</v>
      </c>
      <c r="Q2" s="19" t="s">
        <v>59</v>
      </c>
    </row>
    <row r="3" spans="1:39" ht="16" thickBot="1">
      <c r="A3" t="s">
        <v>0</v>
      </c>
      <c r="B3" t="s">
        <v>1</v>
      </c>
      <c r="C3" t="s">
        <v>2</v>
      </c>
      <c r="H3" s="1" t="s">
        <v>1</v>
      </c>
      <c r="I3" s="2" t="s">
        <v>2</v>
      </c>
      <c r="J3" s="2" t="s">
        <v>3</v>
      </c>
      <c r="K3" s="2" t="s">
        <v>4</v>
      </c>
      <c r="L3" s="15"/>
      <c r="M3" s="21" t="s">
        <v>53</v>
      </c>
      <c r="N3" s="14" t="s">
        <v>0</v>
      </c>
      <c r="O3" s="14" t="s">
        <v>5</v>
      </c>
      <c r="P3" s="14" t="s">
        <v>6</v>
      </c>
      <c r="Q3" s="14" t="s">
        <v>7</v>
      </c>
      <c r="R3" s="14" t="s">
        <v>8</v>
      </c>
      <c r="S3" s="14" t="s">
        <v>9</v>
      </c>
      <c r="T3" s="14" t="s">
        <v>10</v>
      </c>
      <c r="U3" s="14" t="s">
        <v>11</v>
      </c>
      <c r="V3" s="14" t="s">
        <v>12</v>
      </c>
      <c r="W3" s="14" t="s">
        <v>13</v>
      </c>
      <c r="X3" s="14" t="s">
        <v>14</v>
      </c>
      <c r="Y3" s="14" t="s">
        <v>15</v>
      </c>
      <c r="Z3" s="14" t="s">
        <v>16</v>
      </c>
    </row>
    <row r="4" spans="1:39" ht="16" thickBot="1">
      <c r="A4" t="s">
        <v>5</v>
      </c>
      <c r="B4">
        <v>5</v>
      </c>
      <c r="C4">
        <v>10</v>
      </c>
      <c r="G4" s="1" t="s">
        <v>5</v>
      </c>
      <c r="H4" s="3">
        <f>B4/85</f>
        <v>5.8823529411764705E-2</v>
      </c>
      <c r="I4" s="3">
        <f>C4/85</f>
        <v>0.11764705882352941</v>
      </c>
      <c r="J4" s="3">
        <f>O4/$J$31*$K$31+O5/$J$32*$K$32+O6/$J$33*$K$33+O7/$J$34*$K$34+O8/$J$35*$K$35+O9/$J$36*$K$36+O10/$J$37*$K$37+O11/$J$38*$K$38+O12/$J$39*$K$39+O13/$J$40*$K$40+O14/$J$41*$K$41+O15/$J$42*$K$42</f>
        <v>4.9518181818181822E-2</v>
      </c>
      <c r="K4" s="3">
        <f>O16/$J$31*$K$31+O17/$J$32*$K$32+O18/$J$33*$K$33+O19/$J$34*$K$34+O20/$J$35*$K$35+O21/$J$36*$K$36+O22/$J$37*$K$37+O23/$J$38*$K$38+O24/$J$39*$K$39+O25/$J$40*$K$40+O26/$J$41*$K$41+O27/$J$42*$K$42</f>
        <v>0.10211414141414142</v>
      </c>
      <c r="L4" s="8"/>
      <c r="M4" s="10">
        <v>0.01</v>
      </c>
      <c r="N4" t="s">
        <v>41</v>
      </c>
      <c r="O4">
        <v>2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ht="16.350000000000001" thickBot="1">
      <c r="A5" t="s">
        <v>6</v>
      </c>
      <c r="B5">
        <v>3</v>
      </c>
      <c r="C5">
        <v>11</v>
      </c>
      <c r="G5" s="4" t="s">
        <v>6</v>
      </c>
      <c r="H5" s="3">
        <f t="shared" ref="H5:H27" si="0">B5/85</f>
        <v>3.5294117647058823E-2</v>
      </c>
      <c r="I5" s="3">
        <f t="shared" ref="I5:I27" si="1">C5/85</f>
        <v>0.12941176470588237</v>
      </c>
      <c r="J5" s="5">
        <f>P4/$J$31*$K$31+P5/$J$32*$K$32+P6/$J$33*$K$33+P7/$J$34*$K$34+P8/$J$35*$K$35+P9/$J$36*$K$36+P10/$J$37*$K$37+P11/$J$38*$K$38+P12/$J$39*$K$39+P13/$J$40*$K$40+P14/$J$41*$K$41+P15/$J$42*$K$42</f>
        <v>3.508080808080808E-2</v>
      </c>
      <c r="K5" s="5">
        <f>P16/$J$31*$K$31+P17/$J$32*$K$32+P18/$J$33*$K$33+P19/$J$34*$K$34+P20/$J$35*$K$35+P21/$J$36*$K$36+P22/$J$37*$K$37+P23/$J$38*$K$38+P24/$J$39*$K$39+P25/$J$40*$K$40+P26/$J$41*$K$41+P27/$J$42*$K$42</f>
        <v>0.15174747474747474</v>
      </c>
      <c r="L5" s="8"/>
      <c r="N5" t="s">
        <v>42</v>
      </c>
      <c r="O5">
        <v>0</v>
      </c>
      <c r="P5">
        <v>0</v>
      </c>
      <c r="Q5">
        <v>1</v>
      </c>
      <c r="R5">
        <v>1</v>
      </c>
      <c r="S5">
        <v>0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 ht="16" thickBot="1">
      <c r="A6" t="s">
        <v>7</v>
      </c>
      <c r="B6">
        <v>2</v>
      </c>
      <c r="C6">
        <v>10</v>
      </c>
      <c r="G6" s="6" t="s">
        <v>7</v>
      </c>
      <c r="H6" s="3">
        <f t="shared" si="0"/>
        <v>2.3529411764705882E-2</v>
      </c>
      <c r="I6" s="3">
        <f t="shared" si="1"/>
        <v>0.11764705882352941</v>
      </c>
      <c r="J6" s="7">
        <f>Q4/$J$31*$K$31+Q5/$J$32*$K$32+Q6/$J$33*$K$33+Q7/$J$34*$K$34+Q8/$J$35*$K$35+Q9/$J$36*$K$36+Q10/$J$37*$K$37+Q11/$J$38*$K$38+Q12/$J$39*$K$39+Q13/$J$40*$K$40+Q14/$J$41*$K$41+Q15/$J$42*$K$42</f>
        <v>2.6250000000000002E-2</v>
      </c>
      <c r="K6" s="7">
        <f>Q16/$J$31*$K$31+Q17/$J$32*$K$32+Q18/$J$33*$K$33+Q19/$J$34*$K$34+Q20/$J$35*$K$35+Q21/$J$36*$K$36+Q22/$J$37*$K$37+Q23/$J$38*$K$38+Q24/$J$39*$K$39+Q25/$J$40*$K$40+Q26/$J$41*$K$41+Q27/$J$42*$K$42</f>
        <v>0.12321818181818182</v>
      </c>
      <c r="L6" s="8"/>
      <c r="N6" t="s">
        <v>43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39" ht="16" thickBot="1">
      <c r="A7" t="s">
        <v>8</v>
      </c>
      <c r="B7">
        <v>6</v>
      </c>
      <c r="C7">
        <v>8</v>
      </c>
      <c r="G7" s="4" t="s">
        <v>8</v>
      </c>
      <c r="H7" s="3">
        <f t="shared" si="0"/>
        <v>7.0588235294117646E-2</v>
      </c>
      <c r="I7" s="3">
        <f t="shared" si="1"/>
        <v>9.4117647058823528E-2</v>
      </c>
      <c r="J7" s="5">
        <f>R4/$J$31*$K$31+R5/$J$32*$K$32+R6/$J$33*$K$33+R7/$J$34*$K$34+R8/$J$35*$K$35+R9/$J$36*$K$36+R10/$J$37*$K$37+R11/$J$38*$K$38+R12/$J$39*$K$39+R13/$J$40*$K$40+R14/$J$41*$K$41+R15/$J$42*$K$42</f>
        <v>9.5384848484848503E-2</v>
      </c>
      <c r="K7" s="5">
        <f>R16/$J$31*$K$31+R17/$J$32*$K$32+R18/$J$33*$K$33+R19/$J$34*$K$34+R20/$J$35*$K$35+R21/$J$36*$K$36+R22/$J$37*$K$37+R23/$J$38*$K$38+R24/$J$39*$K$39+R25/$J$40*$K$40+R26/$J$41*$K$41+R27/$J$42*$K$42</f>
        <v>0.11664747474747476</v>
      </c>
      <c r="L7" s="8"/>
      <c r="N7" t="s">
        <v>44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</row>
    <row r="8" spans="1:39" ht="16" thickBot="1">
      <c r="A8" t="s">
        <v>9</v>
      </c>
      <c r="B8">
        <v>1</v>
      </c>
      <c r="C8">
        <v>5</v>
      </c>
      <c r="G8" s="6" t="s">
        <v>9</v>
      </c>
      <c r="H8" s="3">
        <f t="shared" si="0"/>
        <v>1.1764705882352941E-2</v>
      </c>
      <c r="I8" s="3">
        <f t="shared" si="1"/>
        <v>5.8823529411764705E-2</v>
      </c>
      <c r="J8" s="7">
        <f>S4/$J$31*$K$31+S5/$J$32*$K$32+S6/$J$33*$K$33+S7/$J$34*$K$34+S8/$J$35*$K$35+S9/$J$36*$K$36+S10/$J$37*$K$37+S11/$J$38*$K$38+S12/$J$39*$K$39+S13/$J$40*$K$40+S14/$J$41*$K$41+S15/$J$42*$K$42</f>
        <v>1.3818181818181818E-2</v>
      </c>
      <c r="K8" s="7">
        <f>S16/$J$31*$K$31+S17/$J$32*$K$32+S18/$J$33*$K$33+S19/$J$34*$K$34+S20/$J$35*$K$35+S21/$J$36*$K$36+S22/$J$37*$K$37+S23/$J$38*$K$38+S24/$J$39*$K$39+S25/$J$40*$K$40+S26/$J$41*$K$41+S27/$J$42*$K$42</f>
        <v>5.6421717171717178E-2</v>
      </c>
      <c r="L8" s="8"/>
      <c r="N8" t="s">
        <v>45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</row>
    <row r="9" spans="1:39" ht="16" thickBot="1">
      <c r="A9" t="s">
        <v>10</v>
      </c>
      <c r="B9">
        <v>8</v>
      </c>
      <c r="C9">
        <v>14</v>
      </c>
      <c r="G9" s="4" t="s">
        <v>10</v>
      </c>
      <c r="H9" s="3">
        <f t="shared" si="0"/>
        <v>9.4117647058823528E-2</v>
      </c>
      <c r="I9" s="3">
        <f t="shared" si="1"/>
        <v>0.16470588235294117</v>
      </c>
      <c r="J9" s="5">
        <f>T4/$J$31*$K$31+T5/$J$32*$K$32+T6/$J$33*$K$33+T7/$J$34*$K$34+T8/$J$35*$K$35+T9/$J$36*$K$36+T10/$J$37*$K$37+T11/$J$38*$K$38+T12/$J$39*$K$39+T13/$J$40*$K$40+T14/$J$41*$K$41+T15/$J$42*$K$42</f>
        <v>0.11718888888888888</v>
      </c>
      <c r="K9" s="5">
        <f>T16/$J$31*$K$31+T17/$J$32*$K$32+T18/$J$33*$K$33+T19/$J$34*$K$34+T20/$J$35*$K$35+T21/$J$36*$K$36+T22/$J$37*$K$37+T23/$J$38*$K$38+T24/$J$39*$K$39+T25/$J$40*$K$40+T26/$J$41*$K$41+T27/$J$42*$K$42</f>
        <v>0.20975151515151516</v>
      </c>
      <c r="L9" s="8"/>
      <c r="N9" t="s">
        <v>46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C9" s="8"/>
    </row>
    <row r="10" spans="1:39" ht="16" thickBot="1">
      <c r="A10" t="s">
        <v>11</v>
      </c>
      <c r="B10">
        <v>3</v>
      </c>
      <c r="C10">
        <v>7</v>
      </c>
      <c r="G10" s="6" t="s">
        <v>11</v>
      </c>
      <c r="H10" s="3">
        <f t="shared" si="0"/>
        <v>3.5294117647058823E-2</v>
      </c>
      <c r="I10" s="3">
        <f t="shared" si="1"/>
        <v>8.2352941176470587E-2</v>
      </c>
      <c r="J10" s="7">
        <f>U4/$J$31*$K$31+U5/$J$32*$K$32+U6/$J$33*$K$33+U7/$J$34*$K$34+U8/$J$35*$K$35+U9/$J$36*$K$36+U10/$J$37*$K$37+U11/$J$38*$K$38+U12/$J$39*$K$39+U13/$J$40*$K$40+U14/$J$41*$K$41+U15/$J$42*$K$42</f>
        <v>2.8707070707070709E-2</v>
      </c>
      <c r="K10" s="7">
        <f>U16/$J$31*$K$31+U17/$J$32*$K$32+U18/$J$33*$K$33+U19/$J$34*$K$34+U20/$J$35*$K$35+U21/$J$36*$K$36+U22/$J$37*$K$37+U23/$J$38*$K$38+U24/$J$39*$K$39+U25/$J$40*$K$40+U26/$J$41*$K$41+U27/$J$42*$K$42</f>
        <v>6.300707070707072E-2</v>
      </c>
      <c r="L10" s="8"/>
      <c r="N10" t="s">
        <v>47</v>
      </c>
      <c r="O10">
        <v>0</v>
      </c>
      <c r="P10">
        <v>2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C10" s="8"/>
    </row>
    <row r="11" spans="1:39" ht="16" thickBot="1">
      <c r="A11" t="s">
        <v>12</v>
      </c>
      <c r="B11">
        <v>1</v>
      </c>
      <c r="C11">
        <v>4</v>
      </c>
      <c r="G11" s="4" t="s">
        <v>12</v>
      </c>
      <c r="H11" s="3">
        <f t="shared" si="0"/>
        <v>1.1764705882352941E-2</v>
      </c>
      <c r="I11" s="3">
        <f t="shared" si="1"/>
        <v>4.7058823529411764E-2</v>
      </c>
      <c r="J11" s="5">
        <f>V4/$J$31*$K$31+V5/$J$32*$K$32+V6/$J$33*$K$33+V7/$J$34*$K$34+V8/$J$35*$K$35+V9/$J$36*$K$36+V10/$J$37*$K$37+V11/$J$38*$K$38+V12/$J$39*$K$39+V13/$J$40*$K$40+V14/$J$41*$K$41+V15/$J$42*$K$42</f>
        <v>9.9090909090909091E-3</v>
      </c>
      <c r="K11" s="5">
        <f>V16/$J$31*$K$31+V17/$J$32*$K$32+V18/$J$33*$K$33+V19/$J$34*$K$34+V20/$J$35*$K$35+V21/$J$36*$K$36+V22/$J$37*$K$37+V23/$J$38*$K$38+V24/$J$39*$K$39+V25/$J$40*$K$40+V26/$J$41*$K$41+V27/$J$42*$K$42</f>
        <v>3.7171717171717168E-2</v>
      </c>
      <c r="L11" s="8"/>
      <c r="N11" t="s">
        <v>48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C11" s="8"/>
    </row>
    <row r="12" spans="1:39" ht="16" thickBot="1">
      <c r="A12" t="s">
        <v>13</v>
      </c>
      <c r="B12">
        <v>3</v>
      </c>
      <c r="C12">
        <v>8</v>
      </c>
      <c r="G12" s="6" t="s">
        <v>13</v>
      </c>
      <c r="H12" s="3">
        <f t="shared" si="0"/>
        <v>3.5294117647058823E-2</v>
      </c>
      <c r="I12" s="3">
        <f t="shared" si="1"/>
        <v>9.4117647058823528E-2</v>
      </c>
      <c r="J12" s="7">
        <f>W4/$J$31*$K$31+W5/$J$32*$K$32+W6/$J$33*$K$33+W7/$J$34*$K$34+W8/$J$35*$K$35+W9/$J$36*$K$36+W10/$J$37*$K$37+W11/$J$38*$K$38+W12/$J$39*$K$39+W13/$J$40*$K$40+W14/$J$41*$K$41+W15/$J$42*$K$42</f>
        <v>3.2177777777777777E-2</v>
      </c>
      <c r="K12" s="7">
        <f>W16/$J$31*$K$31+W17/$J$32*$K$32+W18/$J$33*$K$33+W19/$J$34*$K$34+W20/$J$35*$K$35+W21/$J$36*$K$36+W22/$J$37*$K$37+W23/$J$38*$K$38+W24/$J$39*$K$39+W25/$J$40*$K$40+W26/$J$41*$K$41+W27/$J$42*$K$42</f>
        <v>8.407929292929292E-2</v>
      </c>
      <c r="L12" s="8"/>
      <c r="N12" t="s">
        <v>49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1</v>
      </c>
      <c r="AC12" s="8"/>
    </row>
    <row r="13" spans="1:39" ht="16" thickBot="1">
      <c r="A13" t="s">
        <v>14</v>
      </c>
      <c r="B13">
        <v>2</v>
      </c>
      <c r="C13">
        <v>6</v>
      </c>
      <c r="G13" s="4" t="s">
        <v>14</v>
      </c>
      <c r="H13" s="3">
        <f t="shared" si="0"/>
        <v>2.3529411764705882E-2</v>
      </c>
      <c r="I13" s="3">
        <f t="shared" si="1"/>
        <v>7.0588235294117646E-2</v>
      </c>
      <c r="J13" s="5">
        <f>X4/$J$31*$K$31+X5/$J$32*$K$32+X6/$J$33*$K$33+X7/$J$34*$K$34+X8/$J$35*$K$35+X9/$J$36*$K$36+X10/$J$37*$K$37+X11/$J$38*$K$38+X12/$J$39*$K$39+X13/$J$40*$K$40+X14/$J$41*$K$41+X15/$J$42*$K$42</f>
        <v>2.3318181818181818E-2</v>
      </c>
      <c r="K13" s="5">
        <f>X16/$J$31*$K$31+X17/$J$32*$K$32+X18/$J$33*$K$33+X19/$J$34*$K$34+X20/$J$35*$K$35+X21/$J$36*$K$36+X22/$J$37*$K$37+X23/$J$38*$K$38+X24/$J$39*$K$39+X25/$J$40*$K$40+X26/$J$41*$K$41+X27/$J$42*$K$42</f>
        <v>6.6045454545454546E-2</v>
      </c>
      <c r="L13" s="8"/>
      <c r="N13" t="s">
        <v>50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C13" s="8"/>
    </row>
    <row r="14" spans="1:39" ht="16" thickBot="1">
      <c r="A14" t="s">
        <v>15</v>
      </c>
      <c r="B14">
        <v>0</v>
      </c>
      <c r="C14">
        <v>2</v>
      </c>
      <c r="G14" s="6" t="s">
        <v>15</v>
      </c>
      <c r="H14" s="3">
        <f t="shared" si="0"/>
        <v>0</v>
      </c>
      <c r="I14" s="3">
        <f t="shared" si="1"/>
        <v>2.3529411764705882E-2</v>
      </c>
      <c r="J14" s="7">
        <f>Y4/$J$31*$K$31+Y5/$J$32*$K$32+Y6/$J$33*$K$33+Y7/$J$34*$K$34+Y8/$J$35*$K$35+Y9/$J$36*$K$36+Y10/$J$37*$K$37+Y11/$J$38*$K$38+Y12/$J$39*$K$39+Y13/$J$40*$K$40+Y14/$J$41*$K$41+Y15/$J$42*$K$42</f>
        <v>0</v>
      </c>
      <c r="K14" s="7">
        <f>Y16/$J$31*$K$31+Y17/$J$32*$K$32+Y18/$J$33*$K$33+Y19/$J$34*$K$34+Y20/$J$35*$K$35+Y21/$J$36*$K$36+Y22/$J$37*$K$37+Y23/$J$38*$K$38+Y24/$J$39*$K$39+Y25/$J$40*$K$40+Y26/$J$41*$K$41+Y27/$J$42*$K$42</f>
        <v>1.6944444444444443E-2</v>
      </c>
      <c r="L14" s="8"/>
      <c r="N14" t="s">
        <v>51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C14" s="8"/>
    </row>
    <row r="15" spans="1:39" ht="16" thickBot="1">
      <c r="A15" t="s">
        <v>16</v>
      </c>
      <c r="B15">
        <v>1</v>
      </c>
      <c r="C15">
        <v>3</v>
      </c>
      <c r="G15" s="4" t="s">
        <v>16</v>
      </c>
      <c r="H15" s="3">
        <f t="shared" si="0"/>
        <v>1.1764705882352941E-2</v>
      </c>
      <c r="I15" s="3">
        <f t="shared" si="1"/>
        <v>3.5294117647058823E-2</v>
      </c>
      <c r="J15" s="5">
        <f>Z4/$J$31*$K$31+Z5/$J$32*$K$32+Z6/$J$33*$K$33+Z7/$J$34*$K$34+Z8/$J$35*$K$35+Z9/$J$36*$K$36+Z10/$J$37*$K$37+Z11/$J$38*$K$38+Z12/$J$39*$K$39+Z13/$J$40*$K$40+Z14/$J$41*$K$41+Z15/$J$42*$K$42</f>
        <v>9.4999999999999998E-3</v>
      </c>
      <c r="K15" s="5">
        <f>Z16/$J$31*$K$31+Z17/$J$32*$K$32+Z18/$J$33*$K$33+Z19/$J$34*$K$34+Z20/$J$35*$K$35+Z21/$J$36*$K$36+Z22/$J$37*$K$37+Z23/$J$38*$K$38+Z24/$J$39*$K$39+Z25/$J$40*$K$40+Z26/$J$41*$K$41+Z27/$J$42*$K$42</f>
        <v>3.2177777777777777E-2</v>
      </c>
      <c r="L15" s="8"/>
      <c r="N15" t="s">
        <v>52</v>
      </c>
      <c r="O15">
        <v>3</v>
      </c>
      <c r="P15">
        <v>0</v>
      </c>
      <c r="Q15">
        <v>0</v>
      </c>
      <c r="R15">
        <v>1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C15" s="8"/>
    </row>
    <row r="16" spans="1:39" ht="16" thickBot="1">
      <c r="A16" t="s">
        <v>17</v>
      </c>
      <c r="B16">
        <f>SUM(O28:O39)</f>
        <v>41</v>
      </c>
      <c r="C16">
        <v>51</v>
      </c>
      <c r="G16" s="6" t="s">
        <v>29</v>
      </c>
      <c r="H16" s="3">
        <f t="shared" si="0"/>
        <v>0.4823529411764706</v>
      </c>
      <c r="I16" s="3">
        <f t="shared" si="1"/>
        <v>0.6</v>
      </c>
      <c r="J16" s="7">
        <f>O28/$J$31*$K$31+O29/$J$32*$K$32+O30/$J$33*$K$33+O31/$J$34*$K$34+O32/$J$35*$K$35+O33/$J$36*$K$36+O34/$J$37*$K$37+O35/$J$38*$K$38+O36/$J$39*$K$39+O37/$J$40*$K$40+O38/$J$41*$K$41+O39/$J$42*$K$42</f>
        <v>0.46532979797979795</v>
      </c>
      <c r="K16" s="7">
        <f>O40/$J$31*$K$31+O41/$J$32*$K$32+O42/$J$33*$K$33+O43/$J$34*$K$34+O44/$J$35*$K$35+O45/$J$36*$K$36+O46/$J$37*$K$37+O47/$J$38*$K$38+O48/$J$39*$K$39+O49/$J$40*$K$40+O50/$J$41*$K$41+O51/$J$42*$K$42</f>
        <v>0.57110303030303022</v>
      </c>
      <c r="M16" s="13">
        <v>0.05</v>
      </c>
      <c r="N16" s="14" t="s">
        <v>41</v>
      </c>
      <c r="O16" s="14">
        <v>4</v>
      </c>
      <c r="P16" s="14">
        <v>0</v>
      </c>
      <c r="Q16" s="14">
        <v>2</v>
      </c>
      <c r="R16" s="14">
        <v>2</v>
      </c>
      <c r="S16" s="14">
        <v>1</v>
      </c>
      <c r="T16" s="14">
        <v>2</v>
      </c>
      <c r="U16" s="14">
        <v>0</v>
      </c>
      <c r="V16" s="14">
        <v>3</v>
      </c>
      <c r="W16" s="14">
        <v>0</v>
      </c>
      <c r="X16" s="14">
        <v>1</v>
      </c>
      <c r="Y16" s="14">
        <v>0</v>
      </c>
      <c r="Z16" s="14">
        <v>0</v>
      </c>
      <c r="AC16" s="8"/>
    </row>
    <row r="17" spans="1:29" ht="16" thickBot="1">
      <c r="A17" t="s">
        <v>18</v>
      </c>
      <c r="B17">
        <v>22</v>
      </c>
      <c r="C17">
        <v>32</v>
      </c>
      <c r="G17" s="4" t="s">
        <v>30</v>
      </c>
      <c r="H17" s="3">
        <f t="shared" si="0"/>
        <v>0.25882352941176473</v>
      </c>
      <c r="I17" s="3">
        <f t="shared" si="1"/>
        <v>0.37647058823529411</v>
      </c>
      <c r="J17" s="3">
        <f>P28/$J$31*$K$31+P29/$J$32*$K$32+P30/$J$33*$K$33+P31/$J$34*$K$34+P32/$J$35*$K$35+P33/$J$36*$K$36+P34/$J$37*$K$37+P35/$J$38*$K$38+P36/$J$39*$K$39+P37/$J$40*$K$40+P38/$J$41*$K$41+P39/$J$42*$K$42</f>
        <v>0.22365707070707072</v>
      </c>
      <c r="K17" s="3">
        <f>P40/$J$31*$K$31+P41/$J$32*$K$32+P42/$J$33*$K$33+P43/$J$34*$K$34+P44/$J$35*$K$35+P45/$J$36*$K$36+P46/$J$37*$K$37+P47/$J$38*$K$38+P48/$J$39*$K$39+P49/$J$40*$K$40+P50/$J$41*$K$41+P51/$J$42*$K$42</f>
        <v>0.36238434343434345</v>
      </c>
      <c r="N17" t="s">
        <v>42</v>
      </c>
      <c r="O17">
        <v>1</v>
      </c>
      <c r="P17">
        <v>0</v>
      </c>
      <c r="Q17">
        <v>3</v>
      </c>
      <c r="R17">
        <v>1</v>
      </c>
      <c r="S17">
        <v>0</v>
      </c>
      <c r="T17">
        <v>3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C17" s="8"/>
    </row>
    <row r="18" spans="1:29" ht="16" thickBot="1">
      <c r="A18" t="s">
        <v>19</v>
      </c>
      <c r="B18">
        <v>15</v>
      </c>
      <c r="C18">
        <v>25</v>
      </c>
      <c r="G18" s="6" t="s">
        <v>31</v>
      </c>
      <c r="H18" s="3">
        <f t="shared" si="0"/>
        <v>0.17647058823529413</v>
      </c>
      <c r="I18" s="3">
        <f t="shared" si="1"/>
        <v>0.29411764705882354</v>
      </c>
      <c r="J18" s="5">
        <f>Q28/$J$31*$K$31+Q29/$J$32*$K$32+Q30/$J$33*$K$33+Q31/$J$34*$K$34+Q32/$J$35*$K$35+Q33/$J$36*$K$36+Q34/$J$37*$K$37+Q35/$J$38*$K$38+Q36/$J$39*$K$39+Q37/$J$40*$K$40+Q38/$J$41*$K$41+Q39/$J$42*$K$42</f>
        <v>0.14739696969696972</v>
      </c>
      <c r="K18" s="5">
        <f>Q40/$J$31*$K$31+Q41/$J$32*$K$32+Q42/$J$33*$K$33+Q43/$J$34*$K$34+Q44/$J$35*$K$35+Q45/$J$36*$K$36+Q46/$J$37*$K$37+Q47/$J$38*$K$38+Q48/$J$39*$K$39+Q49/$J$40*$K$40+Q50/$J$41*$K$41+Q51/$J$42*$K$42</f>
        <v>0.26903333333333329</v>
      </c>
      <c r="N18" t="s">
        <v>43</v>
      </c>
      <c r="O18">
        <v>0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C18" s="8"/>
    </row>
    <row r="19" spans="1:29" ht="16" thickBot="1">
      <c r="A19" t="s">
        <v>20</v>
      </c>
      <c r="B19">
        <v>9</v>
      </c>
      <c r="C19">
        <v>17</v>
      </c>
      <c r="G19" s="4" t="s">
        <v>32</v>
      </c>
      <c r="H19" s="3">
        <f t="shared" si="0"/>
        <v>0.10588235294117647</v>
      </c>
      <c r="I19" s="3">
        <f t="shared" si="1"/>
        <v>0.2</v>
      </c>
      <c r="J19" s="7">
        <f>R28/$J$31*$K$31+R29/$J$32*$K$32+R30/$J$33*$K$33+R31/$J$34*$K$34+R32/$J$35*$K$35+R33/$J$36*$K$36+R34/$J$37*$K$37+R35/$J$38*$K$38+R36/$J$39*$K$39+R37/$J$40*$K$40+R38/$J$41*$K$41+R39/$J$42*$K$42</f>
        <v>8.8389898989898991E-2</v>
      </c>
      <c r="K19" s="7">
        <f>R40/$J$31*$K$31+R41/$J$32*$K$32+R42/$J$33*$K$33+R43/$J$34*$K$34+R44/$J$35*$K$35+R45/$J$36*$K$36+R46/$J$37*$K$37+R47/$J$38*$K$38+R48/$J$39*$K$39+R49/$J$40*$K$40+R50/$J$41*$K$41+R51/$J$42*$K$42</f>
        <v>0.16814696969696971</v>
      </c>
      <c r="N19" t="s">
        <v>44</v>
      </c>
      <c r="O19">
        <v>1</v>
      </c>
      <c r="P19">
        <v>2</v>
      </c>
      <c r="Q19">
        <v>0</v>
      </c>
      <c r="R19">
        <v>0</v>
      </c>
      <c r="S19">
        <v>0</v>
      </c>
      <c r="T19">
        <v>2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C19" s="8"/>
    </row>
    <row r="20" spans="1:29" ht="16" thickBot="1">
      <c r="A20" t="s">
        <v>21</v>
      </c>
      <c r="B20">
        <v>4</v>
      </c>
      <c r="C20">
        <v>11</v>
      </c>
      <c r="G20" s="6" t="s">
        <v>33</v>
      </c>
      <c r="H20" s="3">
        <f t="shared" si="0"/>
        <v>4.7058823529411764E-2</v>
      </c>
      <c r="I20" s="3">
        <f t="shared" si="1"/>
        <v>0.12941176470588237</v>
      </c>
      <c r="J20" s="5">
        <f>S28/$J$31*$K$31+S29/$J$32*$K$32+S30/$J$33*$K$33+S31/$J$34*$K$34+S32/$J$35*$K$35+S33/$J$36*$K$36+S34/$J$37*$K$37+S35/$J$38*$K$38+S36/$J$39*$K$39+S37/$J$40*$K$40+S38/$J$41*$K$41+S39/$J$42*$K$42</f>
        <v>4.7454545454545458E-2</v>
      </c>
      <c r="K20" s="5">
        <f>S40/$J$31*$K$31+S41/$J$32*$K$32+S42/$J$33*$K$33+S43/$J$34*$K$34+S44/$J$35*$K$35+S45/$J$36*$K$36+S46/$J$37*$K$37+S47/$J$38*$K$38+S48/$J$39*$K$39+S49/$J$40*$K$40+S50/$J$41*$K$41+S51/$J$42*$K$42</f>
        <v>0.11651363636363636</v>
      </c>
      <c r="N20" t="s">
        <v>45</v>
      </c>
      <c r="O20">
        <v>0</v>
      </c>
      <c r="P20">
        <v>2</v>
      </c>
      <c r="Q20">
        <v>0</v>
      </c>
      <c r="R20">
        <v>1</v>
      </c>
      <c r="S20">
        <v>1</v>
      </c>
      <c r="T20">
        <v>1</v>
      </c>
      <c r="U20">
        <v>2</v>
      </c>
      <c r="V20">
        <v>1</v>
      </c>
      <c r="W20">
        <v>3</v>
      </c>
      <c r="X20">
        <v>0</v>
      </c>
      <c r="Y20">
        <v>1</v>
      </c>
      <c r="Z20">
        <v>0</v>
      </c>
      <c r="AC20" s="8"/>
    </row>
    <row r="21" spans="1:29" ht="16" thickBot="1">
      <c r="A21" t="s">
        <v>22</v>
      </c>
      <c r="B21">
        <v>12</v>
      </c>
      <c r="C21">
        <v>21</v>
      </c>
      <c r="G21" s="4" t="s">
        <v>34</v>
      </c>
      <c r="H21" s="3">
        <f t="shared" si="0"/>
        <v>0.14117647058823529</v>
      </c>
      <c r="I21" s="3">
        <f t="shared" si="1"/>
        <v>0.24705882352941178</v>
      </c>
      <c r="J21" s="7">
        <f>T28/$J$31*$K$31+T29/$J$32*$K$32+T30/$J$33*$K$33+T31/$J$34*$K$34+T32/$J$35*$K$35+T33/$J$36*$K$36+T34/$J$37*$K$37+T35/$J$38*$K$38+T36/$J$39*$K$39+T37/$J$40*$K$40+T38/$J$41*$K$41+T39/$J$42*$K$42</f>
        <v>0.16525303030303032</v>
      </c>
      <c r="K21" s="7">
        <f>T40/$J$31*$K$31+T41/$J$32*$K$32+T42/$J$33*$K$33+T43/$J$34*$K$34+T44/$J$35*$K$35+T45/$J$36*$K$36+T46/$J$37*$K$37+T47/$J$38*$K$38+T48/$J$39*$K$39+T49/$J$40*$K$40+T50/$J$41*$K$41+T51/$J$42*$K$42</f>
        <v>0.26912020202020204</v>
      </c>
      <c r="N21" t="s">
        <v>46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9" ht="16" thickBot="1">
      <c r="A22" t="s">
        <v>23</v>
      </c>
      <c r="B22">
        <v>3</v>
      </c>
      <c r="C22">
        <v>11</v>
      </c>
      <c r="G22" s="6" t="s">
        <v>35</v>
      </c>
      <c r="H22" s="3">
        <f t="shared" si="0"/>
        <v>3.5294117647058823E-2</v>
      </c>
      <c r="I22" s="3">
        <f t="shared" si="1"/>
        <v>0.12941176470588237</v>
      </c>
      <c r="J22" s="5">
        <f>U28/$J$31*$K$31+U29/$J$32*$K$32+U30/$J$33*$K$33+U31/$J$34*$K$34+U32/$J$35*$K$35+U33/$J$36*$K$36+U34/$J$37*$K$37+U35/$J$38*$K$38+U36/$J$39*$K$39+U37/$J$40*$K$40+U38/$J$41*$K$41+U39/$J$42*$K$42</f>
        <v>3.7545454545454549E-2</v>
      </c>
      <c r="K22" s="5">
        <f>U40/$J$31*$K$31+U41/$J$32*$K$32+U42/$J$33*$K$33+U43/$J$34*$K$34+U44/$J$35*$K$35+U45/$J$36*$K$36+U46/$J$37*$K$37+U47/$J$38*$K$38+U48/$J$39*$K$39+U49/$J$40*$K$40+U50/$J$41*$K$41+U51/$J$42*$K$42</f>
        <v>0.11232626262626261</v>
      </c>
      <c r="N22" t="s">
        <v>47</v>
      </c>
      <c r="O22">
        <v>0</v>
      </c>
      <c r="P22">
        <v>2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0</v>
      </c>
    </row>
    <row r="23" spans="1:29" ht="16" thickBot="1">
      <c r="A23" t="s">
        <v>24</v>
      </c>
      <c r="B23">
        <v>4</v>
      </c>
      <c r="C23">
        <v>12</v>
      </c>
      <c r="G23" s="4" t="s">
        <v>36</v>
      </c>
      <c r="H23" s="3">
        <f t="shared" si="0"/>
        <v>4.7058823529411764E-2</v>
      </c>
      <c r="I23" s="3">
        <f t="shared" si="1"/>
        <v>0.14117647058823529</v>
      </c>
      <c r="J23" s="7">
        <f>V28/$J$31*$K$31+V29/$J$32*$K$32+V30/$J$33*$K$33+V31/$J$34*$K$34+V32/$J$35*$K$35+V33/$J$36*$K$36+V34/$J$37*$K$37+V35/$J$38*$K$38+V36/$J$39*$K$39+V37/$J$40*$K$40+V38/$J$41*$K$41+V39/$J$42*$K$42</f>
        <v>4.6414141414141415E-2</v>
      </c>
      <c r="K23" s="7">
        <f>V40/$J$31*$K$31+V41/$J$32*$K$32+V42/$J$33*$K$33+V43/$J$34*$K$34+V44/$J$35*$K$35+V45/$J$36*$K$36+V46/$J$37*$K$37+V47/$J$38*$K$38+V48/$J$39*$K$39+V49/$J$40*$K$40+V50/$J$41*$K$41+V51/$J$42*$K$42</f>
        <v>0.12936363636363635</v>
      </c>
      <c r="N23" t="s">
        <v>48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9" ht="16" thickBot="1">
      <c r="A24" t="s">
        <v>25</v>
      </c>
      <c r="B24">
        <v>6</v>
      </c>
      <c r="C24">
        <v>18</v>
      </c>
      <c r="G24" s="6" t="s">
        <v>37</v>
      </c>
      <c r="H24" s="3">
        <f t="shared" si="0"/>
        <v>7.0588235294117646E-2</v>
      </c>
      <c r="I24" s="3">
        <f t="shared" si="1"/>
        <v>0.21176470588235294</v>
      </c>
      <c r="J24" s="5">
        <f>W28/$J$31*$K$31+W29/$J$32*$K$32+W30/$J$33*$K$33+W31/$J$34*$K$34+W32/$J$35*$K$35+W33/$J$36*$K$36+W34/$J$37*$K$37+W35/$J$38*$K$38+W36/$J$39*$K$39+W37/$J$40*$K$40+W38/$J$41*$K$41+W39/$J$42*$K$42</f>
        <v>6.1336363636363633E-2</v>
      </c>
      <c r="K24" s="5">
        <f>W40/$J$31*$K$31+W41/$J$32*$K$32+W42/$J$33*$K$33+W43/$J$34*$K$34+W44/$J$35*$K$35+W45/$J$36*$K$36+W46/$J$37*$K$37+W47/$J$38*$K$38+W48/$J$39*$K$39+W49/$J$40*$K$40+W50/$J$41*$K$41+W51/$J$42*$K$42</f>
        <v>0.18738181818181818</v>
      </c>
      <c r="N24" t="s">
        <v>49</v>
      </c>
      <c r="O24">
        <v>1</v>
      </c>
      <c r="P24">
        <v>4</v>
      </c>
      <c r="Q24">
        <v>0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3</v>
      </c>
      <c r="Y24">
        <v>1</v>
      </c>
      <c r="Z24">
        <v>1</v>
      </c>
    </row>
    <row r="25" spans="1:29" ht="16" thickBot="1">
      <c r="A25" t="s">
        <v>26</v>
      </c>
      <c r="B25">
        <v>5</v>
      </c>
      <c r="C25">
        <v>12</v>
      </c>
      <c r="G25" s="4" t="s">
        <v>38</v>
      </c>
      <c r="H25" s="3">
        <f t="shared" si="0"/>
        <v>5.8823529411764705E-2</v>
      </c>
      <c r="I25" s="3">
        <f t="shared" si="1"/>
        <v>0.14117647058823529</v>
      </c>
      <c r="J25" s="7">
        <f>X28/$J$31*$K$31+X29/$J$32*$K$32+X30/$J$33*$K$33+X31/$J$34*$K$34+X32/$J$35*$K$35+X33/$J$36*$K$36+X34/$J$37*$K$37+X35/$J$38*$K$38+X36/$J$39*$K$39+X37/$J$40*$K$40+X38/$J$41*$K$41+X39/$J$42*$K$42</f>
        <v>5.3298989898989901E-2</v>
      </c>
      <c r="K25" s="7">
        <f>X40/$J$31*$K$31+X41/$J$32*$K$32+X42/$J$33*$K$33+X43/$J$34*$K$34+X44/$J$35*$K$35+X45/$J$36*$K$36+X46/$J$37*$K$37+X47/$J$38*$K$38+X48/$J$39*$K$39+X49/$J$40*$K$40+X50/$J$41*$K$41+X51/$J$42*$K$42</f>
        <v>0.12593535353535354</v>
      </c>
      <c r="N25" t="s">
        <v>50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9" ht="16" thickBot="1">
      <c r="A26" t="s">
        <v>27</v>
      </c>
      <c r="B26">
        <v>7</v>
      </c>
      <c r="C26">
        <v>12</v>
      </c>
      <c r="G26" s="6" t="s">
        <v>39</v>
      </c>
      <c r="H26" s="3">
        <f t="shared" si="0"/>
        <v>8.2352941176470587E-2</v>
      </c>
      <c r="I26" s="3">
        <f t="shared" si="1"/>
        <v>0.14117647058823529</v>
      </c>
      <c r="J26" s="5">
        <f>Y28/$J$31*$K$31+Y29/$J$32*$K$32+Y30/$J$33*$K$33+Y31/$J$34*$K$34+Y32/$J$35*$K$35+Y33/$J$36*$K$36+Y34/$J$37*$K$37+Y35/$J$38*$K$38+Y36/$J$39*$K$39+Y37/$J$40*$K$40+Y38/$J$41*$K$41+Y39/$J$42*$K$42</f>
        <v>7.4639898989898992E-2</v>
      </c>
      <c r="K26" s="5">
        <f>Y40/$J$31*$K$31+Y41/$J$32*$K$32+Y42/$J$33*$K$33+Y43/$J$34*$K$34+Y44/$J$35*$K$35+Y45/$J$36*$K$36+Y46/$J$37*$K$37+Y47/$J$38*$K$38+Y48/$J$39*$K$39+Y49/$J$40*$K$40+Y50/$J$41*$K$41+Y51/$J$42*$K$42</f>
        <v>0.13014494949494948</v>
      </c>
      <c r="N26" t="s">
        <v>51</v>
      </c>
      <c r="O26">
        <v>0</v>
      </c>
      <c r="P26">
        <v>1</v>
      </c>
      <c r="Q26">
        <v>0</v>
      </c>
      <c r="R26">
        <v>1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9" ht="16" thickBot="1">
      <c r="A27" t="s">
        <v>28</v>
      </c>
      <c r="B27">
        <f>SUM(Z28:Z39)</f>
        <v>29</v>
      </c>
      <c r="C27">
        <v>46</v>
      </c>
      <c r="G27" s="4" t="s">
        <v>40</v>
      </c>
      <c r="H27" s="3">
        <f t="shared" si="0"/>
        <v>0.3411764705882353</v>
      </c>
      <c r="I27" s="3">
        <f t="shared" si="1"/>
        <v>0.54117647058823526</v>
      </c>
      <c r="J27" s="7">
        <f>Z28/$J$31*$K$31+Z29/$J$32*$K$32+Z30/$J$33*$K$33+Z31/$J$34*$K$34+Z32/$J$35*$K$35+Z33/$J$36*$K$36+Z34/$J$37*$K$37+Z35/$J$38*$K$38+Z36/$J$39*$K$39+Z37/$J$40*$K$40+Z38/$J$41*$K$41+Z39/$J$42*$K$42</f>
        <v>0.34389090909090908</v>
      </c>
      <c r="K27" s="7">
        <f>Z40/$J$31*$K$31+Z41/$J$32*$K$32+Z42/$J$33*$K$33+Z43/$J$34*$K$34+Z44/$J$35*$K$35+Z45/$J$36*$K$36+Z46/$J$37*$K$37+Z47/$J$38*$K$38+Z48/$J$39*$K$39+Z49/$J$40*$K$40+Z50/$J$41*$K$41+Z51/$J$42*$K$42</f>
        <v>0.51351818181818187</v>
      </c>
      <c r="N27" t="s">
        <v>52</v>
      </c>
      <c r="O27">
        <v>3</v>
      </c>
      <c r="P27">
        <v>0</v>
      </c>
      <c r="Q27">
        <v>1</v>
      </c>
      <c r="R27">
        <v>1</v>
      </c>
      <c r="S27">
        <v>0</v>
      </c>
      <c r="T27">
        <v>3</v>
      </c>
      <c r="U27">
        <v>1</v>
      </c>
      <c r="V27">
        <v>0</v>
      </c>
      <c r="W27">
        <v>1</v>
      </c>
      <c r="X27">
        <v>0</v>
      </c>
      <c r="Y27">
        <v>0</v>
      </c>
      <c r="Z27">
        <v>1</v>
      </c>
    </row>
    <row r="28" spans="1:29" ht="15.7">
      <c r="J28" s="17"/>
      <c r="M28" s="11" t="s">
        <v>54</v>
      </c>
      <c r="N28" s="12" t="s">
        <v>41</v>
      </c>
      <c r="O28" s="12">
        <v>7</v>
      </c>
      <c r="P28" s="12">
        <v>5</v>
      </c>
      <c r="Q28" s="12">
        <v>1</v>
      </c>
      <c r="R28" s="12">
        <v>1</v>
      </c>
      <c r="S28" s="12">
        <v>2</v>
      </c>
      <c r="T28" s="12">
        <v>0</v>
      </c>
      <c r="U28" s="12">
        <v>1</v>
      </c>
      <c r="V28" s="12">
        <v>2</v>
      </c>
      <c r="W28" s="12">
        <v>0</v>
      </c>
      <c r="X28" s="12">
        <v>0</v>
      </c>
      <c r="Y28" s="12">
        <v>1</v>
      </c>
      <c r="Z28" s="12">
        <v>2</v>
      </c>
    </row>
    <row r="29" spans="1:29">
      <c r="N29" t="s">
        <v>42</v>
      </c>
      <c r="O29">
        <v>3</v>
      </c>
      <c r="P29">
        <v>3</v>
      </c>
      <c r="Q29">
        <v>2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</row>
    <row r="30" spans="1:29" ht="15.35">
      <c r="J30" s="19" t="s">
        <v>58</v>
      </c>
      <c r="K30" s="19" t="s">
        <v>56</v>
      </c>
      <c r="N30" t="s">
        <v>43</v>
      </c>
      <c r="O30">
        <v>3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</row>
    <row r="31" spans="1:29">
      <c r="I31" t="s">
        <v>41</v>
      </c>
      <c r="J31">
        <v>11</v>
      </c>
      <c r="K31">
        <v>0.109</v>
      </c>
      <c r="N31" t="s">
        <v>44</v>
      </c>
      <c r="O31">
        <v>2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1</v>
      </c>
      <c r="W31">
        <v>0</v>
      </c>
      <c r="X31">
        <v>0</v>
      </c>
      <c r="Y31">
        <v>0</v>
      </c>
      <c r="Z31">
        <v>2</v>
      </c>
    </row>
    <row r="32" spans="1:29">
      <c r="I32" t="s">
        <v>42</v>
      </c>
      <c r="J32">
        <v>4</v>
      </c>
      <c r="K32">
        <v>4.2000000000000003E-2</v>
      </c>
      <c r="N32" t="s">
        <v>45</v>
      </c>
      <c r="O32">
        <v>6</v>
      </c>
      <c r="P32">
        <v>2</v>
      </c>
      <c r="Q32">
        <v>3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1</v>
      </c>
      <c r="Z32">
        <v>4</v>
      </c>
    </row>
    <row r="33" spans="9:26">
      <c r="I33" t="s">
        <v>43</v>
      </c>
      <c r="J33">
        <v>4</v>
      </c>
      <c r="K33">
        <v>6.3E-2</v>
      </c>
      <c r="N33" t="s">
        <v>46</v>
      </c>
      <c r="O33">
        <v>2</v>
      </c>
      <c r="P33">
        <v>2</v>
      </c>
      <c r="Q33">
        <v>1</v>
      </c>
      <c r="R33">
        <v>1</v>
      </c>
      <c r="S33">
        <v>0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2</v>
      </c>
    </row>
    <row r="34" spans="9:26">
      <c r="I34" t="s">
        <v>44</v>
      </c>
      <c r="J34">
        <v>9</v>
      </c>
      <c r="K34">
        <v>0.115</v>
      </c>
      <c r="N34" t="s">
        <v>47</v>
      </c>
      <c r="O34">
        <v>7</v>
      </c>
      <c r="P34">
        <v>4</v>
      </c>
      <c r="Q34">
        <v>3</v>
      </c>
      <c r="R34">
        <v>2</v>
      </c>
      <c r="S34">
        <v>2</v>
      </c>
      <c r="T34">
        <v>2</v>
      </c>
      <c r="U34">
        <v>2</v>
      </c>
      <c r="V34">
        <v>1</v>
      </c>
      <c r="W34">
        <v>2</v>
      </c>
      <c r="X34">
        <v>3</v>
      </c>
      <c r="Y34">
        <v>2</v>
      </c>
      <c r="Z34">
        <v>4</v>
      </c>
    </row>
    <row r="35" spans="9:26">
      <c r="I35" t="s">
        <v>45</v>
      </c>
      <c r="J35">
        <v>9</v>
      </c>
      <c r="K35">
        <v>6.7000000000000004E-2</v>
      </c>
      <c r="N35" t="s">
        <v>48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9:26">
      <c r="I36" t="s">
        <v>46</v>
      </c>
      <c r="J36">
        <v>5</v>
      </c>
      <c r="K36">
        <v>2.1999999999999999E-2</v>
      </c>
      <c r="N36" t="s">
        <v>49</v>
      </c>
      <c r="O36">
        <v>8</v>
      </c>
      <c r="P36">
        <v>4</v>
      </c>
      <c r="Q36">
        <v>3</v>
      </c>
      <c r="R36">
        <v>3</v>
      </c>
      <c r="S36">
        <v>0</v>
      </c>
      <c r="T36">
        <v>2</v>
      </c>
      <c r="U36">
        <v>0</v>
      </c>
      <c r="V36">
        <v>0</v>
      </c>
      <c r="W36">
        <v>1</v>
      </c>
      <c r="X36">
        <v>0</v>
      </c>
      <c r="Y36">
        <v>1</v>
      </c>
      <c r="Z36">
        <v>4</v>
      </c>
    </row>
    <row r="37" spans="9:26">
      <c r="I37" t="s">
        <v>47</v>
      </c>
      <c r="J37">
        <v>11</v>
      </c>
      <c r="K37">
        <v>0.152</v>
      </c>
      <c r="N37" t="s">
        <v>50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9:26">
      <c r="I38" t="s">
        <v>48</v>
      </c>
      <c r="J38">
        <v>2</v>
      </c>
      <c r="K38">
        <v>2.3E-2</v>
      </c>
      <c r="N38" t="s">
        <v>51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9:26">
      <c r="I39" t="s">
        <v>49</v>
      </c>
      <c r="J39">
        <v>16</v>
      </c>
      <c r="K39">
        <v>0.152</v>
      </c>
      <c r="N39" t="s">
        <v>52</v>
      </c>
      <c r="O39">
        <v>2</v>
      </c>
      <c r="P39">
        <v>1</v>
      </c>
      <c r="Q39">
        <v>2</v>
      </c>
      <c r="R39">
        <v>0</v>
      </c>
      <c r="S39">
        <v>0</v>
      </c>
      <c r="T39">
        <v>2</v>
      </c>
      <c r="U39">
        <v>0</v>
      </c>
      <c r="V39">
        <v>0</v>
      </c>
      <c r="W39">
        <v>2</v>
      </c>
      <c r="X39">
        <v>0</v>
      </c>
      <c r="Y39">
        <v>0</v>
      </c>
      <c r="Z39">
        <v>5</v>
      </c>
    </row>
    <row r="40" spans="9:26">
      <c r="I40" t="s">
        <v>50</v>
      </c>
      <c r="J40">
        <v>1</v>
      </c>
      <c r="K40">
        <v>1.9E-2</v>
      </c>
      <c r="M40" s="13">
        <v>0.05</v>
      </c>
      <c r="N40" s="14" t="s">
        <v>41</v>
      </c>
      <c r="O40" s="14">
        <v>8</v>
      </c>
      <c r="P40" s="14">
        <v>8</v>
      </c>
      <c r="Q40" s="14">
        <v>1</v>
      </c>
      <c r="R40" s="14">
        <v>3</v>
      </c>
      <c r="S40" s="14">
        <v>3</v>
      </c>
      <c r="T40" s="14">
        <v>2</v>
      </c>
      <c r="U40" s="14">
        <v>3</v>
      </c>
      <c r="V40" s="14">
        <v>3</v>
      </c>
      <c r="W40" s="14">
        <v>3</v>
      </c>
      <c r="X40" s="14">
        <v>2</v>
      </c>
      <c r="Y40" s="14">
        <v>2</v>
      </c>
      <c r="Z40" s="14">
        <v>3</v>
      </c>
    </row>
    <row r="41" spans="9:26">
      <c r="I41" t="s">
        <v>51</v>
      </c>
      <c r="J41">
        <v>3</v>
      </c>
      <c r="K41">
        <v>0.13700000000000001</v>
      </c>
      <c r="N41" t="s">
        <v>42</v>
      </c>
      <c r="O41">
        <v>3</v>
      </c>
      <c r="P41">
        <v>3</v>
      </c>
      <c r="Q41">
        <v>3</v>
      </c>
      <c r="R41">
        <v>1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</v>
      </c>
    </row>
    <row r="42" spans="9:26">
      <c r="I42" t="s">
        <v>52</v>
      </c>
      <c r="J42">
        <v>10</v>
      </c>
      <c r="K42">
        <v>9.9000000000000005E-2</v>
      </c>
      <c r="N42" t="s">
        <v>43</v>
      </c>
      <c r="O42">
        <v>4</v>
      </c>
      <c r="P42">
        <v>3</v>
      </c>
      <c r="Q42">
        <v>2</v>
      </c>
      <c r="R42">
        <v>1</v>
      </c>
      <c r="S42">
        <v>1</v>
      </c>
      <c r="T42">
        <v>2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</row>
    <row r="43" spans="9:26">
      <c r="J43">
        <f>SUM(J31:J42)</f>
        <v>85</v>
      </c>
      <c r="K43">
        <f>SUM(K31:K42)</f>
        <v>1.0000000000000002</v>
      </c>
      <c r="N43" t="s">
        <v>44</v>
      </c>
      <c r="O43">
        <v>3</v>
      </c>
      <c r="P43">
        <v>0</v>
      </c>
      <c r="Q43">
        <v>2</v>
      </c>
      <c r="R43">
        <v>0</v>
      </c>
      <c r="S43">
        <v>0</v>
      </c>
      <c r="T43">
        <v>2</v>
      </c>
      <c r="U43">
        <v>0</v>
      </c>
      <c r="V43">
        <v>2</v>
      </c>
      <c r="W43">
        <v>2</v>
      </c>
      <c r="X43">
        <v>0</v>
      </c>
      <c r="Y43">
        <v>1</v>
      </c>
      <c r="Z43">
        <v>4</v>
      </c>
    </row>
    <row r="44" spans="9:26">
      <c r="N44" t="s">
        <v>45</v>
      </c>
      <c r="O44">
        <v>6</v>
      </c>
      <c r="P44">
        <v>5</v>
      </c>
      <c r="Q44">
        <v>4</v>
      </c>
      <c r="R44">
        <v>3</v>
      </c>
      <c r="S44">
        <v>0</v>
      </c>
      <c r="T44">
        <v>2</v>
      </c>
      <c r="U44">
        <v>1</v>
      </c>
      <c r="V44">
        <v>1</v>
      </c>
      <c r="W44">
        <v>1</v>
      </c>
      <c r="X44">
        <v>1</v>
      </c>
      <c r="Y44">
        <v>1</v>
      </c>
      <c r="Z44">
        <v>5</v>
      </c>
    </row>
    <row r="45" spans="9:26">
      <c r="N45" t="s">
        <v>46</v>
      </c>
      <c r="O45">
        <v>4</v>
      </c>
      <c r="P45">
        <v>2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3</v>
      </c>
    </row>
    <row r="46" spans="9:26">
      <c r="L46">
        <f>SUM(K47:K59)</f>
        <v>0.55944744503862154</v>
      </c>
      <c r="N46" t="s">
        <v>47</v>
      </c>
      <c r="O46">
        <v>9</v>
      </c>
      <c r="P46">
        <v>4</v>
      </c>
      <c r="Q46">
        <v>5</v>
      </c>
      <c r="R46">
        <v>2</v>
      </c>
      <c r="S46">
        <v>2</v>
      </c>
      <c r="T46">
        <v>5</v>
      </c>
      <c r="U46">
        <v>3</v>
      </c>
      <c r="V46">
        <v>2</v>
      </c>
      <c r="W46">
        <v>3</v>
      </c>
      <c r="X46">
        <v>4</v>
      </c>
      <c r="Y46">
        <v>3</v>
      </c>
      <c r="Z46">
        <v>5</v>
      </c>
    </row>
    <row r="47" spans="9:26">
      <c r="J47">
        <f>O28/J31</f>
        <v>0.63636363636363635</v>
      </c>
      <c r="K47">
        <f>J47*K31</f>
        <v>6.9363636363636363E-2</v>
      </c>
      <c r="N47" t="s">
        <v>48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</row>
    <row r="48" spans="9:26">
      <c r="J48">
        <f t="shared" ref="J48:J58" si="2">O29/J32</f>
        <v>0.75</v>
      </c>
      <c r="K48">
        <f t="shared" ref="K48:K59" si="3">J48*K32</f>
        <v>3.15E-2</v>
      </c>
      <c r="N48" t="s">
        <v>49</v>
      </c>
      <c r="O48">
        <v>9</v>
      </c>
      <c r="P48">
        <v>5</v>
      </c>
      <c r="Q48">
        <v>5</v>
      </c>
      <c r="R48">
        <v>4</v>
      </c>
      <c r="S48">
        <v>3</v>
      </c>
      <c r="T48">
        <v>3</v>
      </c>
      <c r="U48">
        <v>1</v>
      </c>
      <c r="V48">
        <v>3</v>
      </c>
      <c r="W48">
        <v>5</v>
      </c>
      <c r="X48">
        <v>3</v>
      </c>
      <c r="Y48">
        <v>3</v>
      </c>
      <c r="Z48">
        <v>8</v>
      </c>
    </row>
    <row r="49" spans="7:26">
      <c r="J49">
        <f t="shared" si="2"/>
        <v>0.75</v>
      </c>
      <c r="K49">
        <f t="shared" si="3"/>
        <v>4.725E-2</v>
      </c>
      <c r="N49" t="s">
        <v>50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7:26">
      <c r="J50">
        <f t="shared" si="2"/>
        <v>0.22222222222222221</v>
      </c>
      <c r="K50">
        <f t="shared" si="3"/>
        <v>2.5555555555555554E-2</v>
      </c>
      <c r="N50" t="s">
        <v>51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</row>
    <row r="51" spans="7:26">
      <c r="J51">
        <f t="shared" si="2"/>
        <v>0.66666666666666663</v>
      </c>
      <c r="K51">
        <f t="shared" si="3"/>
        <v>4.4666666666666667E-2</v>
      </c>
      <c r="N51" t="s">
        <v>52</v>
      </c>
      <c r="O51">
        <v>3</v>
      </c>
      <c r="P51">
        <v>1</v>
      </c>
      <c r="Q51">
        <v>2</v>
      </c>
      <c r="R51">
        <v>2</v>
      </c>
      <c r="S51">
        <v>0</v>
      </c>
      <c r="T51">
        <v>3</v>
      </c>
      <c r="U51">
        <v>2</v>
      </c>
      <c r="V51">
        <v>0</v>
      </c>
      <c r="W51">
        <v>2</v>
      </c>
      <c r="X51">
        <v>0</v>
      </c>
      <c r="Y51">
        <v>0</v>
      </c>
      <c r="Z51">
        <v>10</v>
      </c>
    </row>
    <row r="52" spans="7:26">
      <c r="J52">
        <f t="shared" si="2"/>
        <v>0.4</v>
      </c>
      <c r="K52">
        <f t="shared" si="3"/>
        <v>8.8000000000000005E-3</v>
      </c>
      <c r="N52" t="s">
        <v>52</v>
      </c>
      <c r="O52">
        <v>3</v>
      </c>
      <c r="P52">
        <v>1</v>
      </c>
      <c r="Q52">
        <v>2</v>
      </c>
      <c r="R52">
        <v>2</v>
      </c>
      <c r="S52">
        <v>0</v>
      </c>
      <c r="T52">
        <v>3</v>
      </c>
      <c r="U52">
        <v>2</v>
      </c>
      <c r="V52">
        <v>0</v>
      </c>
      <c r="W52">
        <v>2</v>
      </c>
      <c r="X52">
        <v>0</v>
      </c>
      <c r="Y52">
        <v>0</v>
      </c>
      <c r="Z52">
        <v>10</v>
      </c>
    </row>
    <row r="53" spans="7:26">
      <c r="J53">
        <f t="shared" si="2"/>
        <v>0.63636363636363635</v>
      </c>
      <c r="K53">
        <f t="shared" si="3"/>
        <v>9.6727272727272717E-2</v>
      </c>
    </row>
    <row r="54" spans="7:26">
      <c r="J54">
        <f t="shared" si="2"/>
        <v>0</v>
      </c>
      <c r="K54">
        <f t="shared" si="3"/>
        <v>0</v>
      </c>
    </row>
    <row r="55" spans="7:26">
      <c r="J55">
        <f t="shared" si="2"/>
        <v>0.5</v>
      </c>
      <c r="K55">
        <f t="shared" si="3"/>
        <v>7.5999999999999998E-2</v>
      </c>
      <c r="O55" s="22">
        <f>O28/J31</f>
        <v>0.63636363636363635</v>
      </c>
      <c r="P55" s="22">
        <f>P28/J31</f>
        <v>0.45454545454545453</v>
      </c>
      <c r="Q55" s="22">
        <f>Q28/J31</f>
        <v>9.0909090909090912E-2</v>
      </c>
      <c r="R55" s="22">
        <f>R28/J31</f>
        <v>9.0909090909090912E-2</v>
      </c>
      <c r="S55" s="22">
        <f>S28/J31</f>
        <v>0.18181818181818182</v>
      </c>
      <c r="T55" s="22">
        <f>T28/J31</f>
        <v>0</v>
      </c>
      <c r="U55" s="22">
        <f>U28/J31</f>
        <v>9.0909090909090912E-2</v>
      </c>
      <c r="V55" s="22">
        <f>V28/J31</f>
        <v>0.18181818181818182</v>
      </c>
      <c r="W55" s="22">
        <f>W28/J31</f>
        <v>0</v>
      </c>
      <c r="X55" s="22">
        <f>X28/J31</f>
        <v>0</v>
      </c>
      <c r="Y55" s="22">
        <f>Y28/J31</f>
        <v>9.0909090909090912E-2</v>
      </c>
      <c r="Z55" s="22">
        <f>Z28/J31</f>
        <v>0.18181818181818182</v>
      </c>
    </row>
    <row r="56" spans="7:26">
      <c r="J56">
        <f t="shared" si="2"/>
        <v>0</v>
      </c>
      <c r="K56">
        <f t="shared" si="3"/>
        <v>0</v>
      </c>
      <c r="O56" s="22">
        <f t="shared" ref="O56:O66" si="4">O29/J32</f>
        <v>0.75</v>
      </c>
      <c r="P56" s="22">
        <f t="shared" ref="P56:P66" si="5">P29/J32</f>
        <v>0.75</v>
      </c>
      <c r="Q56" s="22">
        <f t="shared" ref="Q56:Q66" si="6">Q29/J32</f>
        <v>0.5</v>
      </c>
      <c r="R56" s="22">
        <f t="shared" ref="R56:R66" si="7">R29/J32</f>
        <v>0.25</v>
      </c>
      <c r="S56" s="22">
        <f t="shared" ref="S56:S66" si="8">S29/J32</f>
        <v>0</v>
      </c>
      <c r="T56" s="22">
        <f t="shared" ref="T56:T66" si="9">T29/J32</f>
        <v>0</v>
      </c>
      <c r="U56" s="22">
        <f t="shared" ref="U56:U66" si="10">U29/J32</f>
        <v>0</v>
      </c>
      <c r="V56" s="22">
        <f t="shared" ref="V56:V66" si="11">V29/J32</f>
        <v>0</v>
      </c>
      <c r="W56" s="22">
        <f t="shared" ref="W56:W66" si="12">W29/J32</f>
        <v>0</v>
      </c>
      <c r="X56" s="22">
        <f t="shared" ref="X56:X66" si="13">X29/J32</f>
        <v>0</v>
      </c>
      <c r="Y56" s="22">
        <f t="shared" ref="Y56:Y66" si="14">Y29/J32</f>
        <v>0</v>
      </c>
      <c r="Z56" s="22">
        <f t="shared" ref="Z56:Z66" si="15">Z29/J32</f>
        <v>0.5</v>
      </c>
    </row>
    <row r="57" spans="7:26">
      <c r="J57">
        <f t="shared" si="2"/>
        <v>0.33333333333333331</v>
      </c>
      <c r="K57">
        <f t="shared" si="3"/>
        <v>4.5666666666666668E-2</v>
      </c>
      <c r="O57" s="22">
        <f t="shared" si="4"/>
        <v>0.75</v>
      </c>
      <c r="P57" s="22">
        <f t="shared" si="5"/>
        <v>0.25</v>
      </c>
      <c r="Q57" s="22">
        <f t="shared" si="6"/>
        <v>0</v>
      </c>
      <c r="R57" s="22">
        <f t="shared" si="7"/>
        <v>0</v>
      </c>
      <c r="S57" s="22">
        <f t="shared" si="8"/>
        <v>0</v>
      </c>
      <c r="T57" s="22">
        <f t="shared" si="9"/>
        <v>0.25</v>
      </c>
      <c r="U57" s="22">
        <f t="shared" si="10"/>
        <v>0</v>
      </c>
      <c r="V57" s="22">
        <f t="shared" si="11"/>
        <v>0</v>
      </c>
      <c r="W57" s="22">
        <f t="shared" si="12"/>
        <v>0</v>
      </c>
      <c r="X57" s="22">
        <f t="shared" si="13"/>
        <v>0</v>
      </c>
      <c r="Y57" s="22">
        <f t="shared" si="14"/>
        <v>0.25</v>
      </c>
      <c r="Z57" s="22">
        <f t="shared" si="15"/>
        <v>0.5</v>
      </c>
    </row>
    <row r="58" spans="7:26">
      <c r="J58">
        <f t="shared" si="2"/>
        <v>0.2</v>
      </c>
      <c r="K58">
        <f t="shared" si="3"/>
        <v>1.9800000000000002E-2</v>
      </c>
      <c r="O58" s="22">
        <f t="shared" si="4"/>
        <v>0.22222222222222221</v>
      </c>
      <c r="P58" s="22">
        <f t="shared" si="5"/>
        <v>0</v>
      </c>
      <c r="Q58" s="22">
        <f t="shared" si="6"/>
        <v>0</v>
      </c>
      <c r="R58" s="22">
        <f t="shared" si="7"/>
        <v>0</v>
      </c>
      <c r="S58" s="22">
        <f t="shared" si="8"/>
        <v>0</v>
      </c>
      <c r="T58" s="22">
        <f t="shared" si="9"/>
        <v>0.22222222222222221</v>
      </c>
      <c r="U58" s="22">
        <f t="shared" si="10"/>
        <v>0</v>
      </c>
      <c r="V58" s="22">
        <f t="shared" si="11"/>
        <v>0.1111111111111111</v>
      </c>
      <c r="W58" s="22">
        <f t="shared" si="12"/>
        <v>0</v>
      </c>
      <c r="X58" s="22">
        <f t="shared" si="13"/>
        <v>0</v>
      </c>
      <c r="Y58" s="22">
        <f t="shared" si="14"/>
        <v>0</v>
      </c>
      <c r="Z58" s="22">
        <f t="shared" si="15"/>
        <v>0.22222222222222221</v>
      </c>
    </row>
    <row r="59" spans="7:26">
      <c r="J59">
        <f>O40/J43</f>
        <v>9.4117647058823528E-2</v>
      </c>
      <c r="K59">
        <f t="shared" si="3"/>
        <v>9.4117647058823556E-2</v>
      </c>
      <c r="O59" s="22">
        <f t="shared" si="4"/>
        <v>0.66666666666666663</v>
      </c>
      <c r="P59" s="22">
        <f t="shared" si="5"/>
        <v>0.22222222222222221</v>
      </c>
      <c r="Q59" s="22">
        <f t="shared" si="6"/>
        <v>0.33333333333333331</v>
      </c>
      <c r="R59" s="22">
        <f t="shared" si="7"/>
        <v>0.1111111111111111</v>
      </c>
      <c r="S59" s="22">
        <f t="shared" si="8"/>
        <v>0</v>
      </c>
      <c r="T59" s="22">
        <f t="shared" si="9"/>
        <v>0.1111111111111111</v>
      </c>
      <c r="U59" s="22">
        <f t="shared" si="10"/>
        <v>0</v>
      </c>
      <c r="V59" s="22">
        <f t="shared" si="11"/>
        <v>0</v>
      </c>
      <c r="W59" s="22">
        <f t="shared" si="12"/>
        <v>0</v>
      </c>
      <c r="X59" s="22">
        <f t="shared" si="13"/>
        <v>0.1111111111111111</v>
      </c>
      <c r="Y59" s="22">
        <f t="shared" si="14"/>
        <v>0.1111111111111111</v>
      </c>
      <c r="Z59" s="22">
        <f t="shared" si="15"/>
        <v>0.44444444444444442</v>
      </c>
    </row>
    <row r="60" spans="7:26">
      <c r="G60" s="9"/>
      <c r="H60" s="9"/>
      <c r="I60" s="9"/>
      <c r="K60" s="9"/>
      <c r="L60" s="9"/>
      <c r="M60" s="9"/>
      <c r="N60" s="9"/>
      <c r="O60" s="22">
        <f t="shared" si="4"/>
        <v>0.4</v>
      </c>
      <c r="P60" s="22">
        <f t="shared" si="5"/>
        <v>0.4</v>
      </c>
      <c r="Q60" s="22">
        <f t="shared" si="6"/>
        <v>0.2</v>
      </c>
      <c r="R60" s="22">
        <f t="shared" si="7"/>
        <v>0.2</v>
      </c>
      <c r="S60" s="22">
        <f t="shared" si="8"/>
        <v>0</v>
      </c>
      <c r="T60" s="22">
        <f t="shared" si="9"/>
        <v>0.2</v>
      </c>
      <c r="U60" s="22">
        <f t="shared" si="10"/>
        <v>0</v>
      </c>
      <c r="V60" s="22">
        <f t="shared" si="11"/>
        <v>0</v>
      </c>
      <c r="W60" s="22">
        <f t="shared" si="12"/>
        <v>0.2</v>
      </c>
      <c r="X60" s="22">
        <f t="shared" si="13"/>
        <v>0.2</v>
      </c>
      <c r="Y60" s="22">
        <f t="shared" si="14"/>
        <v>0.2</v>
      </c>
      <c r="Z60" s="22">
        <f t="shared" si="15"/>
        <v>0.4</v>
      </c>
    </row>
    <row r="61" spans="7:26" ht="15.7">
      <c r="G61" s="16"/>
      <c r="H61" s="16"/>
      <c r="I61" s="16"/>
      <c r="J61" s="16"/>
      <c r="K61" s="16"/>
      <c r="L61" s="16"/>
      <c r="M61" s="16"/>
      <c r="N61" s="16"/>
      <c r="O61" s="22">
        <f t="shared" si="4"/>
        <v>0.63636363636363635</v>
      </c>
      <c r="P61" s="22">
        <f t="shared" si="5"/>
        <v>0.36363636363636365</v>
      </c>
      <c r="Q61" s="22">
        <f t="shared" si="6"/>
        <v>0.27272727272727271</v>
      </c>
      <c r="R61" s="22">
        <f t="shared" si="7"/>
        <v>0.18181818181818182</v>
      </c>
      <c r="S61" s="22">
        <f t="shared" si="8"/>
        <v>0.18181818181818182</v>
      </c>
      <c r="T61" s="22">
        <f t="shared" si="9"/>
        <v>0.18181818181818182</v>
      </c>
      <c r="U61" s="22">
        <f t="shared" si="10"/>
        <v>0.18181818181818182</v>
      </c>
      <c r="V61" s="22">
        <f t="shared" si="11"/>
        <v>9.0909090909090912E-2</v>
      </c>
      <c r="W61" s="22">
        <f t="shared" si="12"/>
        <v>0.18181818181818182</v>
      </c>
      <c r="X61" s="22">
        <f t="shared" si="13"/>
        <v>0.27272727272727271</v>
      </c>
      <c r="Y61" s="22">
        <f t="shared" si="14"/>
        <v>0.18181818181818182</v>
      </c>
      <c r="Z61" s="22">
        <f t="shared" si="15"/>
        <v>0.36363636363636365</v>
      </c>
    </row>
    <row r="62" spans="7:26">
      <c r="O62" s="22">
        <f t="shared" si="4"/>
        <v>0</v>
      </c>
      <c r="P62" s="22">
        <f t="shared" si="5"/>
        <v>0</v>
      </c>
      <c r="Q62" s="22">
        <f t="shared" si="6"/>
        <v>0</v>
      </c>
      <c r="R62" s="22">
        <f t="shared" si="7"/>
        <v>0</v>
      </c>
      <c r="S62" s="22">
        <f t="shared" si="8"/>
        <v>0</v>
      </c>
      <c r="T62" s="22">
        <f t="shared" si="9"/>
        <v>0</v>
      </c>
      <c r="U62" s="22">
        <f t="shared" si="10"/>
        <v>0</v>
      </c>
      <c r="V62" s="22">
        <f t="shared" si="11"/>
        <v>0</v>
      </c>
      <c r="W62" s="22">
        <f t="shared" si="12"/>
        <v>0</v>
      </c>
      <c r="X62" s="22">
        <f t="shared" si="13"/>
        <v>0</v>
      </c>
      <c r="Y62" s="22">
        <f t="shared" si="14"/>
        <v>0</v>
      </c>
      <c r="Z62" s="22">
        <f t="shared" si="15"/>
        <v>0</v>
      </c>
    </row>
    <row r="63" spans="7:26">
      <c r="O63" s="22">
        <f t="shared" si="4"/>
        <v>0.5</v>
      </c>
      <c r="P63" s="22">
        <f t="shared" si="5"/>
        <v>0.25</v>
      </c>
      <c r="Q63" s="22">
        <f t="shared" si="6"/>
        <v>0.1875</v>
      </c>
      <c r="R63" s="22">
        <f t="shared" si="7"/>
        <v>0.1875</v>
      </c>
      <c r="S63" s="22">
        <f t="shared" si="8"/>
        <v>0</v>
      </c>
      <c r="T63" s="22">
        <f t="shared" si="9"/>
        <v>0.125</v>
      </c>
      <c r="U63" s="22">
        <f t="shared" si="10"/>
        <v>0</v>
      </c>
      <c r="V63" s="22">
        <f t="shared" si="11"/>
        <v>0</v>
      </c>
      <c r="W63" s="22">
        <f t="shared" si="12"/>
        <v>6.25E-2</v>
      </c>
      <c r="X63" s="22">
        <f t="shared" si="13"/>
        <v>0</v>
      </c>
      <c r="Y63" s="22">
        <f t="shared" si="14"/>
        <v>6.25E-2</v>
      </c>
      <c r="Z63" s="22">
        <f t="shared" si="15"/>
        <v>0.25</v>
      </c>
    </row>
    <row r="64" spans="7:26">
      <c r="O64" s="22">
        <f t="shared" si="4"/>
        <v>0</v>
      </c>
      <c r="P64" s="22">
        <f t="shared" si="5"/>
        <v>0</v>
      </c>
      <c r="Q64" s="22">
        <f t="shared" si="6"/>
        <v>0</v>
      </c>
      <c r="R64" s="22">
        <f t="shared" si="7"/>
        <v>0</v>
      </c>
      <c r="S64" s="22">
        <f t="shared" si="8"/>
        <v>0</v>
      </c>
      <c r="T64" s="22">
        <f t="shared" si="9"/>
        <v>0</v>
      </c>
      <c r="U64" s="22">
        <f t="shared" si="10"/>
        <v>0</v>
      </c>
      <c r="V64" s="22">
        <f t="shared" si="11"/>
        <v>0</v>
      </c>
      <c r="W64" s="22">
        <f t="shared" si="12"/>
        <v>0</v>
      </c>
      <c r="X64" s="22">
        <f t="shared" si="13"/>
        <v>0</v>
      </c>
      <c r="Y64" s="22">
        <f t="shared" si="14"/>
        <v>0</v>
      </c>
      <c r="Z64" s="22">
        <f t="shared" si="15"/>
        <v>1</v>
      </c>
    </row>
    <row r="65" spans="15:26">
      <c r="O65" s="22">
        <f t="shared" si="4"/>
        <v>0.33333333333333331</v>
      </c>
      <c r="P65" s="22">
        <f t="shared" si="5"/>
        <v>0</v>
      </c>
      <c r="Q65" s="22">
        <f t="shared" si="6"/>
        <v>0</v>
      </c>
      <c r="R65" s="22">
        <f t="shared" si="7"/>
        <v>0</v>
      </c>
      <c r="S65" s="22">
        <f t="shared" si="8"/>
        <v>0</v>
      </c>
      <c r="T65" s="22">
        <f t="shared" si="9"/>
        <v>0.33333333333333331</v>
      </c>
      <c r="U65" s="22">
        <f t="shared" si="10"/>
        <v>0</v>
      </c>
      <c r="V65" s="22">
        <f t="shared" si="11"/>
        <v>0</v>
      </c>
      <c r="W65" s="22">
        <f t="shared" si="12"/>
        <v>0</v>
      </c>
      <c r="X65" s="22">
        <f t="shared" si="13"/>
        <v>0</v>
      </c>
      <c r="Y65" s="22">
        <f t="shared" si="14"/>
        <v>0</v>
      </c>
      <c r="Z65" s="22">
        <f t="shared" si="15"/>
        <v>0.33333333333333331</v>
      </c>
    </row>
    <row r="66" spans="15:26">
      <c r="O66" s="22">
        <f t="shared" si="4"/>
        <v>0.2</v>
      </c>
      <c r="P66" s="22">
        <f t="shared" si="5"/>
        <v>0.1</v>
      </c>
      <c r="Q66" s="22">
        <f t="shared" si="6"/>
        <v>0.2</v>
      </c>
      <c r="R66" s="22">
        <f t="shared" si="7"/>
        <v>0</v>
      </c>
      <c r="S66" s="22">
        <f t="shared" si="8"/>
        <v>0</v>
      </c>
      <c r="T66" s="22">
        <f t="shared" si="9"/>
        <v>0.2</v>
      </c>
      <c r="U66" s="22">
        <f t="shared" si="10"/>
        <v>0</v>
      </c>
      <c r="V66" s="22">
        <f t="shared" si="11"/>
        <v>0</v>
      </c>
      <c r="W66" s="22">
        <f t="shared" si="12"/>
        <v>0.2</v>
      </c>
      <c r="X66" s="22">
        <f t="shared" si="13"/>
        <v>0</v>
      </c>
      <c r="Y66" s="22">
        <f t="shared" si="14"/>
        <v>0</v>
      </c>
      <c r="Z66" s="22">
        <f t="shared" si="15"/>
        <v>0.5</v>
      </c>
    </row>
    <row r="67" spans="15:26"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9" spans="15:26">
      <c r="O69">
        <f>SUMPRODUCT(O55:O66,$K$31:$K$42)</f>
        <v>0.46532979797979795</v>
      </c>
      <c r="P69">
        <f>SUMPRODUCT(P55:P66,$K$31:$K$42)</f>
        <v>0.22365707070707072</v>
      </c>
      <c r="Q69">
        <f t="shared" ref="Q69:Z69" si="16">SUMPRODUCT(Q55:Q66,$K$31:$K$42)</f>
        <v>0.14739696969696972</v>
      </c>
      <c r="R69">
        <f t="shared" si="16"/>
        <v>8.8389898989898991E-2</v>
      </c>
      <c r="S69">
        <f t="shared" si="16"/>
        <v>4.7454545454545458E-2</v>
      </c>
      <c r="T69">
        <f t="shared" si="16"/>
        <v>0.16525303030303032</v>
      </c>
      <c r="U69">
        <f t="shared" si="16"/>
        <v>3.7545454545454549E-2</v>
      </c>
      <c r="V69">
        <f t="shared" si="16"/>
        <v>4.6414141414141415E-2</v>
      </c>
      <c r="W69">
        <f t="shared" si="16"/>
        <v>6.1336363636363633E-2</v>
      </c>
      <c r="X69">
        <f t="shared" si="16"/>
        <v>5.3298989898989901E-2</v>
      </c>
      <c r="Y69">
        <f t="shared" si="16"/>
        <v>7.4639898989898992E-2</v>
      </c>
      <c r="Z69">
        <f t="shared" si="16"/>
        <v>0.34389090909090908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2084-29F6-4C1A-8A29-EBA0443EA9FD}">
  <dimension ref="A1:AM61"/>
  <sheetViews>
    <sheetView tabSelected="1" zoomScale="85" zoomScaleNormal="85" workbookViewId="0">
      <selection activeCell="J26" sqref="J26"/>
    </sheetView>
  </sheetViews>
  <sheetFormatPr defaultColWidth="11.52734375" defaultRowHeight="14.35"/>
  <cols>
    <col min="7" max="8" width="11.87890625" bestFit="1" customWidth="1"/>
    <col min="9" max="9" width="8.1171875" bestFit="1" customWidth="1"/>
    <col min="10" max="11" width="15.64453125" bestFit="1" customWidth="1"/>
    <col min="12" max="12" width="15.64453125" customWidth="1"/>
    <col min="13" max="13" width="12.41015625" bestFit="1" customWidth="1"/>
    <col min="14" max="17" width="11.87890625" bestFit="1" customWidth="1"/>
    <col min="18" max="19" width="8.3515625" bestFit="1" customWidth="1"/>
  </cols>
  <sheetData>
    <row r="1" spans="1:39" ht="15.35">
      <c r="J1" s="19" t="s">
        <v>60</v>
      </c>
    </row>
    <row r="2" spans="1:39" ht="16" thickBot="1">
      <c r="A2" s="19" t="s">
        <v>57</v>
      </c>
      <c r="B2" s="20"/>
      <c r="C2" s="20"/>
      <c r="H2" s="19" t="s">
        <v>55</v>
      </c>
      <c r="Q2" s="19" t="s">
        <v>59</v>
      </c>
    </row>
    <row r="3" spans="1:39" ht="16" thickBot="1">
      <c r="A3" t="s">
        <v>0</v>
      </c>
      <c r="B3" t="s">
        <v>1</v>
      </c>
      <c r="C3" t="s">
        <v>2</v>
      </c>
      <c r="H3" s="1" t="s">
        <v>1</v>
      </c>
      <c r="I3" s="2" t="s">
        <v>2</v>
      </c>
      <c r="J3" s="2" t="s">
        <v>3</v>
      </c>
      <c r="K3" s="2" t="s">
        <v>4</v>
      </c>
      <c r="L3" s="15"/>
      <c r="M3" s="21" t="s">
        <v>53</v>
      </c>
      <c r="N3" s="14" t="s">
        <v>0</v>
      </c>
      <c r="O3" s="14" t="s">
        <v>5</v>
      </c>
      <c r="P3" s="14" t="s">
        <v>6</v>
      </c>
      <c r="Q3" s="14" t="s">
        <v>7</v>
      </c>
      <c r="R3" s="14" t="s">
        <v>8</v>
      </c>
      <c r="S3" s="14" t="s">
        <v>9</v>
      </c>
      <c r="T3" s="14" t="s">
        <v>10</v>
      </c>
      <c r="U3" s="14" t="s">
        <v>11</v>
      </c>
      <c r="V3" s="14" t="s">
        <v>12</v>
      </c>
      <c r="W3" s="14" t="s">
        <v>13</v>
      </c>
      <c r="X3" s="14" t="s">
        <v>14</v>
      </c>
      <c r="Y3" s="14" t="s">
        <v>15</v>
      </c>
      <c r="Z3" s="14" t="s">
        <v>16</v>
      </c>
    </row>
    <row r="4" spans="1:39" ht="16" thickBot="1">
      <c r="A4" t="s">
        <v>5</v>
      </c>
      <c r="B4">
        <v>5</v>
      </c>
      <c r="C4">
        <v>10</v>
      </c>
      <c r="G4" s="1" t="s">
        <v>5</v>
      </c>
      <c r="H4" s="3">
        <f>B4/85</f>
        <v>5.8823529411764705E-2</v>
      </c>
      <c r="I4" s="3">
        <f>C4/85</f>
        <v>0.11764705882352941</v>
      </c>
      <c r="J4" s="3">
        <f>O4/$J$31*$K$31+O5/$J$32*$K$32+O6/$J$33*$K$33+O7/$J$34*$K$34+O8/$J$35*$K$35+O9/$J$36*$K$36+O10/$J$37*$K$37+O11/$J$38*$K$38+O12/$J$39*$K$39+O13/$J$40*$K$40+O14/$J$41*$K$41+O15/$J$42*$K$42</f>
        <v>4.7716528925619839E-3</v>
      </c>
      <c r="K4" s="3">
        <f>O16/$J$31*$K$31+O17/$J$32*$K$32+O18/$J$33*$K$33+O19/$J$34*$K$34+O20/$J$35*$K$35+O21/$J$36*$K$36+O22/$J$37*$K$37+O23/$J$38*$K$38+O24/$J$39*$K$39+O25/$J$40*$K$40+O26/$J$41*$K$41+O27/$J$42*$K$42</f>
        <v>0.10211414141414142</v>
      </c>
      <c r="L4" s="8"/>
      <c r="M4" s="10">
        <v>0.01</v>
      </c>
      <c r="N4" t="s">
        <v>41</v>
      </c>
      <c r="O4" s="22">
        <f>'Sheet 1'!O4/'Sheet 1 (2)'!$J31</f>
        <v>0.18181818181818182</v>
      </c>
      <c r="P4" s="22">
        <f>'Sheet 1'!P4/'Sheet 1 (2)'!$J31</f>
        <v>0</v>
      </c>
      <c r="Q4" s="22">
        <f>'Sheet 1'!Q4/'Sheet 1 (2)'!$J31</f>
        <v>0</v>
      </c>
      <c r="R4" s="22">
        <f>'Sheet 1'!R4/'Sheet 1 (2)'!$J31</f>
        <v>0.18181818181818182</v>
      </c>
      <c r="S4" s="22">
        <f>'Sheet 1'!S4/'Sheet 1 (2)'!$J31</f>
        <v>0</v>
      </c>
      <c r="T4" s="22">
        <f>'Sheet 1'!T4/'Sheet 1 (2)'!$J31</f>
        <v>0</v>
      </c>
      <c r="U4" s="22">
        <f>'Sheet 1'!U4/'Sheet 1 (2)'!$J31</f>
        <v>0</v>
      </c>
      <c r="V4" s="22">
        <f>'Sheet 1'!V4/'Sheet 1 (2)'!$J31</f>
        <v>9.0909090909090912E-2</v>
      </c>
      <c r="W4" s="22">
        <f>'Sheet 1'!W4/'Sheet 1 (2)'!$J31</f>
        <v>0</v>
      </c>
      <c r="X4" s="22">
        <f>'Sheet 1'!X4/'Sheet 1 (2)'!$J31</f>
        <v>0</v>
      </c>
      <c r="Y4" s="22">
        <f>'Sheet 1'!Y4/'Sheet 1 (2)'!$J31</f>
        <v>0</v>
      </c>
      <c r="Z4" s="22">
        <f>'Sheet 1'!Z4/'Sheet 1 (2)'!$J31</f>
        <v>0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ht="16.350000000000001" thickBot="1">
      <c r="A5" t="s">
        <v>6</v>
      </c>
      <c r="B5">
        <v>3</v>
      </c>
      <c r="C5">
        <v>11</v>
      </c>
      <c r="G5" s="4" t="s">
        <v>6</v>
      </c>
      <c r="H5" s="3">
        <f t="shared" ref="H5:I27" si="0">B5/85</f>
        <v>3.5294117647058823E-2</v>
      </c>
      <c r="I5" s="3">
        <f t="shared" si="0"/>
        <v>0.12941176470588237</v>
      </c>
      <c r="J5" s="5">
        <f>P4/$J$31*$K$31+P5/$J$32*$K$32+P6/$J$33*$K$33+P7/$J$34*$K$34+P8/$J$35*$K$35+P9/$J$36*$K$36+P10/$J$37*$K$37+P11/$J$38*$K$38+P12/$J$39*$K$39+P13/$J$40*$K$40+P14/$J$41*$K$41+P15/$J$42*$K$42</f>
        <v>3.3395571880420367E-3</v>
      </c>
      <c r="K5" s="5">
        <f>P16/$J$31*$K$31+P17/$J$32*$K$32+P18/$J$33*$K$33+P19/$J$34*$K$34+P20/$J$35*$K$35+P21/$J$36*$K$36+P22/$J$37*$K$37+P23/$J$38*$K$38+P24/$J$39*$K$39+P25/$J$40*$K$40+P26/$J$41*$K$41+P27/$J$42*$K$42</f>
        <v>0.15174747474747474</v>
      </c>
      <c r="L5" s="8"/>
      <c r="N5" t="s">
        <v>42</v>
      </c>
      <c r="O5" s="22">
        <f>'Sheet 1'!O5/'Sheet 1 (2)'!$J32</f>
        <v>0</v>
      </c>
      <c r="P5" s="22">
        <f>'Sheet 1'!P5/'Sheet 1 (2)'!$J32</f>
        <v>0</v>
      </c>
      <c r="Q5" s="22">
        <f>'Sheet 1'!Q5/'Sheet 1 (2)'!$J32</f>
        <v>0.25</v>
      </c>
      <c r="R5" s="22">
        <f>'Sheet 1'!R5/'Sheet 1 (2)'!$J32</f>
        <v>0.25</v>
      </c>
      <c r="S5" s="22">
        <f>'Sheet 1'!S5/'Sheet 1 (2)'!$J32</f>
        <v>0</v>
      </c>
      <c r="T5" s="22">
        <f>'Sheet 1'!T5/'Sheet 1 (2)'!$J32</f>
        <v>0.75</v>
      </c>
      <c r="U5" s="22">
        <f>'Sheet 1'!U5/'Sheet 1 (2)'!$J32</f>
        <v>0</v>
      </c>
      <c r="V5" s="22">
        <f>'Sheet 1'!V5/'Sheet 1 (2)'!$J32</f>
        <v>0</v>
      </c>
      <c r="W5" s="22">
        <f>'Sheet 1'!W5/'Sheet 1 (2)'!$J32</f>
        <v>0</v>
      </c>
      <c r="X5" s="22">
        <f>'Sheet 1'!X5/'Sheet 1 (2)'!$J32</f>
        <v>0</v>
      </c>
      <c r="Y5" s="22">
        <f>'Sheet 1'!Y5/'Sheet 1 (2)'!$J32</f>
        <v>0</v>
      </c>
      <c r="Z5" s="22">
        <f>'Sheet 1'!Z5/'Sheet 1 (2)'!$J32</f>
        <v>0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 ht="16" thickBot="1">
      <c r="A6" t="s">
        <v>7</v>
      </c>
      <c r="B6">
        <v>2</v>
      </c>
      <c r="C6">
        <v>10</v>
      </c>
      <c r="G6" s="6" t="s">
        <v>7</v>
      </c>
      <c r="H6" s="3">
        <f t="shared" si="0"/>
        <v>2.3529411764705882E-2</v>
      </c>
      <c r="I6" s="3">
        <f t="shared" si="0"/>
        <v>0.11764705882352941</v>
      </c>
      <c r="J6" s="7">
        <f>Q4/$J$31*$K$31+Q5/$J$32*$K$32+Q6/$J$33*$K$33+Q7/$J$34*$K$34+Q8/$J$35*$K$35+Q9/$J$36*$K$36+Q10/$J$37*$K$37+Q11/$J$38*$K$38+Q12/$J$39*$K$39+Q13/$J$40*$K$40+Q14/$J$41*$K$41+Q15/$J$42*$K$42</f>
        <v>6.5625000000000006E-3</v>
      </c>
      <c r="K6" s="7">
        <f>Q16/$J$31*$K$31+Q17/$J$32*$K$32+Q18/$J$33*$K$33+Q19/$J$34*$K$34+Q20/$J$35*$K$35+Q21/$J$36*$K$36+Q22/$J$37*$K$37+Q23/$J$38*$K$38+Q24/$J$39*$K$39+Q25/$J$40*$K$40+Q26/$J$41*$K$41+Q27/$J$42*$K$42</f>
        <v>0.12321818181818182</v>
      </c>
      <c r="L6" s="8"/>
      <c r="N6" t="s">
        <v>43</v>
      </c>
      <c r="O6" s="22">
        <f>'Sheet 1'!O6/'Sheet 1 (2)'!$J33</f>
        <v>0</v>
      </c>
      <c r="P6" s="22">
        <f>'Sheet 1'!P6/'Sheet 1 (2)'!$J33</f>
        <v>0</v>
      </c>
      <c r="Q6" s="22">
        <f>'Sheet 1'!Q6/'Sheet 1 (2)'!$J33</f>
        <v>0.25</v>
      </c>
      <c r="R6" s="22">
        <f>'Sheet 1'!R6/'Sheet 1 (2)'!$J33</f>
        <v>0</v>
      </c>
      <c r="S6" s="22">
        <f>'Sheet 1'!S6/'Sheet 1 (2)'!$J33</f>
        <v>0</v>
      </c>
      <c r="T6" s="22">
        <f>'Sheet 1'!T6/'Sheet 1 (2)'!$J33</f>
        <v>0</v>
      </c>
      <c r="U6" s="22">
        <f>'Sheet 1'!U6/'Sheet 1 (2)'!$J33</f>
        <v>0</v>
      </c>
      <c r="V6" s="22">
        <f>'Sheet 1'!V6/'Sheet 1 (2)'!$J33</f>
        <v>0</v>
      </c>
      <c r="W6" s="22">
        <f>'Sheet 1'!W6/'Sheet 1 (2)'!$J33</f>
        <v>0</v>
      </c>
      <c r="X6" s="22">
        <f>'Sheet 1'!X6/'Sheet 1 (2)'!$J33</f>
        <v>0</v>
      </c>
      <c r="Y6" s="22">
        <f>'Sheet 1'!Y6/'Sheet 1 (2)'!$J33</f>
        <v>0</v>
      </c>
      <c r="Z6" s="22">
        <f>'Sheet 1'!Z6/'Sheet 1 (2)'!$J33</f>
        <v>0</v>
      </c>
    </row>
    <row r="7" spans="1:39" ht="16" thickBot="1">
      <c r="A7" t="s">
        <v>8</v>
      </c>
      <c r="B7">
        <v>6</v>
      </c>
      <c r="C7">
        <v>8</v>
      </c>
      <c r="G7" s="4" t="s">
        <v>8</v>
      </c>
      <c r="H7" s="3">
        <f t="shared" si="0"/>
        <v>7.0588235294117646E-2</v>
      </c>
      <c r="I7" s="3">
        <f t="shared" si="0"/>
        <v>9.4117647058823528E-2</v>
      </c>
      <c r="J7" s="5">
        <f>R4/$J$31*$K$31+R5/$J$32*$K$32+R6/$J$33*$K$33+R7/$J$34*$K$34+R8/$J$35*$K$35+R9/$J$36*$K$36+R10/$J$37*$K$37+R11/$J$38*$K$38+R12/$J$39*$K$39+R13/$J$40*$K$40+R14/$J$41*$K$41+R15/$J$42*$K$42</f>
        <v>2.1232625114784208E-2</v>
      </c>
      <c r="K7" s="5">
        <f>R16/$J$31*$K$31+R17/$J$32*$K$32+R18/$J$33*$K$33+R19/$J$34*$K$34+R20/$J$35*$K$35+R21/$J$36*$K$36+R22/$J$37*$K$37+R23/$J$38*$K$38+R24/$J$39*$K$39+R25/$J$40*$K$40+R26/$J$41*$K$41+R27/$J$42*$K$42</f>
        <v>0.11664747474747476</v>
      </c>
      <c r="L7" s="8"/>
      <c r="N7" t="s">
        <v>44</v>
      </c>
      <c r="O7" s="22">
        <f>'Sheet 1'!O7/'Sheet 1 (2)'!$J34</f>
        <v>0</v>
      </c>
      <c r="P7" s="22">
        <f>'Sheet 1'!P7/'Sheet 1 (2)'!$J34</f>
        <v>0</v>
      </c>
      <c r="Q7" s="22">
        <f>'Sheet 1'!Q7/'Sheet 1 (2)'!$J34</f>
        <v>0</v>
      </c>
      <c r="R7" s="22">
        <f>'Sheet 1'!R7/'Sheet 1 (2)'!$J34</f>
        <v>0</v>
      </c>
      <c r="S7" s="22">
        <f>'Sheet 1'!S7/'Sheet 1 (2)'!$J34</f>
        <v>0</v>
      </c>
      <c r="T7" s="22">
        <f>'Sheet 1'!T7/'Sheet 1 (2)'!$J34</f>
        <v>0.1111111111111111</v>
      </c>
      <c r="U7" s="22">
        <f>'Sheet 1'!U7/'Sheet 1 (2)'!$J34</f>
        <v>0</v>
      </c>
      <c r="V7" s="22">
        <f>'Sheet 1'!V7/'Sheet 1 (2)'!$J34</f>
        <v>0</v>
      </c>
      <c r="W7" s="22">
        <f>'Sheet 1'!W7/'Sheet 1 (2)'!$J34</f>
        <v>0.1111111111111111</v>
      </c>
      <c r="X7" s="22">
        <f>'Sheet 1'!X7/'Sheet 1 (2)'!$J34</f>
        <v>0</v>
      </c>
      <c r="Y7" s="22">
        <f>'Sheet 1'!Y7/'Sheet 1 (2)'!$J34</f>
        <v>0</v>
      </c>
      <c r="Z7" s="22">
        <f>'Sheet 1'!Z7/'Sheet 1 (2)'!$J34</f>
        <v>0</v>
      </c>
    </row>
    <row r="8" spans="1:39" ht="16" thickBot="1">
      <c r="A8" t="s">
        <v>9</v>
      </c>
      <c r="B8">
        <v>1</v>
      </c>
      <c r="C8">
        <v>5</v>
      </c>
      <c r="G8" s="6" t="s">
        <v>9</v>
      </c>
      <c r="H8" s="3">
        <f t="shared" si="0"/>
        <v>1.1764705882352941E-2</v>
      </c>
      <c r="I8" s="3">
        <f t="shared" si="0"/>
        <v>5.8823529411764705E-2</v>
      </c>
      <c r="J8" s="7">
        <f>S4/$J$31*$K$31+S5/$J$32*$K$32+S6/$J$33*$K$33+S7/$J$34*$K$34+S8/$J$35*$K$35+S9/$J$36*$K$36+S10/$J$37*$K$37+S11/$J$38*$K$38+S12/$J$39*$K$39+S13/$J$40*$K$40+S14/$J$41*$K$41+S15/$J$42*$K$42</f>
        <v>1.2561983471074381E-3</v>
      </c>
      <c r="K8" s="7">
        <f>S16/$J$31*$K$31+S17/$J$32*$K$32+S18/$J$33*$K$33+S19/$J$34*$K$34+S20/$J$35*$K$35+S21/$J$36*$K$36+S22/$J$37*$K$37+S23/$J$38*$K$38+S24/$J$39*$K$39+S25/$J$40*$K$40+S26/$J$41*$K$41+S27/$J$42*$K$42</f>
        <v>5.6421717171717178E-2</v>
      </c>
      <c r="L8" s="8"/>
      <c r="N8" t="s">
        <v>45</v>
      </c>
      <c r="O8" s="22">
        <f>'Sheet 1'!O8/'Sheet 1 (2)'!$J35</f>
        <v>0</v>
      </c>
      <c r="P8" s="22">
        <f>'Sheet 1'!P8/'Sheet 1 (2)'!$J35</f>
        <v>0.1111111111111111</v>
      </c>
      <c r="Q8" s="22">
        <f>'Sheet 1'!Q8/'Sheet 1 (2)'!$J35</f>
        <v>0</v>
      </c>
      <c r="R8" s="22">
        <f>'Sheet 1'!R8/'Sheet 1 (2)'!$J35</f>
        <v>0</v>
      </c>
      <c r="S8" s="22">
        <f>'Sheet 1'!S8/'Sheet 1 (2)'!$J35</f>
        <v>0</v>
      </c>
      <c r="T8" s="22">
        <f>'Sheet 1'!T8/'Sheet 1 (2)'!$J35</f>
        <v>0.1111111111111111</v>
      </c>
      <c r="U8" s="22">
        <f>'Sheet 1'!U8/'Sheet 1 (2)'!$J35</f>
        <v>0.22222222222222221</v>
      </c>
      <c r="V8" s="22">
        <f>'Sheet 1'!V8/'Sheet 1 (2)'!$J35</f>
        <v>0</v>
      </c>
      <c r="W8" s="22">
        <f>'Sheet 1'!W8/'Sheet 1 (2)'!$J35</f>
        <v>0</v>
      </c>
      <c r="X8" s="22">
        <f>'Sheet 1'!X8/'Sheet 1 (2)'!$J35</f>
        <v>0</v>
      </c>
      <c r="Y8" s="22">
        <f>'Sheet 1'!Y8/'Sheet 1 (2)'!$J35</f>
        <v>0</v>
      </c>
      <c r="Z8" s="22">
        <f>'Sheet 1'!Z8/'Sheet 1 (2)'!$J35</f>
        <v>0</v>
      </c>
    </row>
    <row r="9" spans="1:39" ht="16" thickBot="1">
      <c r="A9" t="s">
        <v>10</v>
      </c>
      <c r="B9">
        <v>8</v>
      </c>
      <c r="C9">
        <v>14</v>
      </c>
      <c r="G9" s="4" t="s">
        <v>10</v>
      </c>
      <c r="H9" s="3">
        <f t="shared" si="0"/>
        <v>9.4117647058823528E-2</v>
      </c>
      <c r="I9" s="3">
        <f t="shared" si="0"/>
        <v>0.16470588235294117</v>
      </c>
      <c r="J9" s="5">
        <f>T4/$J$31*$K$31+T5/$J$32*$K$32+T6/$J$33*$K$33+T7/$J$34*$K$34+T8/$J$35*$K$35+T9/$J$36*$K$36+T10/$J$37*$K$37+T11/$J$38*$K$38+T12/$J$39*$K$39+T13/$J$40*$K$40+T14/$J$41*$K$41+T15/$J$42*$K$42</f>
        <v>2.7324135802469136E-2</v>
      </c>
      <c r="K9" s="5">
        <f>T16/$J$31*$K$31+T17/$J$32*$K$32+T18/$J$33*$K$33+T19/$J$34*$K$34+T20/$J$35*$K$35+T21/$J$36*$K$36+T22/$J$37*$K$37+T23/$J$38*$K$38+T24/$J$39*$K$39+T25/$J$40*$K$40+T26/$J$41*$K$41+T27/$J$42*$K$42</f>
        <v>0.20975151515151516</v>
      </c>
      <c r="L9" s="8"/>
      <c r="N9" t="s">
        <v>46</v>
      </c>
      <c r="O9" s="22">
        <f>'Sheet 1'!O9/'Sheet 1 (2)'!$J36</f>
        <v>0</v>
      </c>
      <c r="P9" s="22">
        <f>'Sheet 1'!P9/'Sheet 1 (2)'!$J36</f>
        <v>0</v>
      </c>
      <c r="Q9" s="22">
        <f>'Sheet 1'!Q9/'Sheet 1 (2)'!$J36</f>
        <v>0</v>
      </c>
      <c r="R9" s="22">
        <f>'Sheet 1'!R9/'Sheet 1 (2)'!$J36</f>
        <v>0</v>
      </c>
      <c r="S9" s="22">
        <f>'Sheet 1'!S9/'Sheet 1 (2)'!$J36</f>
        <v>0</v>
      </c>
      <c r="T9" s="22">
        <f>'Sheet 1'!T9/'Sheet 1 (2)'!$J36</f>
        <v>0</v>
      </c>
      <c r="U9" s="22">
        <f>'Sheet 1'!U9/'Sheet 1 (2)'!$J36</f>
        <v>0</v>
      </c>
      <c r="V9" s="22">
        <f>'Sheet 1'!V9/'Sheet 1 (2)'!$J36</f>
        <v>0</v>
      </c>
      <c r="W9" s="22">
        <f>'Sheet 1'!W9/'Sheet 1 (2)'!$J36</f>
        <v>0</v>
      </c>
      <c r="X9" s="22">
        <f>'Sheet 1'!X9/'Sheet 1 (2)'!$J36</f>
        <v>0</v>
      </c>
      <c r="Y9" s="22">
        <f>'Sheet 1'!Y9/'Sheet 1 (2)'!$J36</f>
        <v>0</v>
      </c>
      <c r="Z9" s="22">
        <f>'Sheet 1'!Z9/'Sheet 1 (2)'!$J36</f>
        <v>0</v>
      </c>
      <c r="AC9" s="8"/>
    </row>
    <row r="10" spans="1:39" ht="16" thickBot="1">
      <c r="A10" t="s">
        <v>11</v>
      </c>
      <c r="B10">
        <v>3</v>
      </c>
      <c r="C10">
        <v>7</v>
      </c>
      <c r="G10" s="6" t="s">
        <v>11</v>
      </c>
      <c r="H10" s="3">
        <f t="shared" si="0"/>
        <v>3.5294117647058823E-2</v>
      </c>
      <c r="I10" s="3">
        <f t="shared" si="0"/>
        <v>8.2352941176470587E-2</v>
      </c>
      <c r="J10" s="7">
        <f>U4/$J$31*$K$31+U5/$J$32*$K$32+U6/$J$33*$K$33+U7/$J$34*$K$34+U8/$J$35*$K$35+U9/$J$36*$K$36+U10/$J$37*$K$37+U11/$J$38*$K$38+U12/$J$39*$K$39+U13/$J$40*$K$40+U14/$J$41*$K$41+U15/$J$42*$K$42</f>
        <v>2.9105193347617594E-3</v>
      </c>
      <c r="K10" s="7">
        <f>U16/$J$31*$K$31+U17/$J$32*$K$32+U18/$J$33*$K$33+U19/$J$34*$K$34+U20/$J$35*$K$35+U21/$J$36*$K$36+U22/$J$37*$K$37+U23/$J$38*$K$38+U24/$J$39*$K$39+U25/$J$40*$K$40+U26/$J$41*$K$41+U27/$J$42*$K$42</f>
        <v>6.300707070707072E-2</v>
      </c>
      <c r="L10" s="8"/>
      <c r="N10" t="s">
        <v>47</v>
      </c>
      <c r="O10" s="22">
        <f>'Sheet 1'!O10/'Sheet 1 (2)'!$J37</f>
        <v>0</v>
      </c>
      <c r="P10" s="22">
        <f>'Sheet 1'!P10/'Sheet 1 (2)'!$J37</f>
        <v>0.18181818181818182</v>
      </c>
      <c r="Q10" s="22">
        <f>'Sheet 1'!Q10/'Sheet 1 (2)'!$J37</f>
        <v>0</v>
      </c>
      <c r="R10" s="22">
        <f>'Sheet 1'!R10/'Sheet 1 (2)'!$J37</f>
        <v>0</v>
      </c>
      <c r="S10" s="22">
        <f>'Sheet 1'!S10/'Sheet 1 (2)'!$J37</f>
        <v>9.0909090909090912E-2</v>
      </c>
      <c r="T10" s="22">
        <f>'Sheet 1'!T10/'Sheet 1 (2)'!$J37</f>
        <v>0</v>
      </c>
      <c r="U10" s="22">
        <f>'Sheet 1'!U10/'Sheet 1 (2)'!$J37</f>
        <v>9.0909090909090912E-2</v>
      </c>
      <c r="V10" s="22">
        <f>'Sheet 1'!V10/'Sheet 1 (2)'!$J37</f>
        <v>0</v>
      </c>
      <c r="W10" s="22">
        <f>'Sheet 1'!W10/'Sheet 1 (2)'!$J37</f>
        <v>0</v>
      </c>
      <c r="X10" s="22">
        <f>'Sheet 1'!X10/'Sheet 1 (2)'!$J37</f>
        <v>9.0909090909090912E-2</v>
      </c>
      <c r="Y10" s="22">
        <f>'Sheet 1'!Y10/'Sheet 1 (2)'!$J37</f>
        <v>0</v>
      </c>
      <c r="Z10" s="22">
        <f>'Sheet 1'!Z10/'Sheet 1 (2)'!$J37</f>
        <v>0</v>
      </c>
      <c r="AC10" s="8"/>
    </row>
    <row r="11" spans="1:39" ht="16" thickBot="1">
      <c r="A11" t="s">
        <v>12</v>
      </c>
      <c r="B11">
        <v>1</v>
      </c>
      <c r="C11">
        <v>4</v>
      </c>
      <c r="G11" s="4" t="s">
        <v>12</v>
      </c>
      <c r="H11" s="3">
        <f t="shared" si="0"/>
        <v>1.1764705882352941E-2</v>
      </c>
      <c r="I11" s="3">
        <f t="shared" si="0"/>
        <v>4.7058823529411764E-2</v>
      </c>
      <c r="J11" s="5">
        <f>V4/$J$31*$K$31+V5/$J$32*$K$32+V6/$J$33*$K$33+V7/$J$34*$K$34+V8/$J$35*$K$35+V9/$J$36*$K$36+V10/$J$37*$K$37+V11/$J$38*$K$38+V12/$J$39*$K$39+V13/$J$40*$K$40+V14/$J$41*$K$41+V15/$J$42*$K$42</f>
        <v>9.0082644628099173E-4</v>
      </c>
      <c r="K11" s="5">
        <f>V16/$J$31*$K$31+V17/$J$32*$K$32+V18/$J$33*$K$33+V19/$J$34*$K$34+V20/$J$35*$K$35+V21/$J$36*$K$36+V22/$J$37*$K$37+V23/$J$38*$K$38+V24/$J$39*$K$39+V25/$J$40*$K$40+V26/$J$41*$K$41+V27/$J$42*$K$42</f>
        <v>3.7171717171717168E-2</v>
      </c>
      <c r="L11" s="8"/>
      <c r="N11" t="s">
        <v>48</v>
      </c>
      <c r="O11" s="22">
        <f>'Sheet 1'!O11/'Sheet 1 (2)'!$J38</f>
        <v>0</v>
      </c>
      <c r="P11" s="22">
        <f>'Sheet 1'!P11/'Sheet 1 (2)'!$J38</f>
        <v>0</v>
      </c>
      <c r="Q11" s="22">
        <f>'Sheet 1'!Q11/'Sheet 1 (2)'!$J38</f>
        <v>0</v>
      </c>
      <c r="R11" s="22">
        <f>'Sheet 1'!R11/'Sheet 1 (2)'!$J38</f>
        <v>0</v>
      </c>
      <c r="S11" s="22">
        <f>'Sheet 1'!S11/'Sheet 1 (2)'!$J38</f>
        <v>0</v>
      </c>
      <c r="T11" s="22">
        <f>'Sheet 1'!T11/'Sheet 1 (2)'!$J38</f>
        <v>0</v>
      </c>
      <c r="U11" s="22">
        <f>'Sheet 1'!U11/'Sheet 1 (2)'!$J38</f>
        <v>0</v>
      </c>
      <c r="V11" s="22">
        <f>'Sheet 1'!V11/'Sheet 1 (2)'!$J38</f>
        <v>0</v>
      </c>
      <c r="W11" s="22">
        <f>'Sheet 1'!W11/'Sheet 1 (2)'!$J38</f>
        <v>0</v>
      </c>
      <c r="X11" s="22">
        <f>'Sheet 1'!X11/'Sheet 1 (2)'!$J38</f>
        <v>0</v>
      </c>
      <c r="Y11" s="22">
        <f>'Sheet 1'!Y11/'Sheet 1 (2)'!$J38</f>
        <v>0</v>
      </c>
      <c r="Z11" s="22">
        <f>'Sheet 1'!Z11/'Sheet 1 (2)'!$J38</f>
        <v>0</v>
      </c>
      <c r="AC11" s="8"/>
    </row>
    <row r="12" spans="1:39" ht="16" thickBot="1">
      <c r="A12" t="s">
        <v>13</v>
      </c>
      <c r="B12">
        <v>3</v>
      </c>
      <c r="C12">
        <v>8</v>
      </c>
      <c r="G12" s="6" t="s">
        <v>13</v>
      </c>
      <c r="H12" s="3">
        <f t="shared" si="0"/>
        <v>3.5294117647058823E-2</v>
      </c>
      <c r="I12" s="3">
        <f t="shared" si="0"/>
        <v>9.4117647058823528E-2</v>
      </c>
      <c r="J12" s="7">
        <f>W4/$J$31*$K$31+W5/$J$32*$K$32+W6/$J$33*$K$33+W7/$J$34*$K$34+W8/$J$35*$K$35+W9/$J$36*$K$36+W10/$J$37*$K$37+W11/$J$38*$K$38+W12/$J$39*$K$39+W13/$J$40*$K$40+W14/$J$41*$K$41+W15/$J$42*$K$42</f>
        <v>3.0035030864197531E-3</v>
      </c>
      <c r="K12" s="7">
        <f>W16/$J$31*$K$31+W17/$J$32*$K$32+W18/$J$33*$K$33+W19/$J$34*$K$34+W20/$J$35*$K$35+W21/$J$36*$K$36+W22/$J$37*$K$37+W23/$J$38*$K$38+W24/$J$39*$K$39+W25/$J$40*$K$40+W26/$J$41*$K$41+W27/$J$42*$K$42</f>
        <v>8.407929292929292E-2</v>
      </c>
      <c r="L12" s="8"/>
      <c r="N12" t="s">
        <v>49</v>
      </c>
      <c r="O12" s="22">
        <f>'Sheet 1'!O12/'Sheet 1 (2)'!$J39</f>
        <v>0</v>
      </c>
      <c r="P12" s="22">
        <f>'Sheet 1'!P12/'Sheet 1 (2)'!$J39</f>
        <v>0</v>
      </c>
      <c r="Q12" s="22">
        <f>'Sheet 1'!Q12/'Sheet 1 (2)'!$J39</f>
        <v>0</v>
      </c>
      <c r="R12" s="22">
        <f>'Sheet 1'!R12/'Sheet 1 (2)'!$J39</f>
        <v>6.25E-2</v>
      </c>
      <c r="S12" s="22">
        <f>'Sheet 1'!S12/'Sheet 1 (2)'!$J39</f>
        <v>0</v>
      </c>
      <c r="T12" s="22">
        <f>'Sheet 1'!T12/'Sheet 1 (2)'!$J39</f>
        <v>0</v>
      </c>
      <c r="U12" s="22">
        <f>'Sheet 1'!U12/'Sheet 1 (2)'!$J39</f>
        <v>0</v>
      </c>
      <c r="V12" s="22">
        <f>'Sheet 1'!V12/'Sheet 1 (2)'!$J39</f>
        <v>0</v>
      </c>
      <c r="W12" s="22">
        <f>'Sheet 1'!W12/'Sheet 1 (2)'!$J39</f>
        <v>6.25E-2</v>
      </c>
      <c r="X12" s="22">
        <f>'Sheet 1'!X12/'Sheet 1 (2)'!$J39</f>
        <v>6.25E-2</v>
      </c>
      <c r="Y12" s="22">
        <f>'Sheet 1'!Y12/'Sheet 1 (2)'!$J39</f>
        <v>0</v>
      </c>
      <c r="Z12" s="22">
        <f>'Sheet 1'!Z12/'Sheet 1 (2)'!$J39</f>
        <v>6.25E-2</v>
      </c>
      <c r="AC12" s="8"/>
    </row>
    <row r="13" spans="1:39" ht="16" thickBot="1">
      <c r="A13" t="s">
        <v>14</v>
      </c>
      <c r="B13">
        <v>2</v>
      </c>
      <c r="C13">
        <v>6</v>
      </c>
      <c r="G13" s="4" t="s">
        <v>14</v>
      </c>
      <c r="H13" s="3">
        <f t="shared" si="0"/>
        <v>2.3529411764705882E-2</v>
      </c>
      <c r="I13" s="3">
        <f t="shared" si="0"/>
        <v>7.0588235294117646E-2</v>
      </c>
      <c r="J13" s="5">
        <f>X4/$J$31*$K$31+X5/$J$32*$K$32+X6/$J$33*$K$33+X7/$J$34*$K$34+X8/$J$35*$K$35+X9/$J$36*$K$36+X10/$J$37*$K$37+X11/$J$38*$K$38+X12/$J$39*$K$39+X13/$J$40*$K$40+X14/$J$41*$K$41+X15/$J$42*$K$42</f>
        <v>1.849948347107438E-3</v>
      </c>
      <c r="K13" s="5">
        <f>X16/$J$31*$K$31+X17/$J$32*$K$32+X18/$J$33*$K$33+X19/$J$34*$K$34+X20/$J$35*$K$35+X21/$J$36*$K$36+X22/$J$37*$K$37+X23/$J$38*$K$38+X24/$J$39*$K$39+X25/$J$40*$K$40+X26/$J$41*$K$41+X27/$J$42*$K$42</f>
        <v>6.6045454545454546E-2</v>
      </c>
      <c r="L13" s="8"/>
      <c r="N13" t="s">
        <v>50</v>
      </c>
      <c r="O13" s="22">
        <f>'Sheet 1'!O13/'Sheet 1 (2)'!$J40</f>
        <v>0</v>
      </c>
      <c r="P13" s="22">
        <f>'Sheet 1'!P13/'Sheet 1 (2)'!$J40</f>
        <v>0</v>
      </c>
      <c r="Q13" s="22">
        <f>'Sheet 1'!Q13/'Sheet 1 (2)'!$J40</f>
        <v>0</v>
      </c>
      <c r="R13" s="22">
        <f>'Sheet 1'!R13/'Sheet 1 (2)'!$J40</f>
        <v>0</v>
      </c>
      <c r="S13" s="22">
        <f>'Sheet 1'!S13/'Sheet 1 (2)'!$J40</f>
        <v>0</v>
      </c>
      <c r="T13" s="22">
        <f>'Sheet 1'!T13/'Sheet 1 (2)'!$J40</f>
        <v>0</v>
      </c>
      <c r="U13" s="22">
        <f>'Sheet 1'!U13/'Sheet 1 (2)'!$J40</f>
        <v>0</v>
      </c>
      <c r="V13" s="22">
        <f>'Sheet 1'!V13/'Sheet 1 (2)'!$J40</f>
        <v>0</v>
      </c>
      <c r="W13" s="22">
        <f>'Sheet 1'!W13/'Sheet 1 (2)'!$J40</f>
        <v>0</v>
      </c>
      <c r="X13" s="22">
        <f>'Sheet 1'!X13/'Sheet 1 (2)'!$J40</f>
        <v>0</v>
      </c>
      <c r="Y13" s="22">
        <f>'Sheet 1'!Y13/'Sheet 1 (2)'!$J40</f>
        <v>0</v>
      </c>
      <c r="Z13" s="22">
        <f>'Sheet 1'!Z13/'Sheet 1 (2)'!$J40</f>
        <v>0</v>
      </c>
      <c r="AC13" s="8"/>
    </row>
    <row r="14" spans="1:39" ht="16" thickBot="1">
      <c r="A14" t="s">
        <v>15</v>
      </c>
      <c r="B14">
        <v>0</v>
      </c>
      <c r="C14">
        <v>2</v>
      </c>
      <c r="G14" s="6" t="s">
        <v>15</v>
      </c>
      <c r="H14" s="3">
        <f t="shared" si="0"/>
        <v>0</v>
      </c>
      <c r="I14" s="3">
        <f t="shared" si="0"/>
        <v>2.3529411764705882E-2</v>
      </c>
      <c r="J14" s="7">
        <f>Y4/$J$31*$K$31+Y5/$J$32*$K$32+Y6/$J$33*$K$33+Y7/$J$34*$K$34+Y8/$J$35*$K$35+Y9/$J$36*$K$36+Y10/$J$37*$K$37+Y11/$J$38*$K$38+Y12/$J$39*$K$39+Y13/$J$40*$K$40+Y14/$J$41*$K$41+Y15/$J$42*$K$42</f>
        <v>0</v>
      </c>
      <c r="K14" s="7">
        <f>Y16/$J$31*$K$31+Y17/$J$32*$K$32+Y18/$J$33*$K$33+Y19/$J$34*$K$34+Y20/$J$35*$K$35+Y21/$J$36*$K$36+Y22/$J$37*$K$37+Y23/$J$38*$K$38+Y24/$J$39*$K$39+Y25/$J$40*$K$40+Y26/$J$41*$K$41+Y27/$J$42*$K$42</f>
        <v>1.6944444444444443E-2</v>
      </c>
      <c r="L14" s="8"/>
      <c r="N14" t="s">
        <v>51</v>
      </c>
      <c r="O14" s="22">
        <f>'Sheet 1'!O14/'Sheet 1 (2)'!$J41</f>
        <v>0</v>
      </c>
      <c r="P14" s="22">
        <f>'Sheet 1'!P14/'Sheet 1 (2)'!$J41</f>
        <v>0</v>
      </c>
      <c r="Q14" s="22">
        <f>'Sheet 1'!Q14/'Sheet 1 (2)'!$J41</f>
        <v>0</v>
      </c>
      <c r="R14" s="22">
        <f>'Sheet 1'!R14/'Sheet 1 (2)'!$J41</f>
        <v>0.33333333333333331</v>
      </c>
      <c r="S14" s="22">
        <f>'Sheet 1'!S14/'Sheet 1 (2)'!$J41</f>
        <v>0</v>
      </c>
      <c r="T14" s="22">
        <f>'Sheet 1'!T14/'Sheet 1 (2)'!$J41</f>
        <v>0.33333333333333331</v>
      </c>
      <c r="U14" s="22">
        <f>'Sheet 1'!U14/'Sheet 1 (2)'!$J41</f>
        <v>0</v>
      </c>
      <c r="V14" s="22">
        <f>'Sheet 1'!V14/'Sheet 1 (2)'!$J41</f>
        <v>0</v>
      </c>
      <c r="W14" s="22">
        <f>'Sheet 1'!W14/'Sheet 1 (2)'!$J41</f>
        <v>0</v>
      </c>
      <c r="X14" s="22">
        <f>'Sheet 1'!X14/'Sheet 1 (2)'!$J41</f>
        <v>0</v>
      </c>
      <c r="Y14" s="22">
        <f>'Sheet 1'!Y14/'Sheet 1 (2)'!$J41</f>
        <v>0</v>
      </c>
      <c r="Z14" s="22">
        <f>'Sheet 1'!Z14/'Sheet 1 (2)'!$J41</f>
        <v>0</v>
      </c>
      <c r="AC14" s="8"/>
    </row>
    <row r="15" spans="1:39" ht="16" thickBot="1">
      <c r="A15" t="s">
        <v>16</v>
      </c>
      <c r="B15">
        <v>1</v>
      </c>
      <c r="C15">
        <v>3</v>
      </c>
      <c r="G15" s="4" t="s">
        <v>16</v>
      </c>
      <c r="H15" s="3">
        <f t="shared" si="0"/>
        <v>1.1764705882352941E-2</v>
      </c>
      <c r="I15" s="3">
        <f t="shared" si="0"/>
        <v>3.5294117647058823E-2</v>
      </c>
      <c r="J15" s="5">
        <f>Z4/$J$31*$K$31+Z5/$J$32*$K$32+Z6/$J$33*$K$33+Z7/$J$34*$K$34+Z8/$J$35*$K$35+Z9/$J$36*$K$36+Z10/$J$37*$K$37+Z11/$J$38*$K$38+Z12/$J$39*$K$39+Z13/$J$40*$K$40+Z14/$J$41*$K$41+Z15/$J$42*$K$42</f>
        <v>5.9374999999999999E-4</v>
      </c>
      <c r="K15" s="5">
        <f>Z16/$J$31*$K$31+Z17/$J$32*$K$32+Z18/$J$33*$K$33+Z19/$J$34*$K$34+Z20/$J$35*$K$35+Z21/$J$36*$K$36+Z22/$J$37*$K$37+Z23/$J$38*$K$38+Z24/$J$39*$K$39+Z25/$J$40*$K$40+Z26/$J$41*$K$41+Z27/$J$42*$K$42</f>
        <v>3.2177777777777777E-2</v>
      </c>
      <c r="L15" s="8"/>
      <c r="N15" t="s">
        <v>52</v>
      </c>
      <c r="O15" s="22">
        <f>'Sheet 1'!O15/'Sheet 1 (2)'!$J42</f>
        <v>0.3</v>
      </c>
      <c r="P15" s="22">
        <f>'Sheet 1'!P15/'Sheet 1 (2)'!$J42</f>
        <v>0</v>
      </c>
      <c r="Q15" s="22">
        <f>'Sheet 1'!Q15/'Sheet 1 (2)'!$J42</f>
        <v>0</v>
      </c>
      <c r="R15" s="22">
        <f>'Sheet 1'!R15/'Sheet 1 (2)'!$J42</f>
        <v>0.1</v>
      </c>
      <c r="S15" s="22">
        <f>'Sheet 1'!S15/'Sheet 1 (2)'!$J42</f>
        <v>0</v>
      </c>
      <c r="T15" s="22">
        <f>'Sheet 1'!T15/'Sheet 1 (2)'!$J42</f>
        <v>0.2</v>
      </c>
      <c r="U15" s="22">
        <f>'Sheet 1'!U15/'Sheet 1 (2)'!$J42</f>
        <v>0</v>
      </c>
      <c r="V15" s="22">
        <f>'Sheet 1'!V15/'Sheet 1 (2)'!$J42</f>
        <v>0</v>
      </c>
      <c r="W15" s="22">
        <f>'Sheet 1'!W15/'Sheet 1 (2)'!$J42</f>
        <v>0.1</v>
      </c>
      <c r="X15" s="22">
        <f>'Sheet 1'!X15/'Sheet 1 (2)'!$J42</f>
        <v>0</v>
      </c>
      <c r="Y15" s="22">
        <f>'Sheet 1'!Y15/'Sheet 1 (2)'!$J42</f>
        <v>0</v>
      </c>
      <c r="Z15" s="22">
        <f>'Sheet 1'!Z15/'Sheet 1 (2)'!$J42</f>
        <v>0</v>
      </c>
      <c r="AC15" s="8"/>
    </row>
    <row r="16" spans="1:39" ht="16" thickBot="1">
      <c r="A16" t="s">
        <v>17</v>
      </c>
      <c r="B16">
        <v>41</v>
      </c>
      <c r="C16">
        <v>51</v>
      </c>
      <c r="G16" s="6" t="s">
        <v>29</v>
      </c>
      <c r="H16" s="3">
        <f t="shared" si="0"/>
        <v>0.4823529411764706</v>
      </c>
      <c r="I16" s="3">
        <f t="shared" si="0"/>
        <v>0.6</v>
      </c>
      <c r="J16" s="25">
        <f>SUMPRODUCT(O28:O39,K31:K42)</f>
        <v>0.46532979797979795</v>
      </c>
      <c r="K16" s="7">
        <f>O40/$J$31*$K$31+O41/$J$32*$K$32+O42/$J$33*$K$33+O43/$J$34*$K$34+O44/$J$35*$K$35+O45/$J$36*$K$36+O46/$J$37*$K$37+O47/$J$38*$K$38+O48/$J$39*$K$39+O49/$J$40*$K$40+O50/$J$41*$K$41+O51/$J$42*$K$42</f>
        <v>0.57110303030303022</v>
      </c>
      <c r="M16" s="13">
        <v>0.05</v>
      </c>
      <c r="N16" s="14" t="s">
        <v>41</v>
      </c>
      <c r="O16" s="14">
        <v>4</v>
      </c>
      <c r="P16" s="14">
        <v>0</v>
      </c>
      <c r="Q16" s="14">
        <v>2</v>
      </c>
      <c r="R16" s="14">
        <v>2</v>
      </c>
      <c r="S16" s="14">
        <v>1</v>
      </c>
      <c r="T16" s="14">
        <v>2</v>
      </c>
      <c r="U16" s="14">
        <v>0</v>
      </c>
      <c r="V16" s="14">
        <v>3</v>
      </c>
      <c r="W16" s="14">
        <v>0</v>
      </c>
      <c r="X16" s="14">
        <v>1</v>
      </c>
      <c r="Y16" s="14">
        <v>0</v>
      </c>
      <c r="Z16" s="14">
        <v>0</v>
      </c>
      <c r="AC16" s="8"/>
    </row>
    <row r="17" spans="1:29" ht="16" thickBot="1">
      <c r="A17" t="s">
        <v>18</v>
      </c>
      <c r="B17">
        <v>22</v>
      </c>
      <c r="C17">
        <v>32</v>
      </c>
      <c r="G17" s="4" t="s">
        <v>30</v>
      </c>
      <c r="H17" s="3">
        <f t="shared" si="0"/>
        <v>0.25882352941176473</v>
      </c>
      <c r="I17" s="3">
        <f t="shared" si="0"/>
        <v>0.37647058823529411</v>
      </c>
      <c r="J17" s="3">
        <f>P28/$J$31*$K$31+P29/$J$32*$K$32+P30/$J$33*$K$33+P31/$J$34*$K$34+P32/$J$35*$K$35+P33/$J$36*$K$36+P34/$J$37*$K$37+P35/$J$38*$K$38+P36/$J$39*$K$39+P37/$J$40*$K$40+P38/$J$41*$K$41+P39/$J$42*$K$42</f>
        <v>2.8120746607489033E-2</v>
      </c>
      <c r="K17" s="3">
        <f>P40/$J$31*$K$31+P41/$J$32*$K$32+P42/$J$33*$K$33+P43/$J$34*$K$34+P44/$J$35*$K$35+P45/$J$36*$K$36+P46/$J$37*$K$37+P47/$J$38*$K$38+P48/$J$39*$K$39+P49/$J$40*$K$40+P50/$J$41*$K$41+P51/$J$42*$K$42</f>
        <v>0.36238434343434345</v>
      </c>
      <c r="N17" t="s">
        <v>42</v>
      </c>
      <c r="O17">
        <v>1</v>
      </c>
      <c r="P17">
        <v>0</v>
      </c>
      <c r="Q17">
        <v>3</v>
      </c>
      <c r="R17">
        <v>1</v>
      </c>
      <c r="S17">
        <v>0</v>
      </c>
      <c r="T17">
        <v>3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C17" s="8"/>
    </row>
    <row r="18" spans="1:29" ht="16" thickBot="1">
      <c r="A18" t="s">
        <v>19</v>
      </c>
      <c r="B18">
        <v>15</v>
      </c>
      <c r="C18">
        <v>25</v>
      </c>
      <c r="G18" s="6" t="s">
        <v>31</v>
      </c>
      <c r="H18" s="3">
        <f t="shared" si="0"/>
        <v>0.17647058823529413</v>
      </c>
      <c r="I18" s="3">
        <f t="shared" si="0"/>
        <v>0.29411764705882354</v>
      </c>
      <c r="J18" s="5">
        <f>Q28/$J$31*$K$31+Q29/$J$32*$K$32+Q30/$J$33*$K$33+Q31/$J$34*$K$34+Q32/$J$35*$K$35+Q33/$J$36*$K$36+Q34/$J$37*$K$37+Q35/$J$38*$K$38+Q36/$J$39*$K$39+Q37/$J$40*$K$40+Q38/$J$41*$K$41+Q39/$J$42*$K$42</f>
        <v>1.7042152969084786E-2</v>
      </c>
      <c r="K18" s="5">
        <f>Q40/$J$31*$K$31+Q41/$J$32*$K$32+Q42/$J$33*$K$33+Q43/$J$34*$K$34+Q44/$J$35*$K$35+Q45/$J$36*$K$36+Q46/$J$37*$K$37+Q47/$J$38*$K$38+Q48/$J$39*$K$39+Q49/$J$40*$K$40+Q50/$J$41*$K$41+Q51/$J$42*$K$42</f>
        <v>0.26903333333333329</v>
      </c>
      <c r="N18" t="s">
        <v>43</v>
      </c>
      <c r="O18">
        <v>0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C18" s="8"/>
    </row>
    <row r="19" spans="1:29" ht="16" thickBot="1">
      <c r="A19" t="s">
        <v>20</v>
      </c>
      <c r="B19">
        <v>9</v>
      </c>
      <c r="C19">
        <v>17</v>
      </c>
      <c r="G19" s="4" t="s">
        <v>32</v>
      </c>
      <c r="H19" s="3">
        <f t="shared" si="0"/>
        <v>0.10588235294117647</v>
      </c>
      <c r="I19" s="3">
        <f t="shared" si="0"/>
        <v>0.2</v>
      </c>
      <c r="J19" s="7">
        <f>R28/$J$31*$K$31+R29/$J$32*$K$32+R30/$J$33*$K$33+R31/$J$34*$K$34+R32/$J$35*$K$35+R33/$J$36*$K$36+R34/$J$37*$K$37+R35/$J$38*$K$38+R36/$J$39*$K$39+R37/$J$40*$K$40+R38/$J$41*$K$41+R39/$J$42*$K$42</f>
        <v>9.5266336343230278E-3</v>
      </c>
      <c r="K19" s="7">
        <f>R40/$J$31*$K$31+R41/$J$32*$K$32+R42/$J$33*$K$33+R43/$J$34*$K$34+R44/$J$35*$K$35+R45/$J$36*$K$36+R46/$J$37*$K$37+R47/$J$38*$K$38+R48/$J$39*$K$39+R49/$J$40*$K$40+R50/$J$41*$K$41+R51/$J$42*$K$42</f>
        <v>0.16814696969696971</v>
      </c>
      <c r="N19" t="s">
        <v>44</v>
      </c>
      <c r="O19">
        <v>1</v>
      </c>
      <c r="P19">
        <v>2</v>
      </c>
      <c r="Q19">
        <v>0</v>
      </c>
      <c r="R19">
        <v>0</v>
      </c>
      <c r="S19">
        <v>0</v>
      </c>
      <c r="T19">
        <v>2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C19" s="8"/>
    </row>
    <row r="20" spans="1:29" ht="16" thickBot="1">
      <c r="A20" t="s">
        <v>21</v>
      </c>
      <c r="B20">
        <v>4</v>
      </c>
      <c r="C20">
        <v>11</v>
      </c>
      <c r="G20" s="6" t="s">
        <v>33</v>
      </c>
      <c r="H20" s="3">
        <f t="shared" si="0"/>
        <v>4.7058823529411764E-2</v>
      </c>
      <c r="I20" s="3">
        <f t="shared" si="0"/>
        <v>0.12941176470588237</v>
      </c>
      <c r="J20" s="5">
        <f>S28/$J$31*$K$31+S29/$J$32*$K$32+S30/$J$33*$K$33+S31/$J$34*$K$34+S32/$J$35*$K$35+S33/$J$36*$K$36+S34/$J$37*$K$37+S35/$J$38*$K$38+S36/$J$39*$K$39+S37/$J$40*$K$40+S38/$J$41*$K$41+S39/$J$42*$K$42</f>
        <v>4.3140495867768601E-3</v>
      </c>
      <c r="K20" s="5">
        <f>S40/$J$31*$K$31+S41/$J$32*$K$32+S42/$J$33*$K$33+S43/$J$34*$K$34+S44/$J$35*$K$35+S45/$J$36*$K$36+S46/$J$37*$K$37+S47/$J$38*$K$38+S48/$J$39*$K$39+S49/$J$40*$K$40+S50/$J$41*$K$41+S51/$J$42*$K$42</f>
        <v>0.11651363636363636</v>
      </c>
      <c r="N20" t="s">
        <v>45</v>
      </c>
      <c r="O20">
        <v>0</v>
      </c>
      <c r="P20">
        <v>2</v>
      </c>
      <c r="Q20">
        <v>0</v>
      </c>
      <c r="R20">
        <v>1</v>
      </c>
      <c r="S20">
        <v>1</v>
      </c>
      <c r="T20">
        <v>1</v>
      </c>
      <c r="U20">
        <v>2</v>
      </c>
      <c r="V20">
        <v>1</v>
      </c>
      <c r="W20">
        <v>3</v>
      </c>
      <c r="X20">
        <v>0</v>
      </c>
      <c r="Y20">
        <v>1</v>
      </c>
      <c r="Z20">
        <v>0</v>
      </c>
      <c r="AC20" s="8"/>
    </row>
    <row r="21" spans="1:29" ht="16" thickBot="1">
      <c r="A21" t="s">
        <v>22</v>
      </c>
      <c r="B21">
        <v>12</v>
      </c>
      <c r="C21">
        <v>21</v>
      </c>
      <c r="G21" s="4" t="s">
        <v>34</v>
      </c>
      <c r="H21" s="3">
        <f t="shared" si="0"/>
        <v>0.14117647058823529</v>
      </c>
      <c r="I21" s="3">
        <f t="shared" si="0"/>
        <v>0.24705882352941178</v>
      </c>
      <c r="J21" s="7">
        <f>T28/$J$31*$K$31+T29/$J$32*$K$32+T30/$J$33*$K$33+T31/$J$34*$K$34+T32/$J$35*$K$35+T33/$J$36*$K$36+T34/$J$37*$K$37+T35/$J$38*$K$38+T36/$J$39*$K$39+T37/$J$40*$K$40+T38/$J$41*$K$41+T39/$J$42*$K$42</f>
        <v>2.9386285583103765E-2</v>
      </c>
      <c r="K21" s="7">
        <f>T40/$J$31*$K$31+T41/$J$32*$K$32+T42/$J$33*$K$33+T43/$J$34*$K$34+T44/$J$35*$K$35+T45/$J$36*$K$36+T46/$J$37*$K$37+T47/$J$38*$K$38+T48/$J$39*$K$39+T49/$J$40*$K$40+T50/$J$41*$K$41+T51/$J$42*$K$42</f>
        <v>0.26912020202020204</v>
      </c>
      <c r="N21" t="s">
        <v>46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9" ht="16" thickBot="1">
      <c r="A22" t="s">
        <v>23</v>
      </c>
      <c r="B22">
        <v>3</v>
      </c>
      <c r="C22">
        <v>11</v>
      </c>
      <c r="G22" s="6" t="s">
        <v>35</v>
      </c>
      <c r="H22" s="3">
        <f t="shared" si="0"/>
        <v>3.5294117647058823E-2</v>
      </c>
      <c r="I22" s="3">
        <f t="shared" si="0"/>
        <v>0.12941176470588237</v>
      </c>
      <c r="J22" s="5">
        <f>U28/$J$31*$K$31+U29/$J$32*$K$32+U30/$J$33*$K$33+U31/$J$34*$K$34+U32/$J$35*$K$35+U33/$J$36*$K$36+U34/$J$37*$K$37+U35/$J$38*$K$38+U36/$J$39*$K$39+U37/$J$40*$K$40+U38/$J$41*$K$41+U39/$J$42*$K$42</f>
        <v>3.4132231404958679E-3</v>
      </c>
      <c r="K22" s="5">
        <f>U40/$J$31*$K$31+U41/$J$32*$K$32+U42/$J$33*$K$33+U43/$J$34*$K$34+U44/$J$35*$K$35+U45/$J$36*$K$36+U46/$J$37*$K$37+U47/$J$38*$K$38+U48/$J$39*$K$39+U49/$J$40*$K$40+U50/$J$41*$K$41+U51/$J$42*$K$42</f>
        <v>0.11232626262626261</v>
      </c>
      <c r="N22" t="s">
        <v>47</v>
      </c>
      <c r="O22">
        <v>0</v>
      </c>
      <c r="P22">
        <v>2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0</v>
      </c>
    </row>
    <row r="23" spans="1:29" ht="16" thickBot="1">
      <c r="A23" t="s">
        <v>24</v>
      </c>
      <c r="B23">
        <v>4</v>
      </c>
      <c r="C23">
        <v>12</v>
      </c>
      <c r="G23" s="4" t="s">
        <v>36</v>
      </c>
      <c r="H23" s="3">
        <f t="shared" si="0"/>
        <v>4.7058823529411764E-2</v>
      </c>
      <c r="I23" s="3">
        <f t="shared" si="0"/>
        <v>0.14117647058823529</v>
      </c>
      <c r="J23" s="7">
        <f>V28/$J$31*$K$31+V29/$J$32*$K$32+V30/$J$33*$K$33+V31/$J$34*$K$34+V32/$J$35*$K$35+V33/$J$36*$K$36+V34/$J$37*$K$37+V35/$J$38*$K$38+V36/$J$39*$K$39+V37/$J$40*$K$40+V38/$J$41*$K$41+V39/$J$42*$K$42</f>
        <v>4.4776043260891744E-3</v>
      </c>
      <c r="K23" s="7">
        <f>V40/$J$31*$K$31+V41/$J$32*$K$32+V42/$J$33*$K$33+V43/$J$34*$K$34+V44/$J$35*$K$35+V45/$J$36*$K$36+V46/$J$37*$K$37+V47/$J$38*$K$38+V48/$J$39*$K$39+V49/$J$40*$K$40+V50/$J$41*$K$41+V51/$J$42*$K$42</f>
        <v>0.12936363636363635</v>
      </c>
      <c r="N23" t="s">
        <v>48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9" ht="16" thickBot="1">
      <c r="A24" t="s">
        <v>25</v>
      </c>
      <c r="B24">
        <v>6</v>
      </c>
      <c r="C24">
        <v>18</v>
      </c>
      <c r="G24" s="6" t="s">
        <v>37</v>
      </c>
      <c r="H24" s="3">
        <f t="shared" si="0"/>
        <v>7.0588235294117646E-2</v>
      </c>
      <c r="I24" s="3">
        <f t="shared" si="0"/>
        <v>0.21176470588235294</v>
      </c>
      <c r="J24" s="5">
        <f>W28/$J$31*$K$31+W29/$J$32*$K$32+W30/$J$33*$K$33+W31/$J$34*$K$34+W32/$J$35*$K$35+W33/$J$36*$K$36+W34/$J$37*$K$37+W35/$J$38*$K$38+W36/$J$39*$K$39+W37/$J$40*$K$40+W38/$J$41*$K$41+W39/$J$42*$K$42</f>
        <v>5.966146694214876E-3</v>
      </c>
      <c r="K24" s="5">
        <f>W40/$J$31*$K$31+W41/$J$32*$K$32+W42/$J$33*$K$33+W43/$J$34*$K$34+W44/$J$35*$K$35+W45/$J$36*$K$36+W46/$J$37*$K$37+W47/$J$38*$K$38+W48/$J$39*$K$39+W49/$J$40*$K$40+W50/$J$41*$K$41+W51/$J$42*$K$42</f>
        <v>0.18738181818181818</v>
      </c>
      <c r="N24" t="s">
        <v>49</v>
      </c>
      <c r="O24">
        <v>1</v>
      </c>
      <c r="P24">
        <v>4</v>
      </c>
      <c r="Q24">
        <v>0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3</v>
      </c>
      <c r="Y24">
        <v>1</v>
      </c>
      <c r="Z24">
        <v>1</v>
      </c>
    </row>
    <row r="25" spans="1:29" ht="16" thickBot="1">
      <c r="A25" t="s">
        <v>26</v>
      </c>
      <c r="B25">
        <v>5</v>
      </c>
      <c r="C25">
        <v>12</v>
      </c>
      <c r="G25" s="4" t="s">
        <v>38</v>
      </c>
      <c r="H25" s="3">
        <f t="shared" si="0"/>
        <v>5.8823529411764705E-2</v>
      </c>
      <c r="I25" s="3">
        <f t="shared" si="0"/>
        <v>0.14117647058823529</v>
      </c>
      <c r="J25" s="7">
        <f>X28/$J$31*$K$31+X29/$J$32*$K$32+X30/$J$33*$K$33+X31/$J$34*$K$34+X32/$J$35*$K$35+X33/$J$36*$K$36+X34/$J$37*$K$37+X35/$J$38*$K$38+X36/$J$39*$K$39+X37/$J$40*$K$40+X38/$J$41*$K$41+X39/$J$42*$K$42</f>
        <v>5.4757555351494739E-3</v>
      </c>
      <c r="K25" s="7">
        <f>X40/$J$31*$K$31+X41/$J$32*$K$32+X42/$J$33*$K$33+X43/$J$34*$K$34+X44/$J$35*$K$35+X45/$J$36*$K$36+X46/$J$37*$K$37+X47/$J$38*$K$38+X48/$J$39*$K$39+X49/$J$40*$K$40+X50/$J$41*$K$41+X51/$J$42*$K$42</f>
        <v>0.12593535353535354</v>
      </c>
      <c r="N25" t="s">
        <v>50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9" ht="16" thickBot="1">
      <c r="A26" t="s">
        <v>27</v>
      </c>
      <c r="B26">
        <v>7</v>
      </c>
      <c r="C26">
        <v>12</v>
      </c>
      <c r="G26" s="6" t="s">
        <v>39</v>
      </c>
      <c r="H26" s="3">
        <f t="shared" si="0"/>
        <v>8.2352941176470587E-2</v>
      </c>
      <c r="I26" s="3">
        <f t="shared" si="0"/>
        <v>0.14117647058823529</v>
      </c>
      <c r="J26" s="24">
        <f>SUMPRODUCT(Y28:Y39,K31:K42)</f>
        <v>7.4639898989898992E-2</v>
      </c>
      <c r="K26" s="5">
        <f>Y40/$J$31*$K$31+Y41/$J$32*$K$32+Y42/$J$33*$K$33+Y43/$J$34*$K$34+Y44/$J$35*$K$35+Y45/$J$36*$K$36+Y46/$J$37*$K$37+Y47/$J$38*$K$38+Y48/$J$39*$K$39+Y49/$J$40*$K$40+Y50/$J$41*$K$41+Y51/$J$42*$K$42</f>
        <v>0.13014494949494948</v>
      </c>
      <c r="N26" t="s">
        <v>51</v>
      </c>
      <c r="O26">
        <v>0</v>
      </c>
      <c r="P26">
        <v>1</v>
      </c>
      <c r="Q26">
        <v>0</v>
      </c>
      <c r="R26">
        <v>1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9" ht="16" thickBot="1">
      <c r="A27" t="s">
        <v>28</v>
      </c>
      <c r="B27">
        <v>29</v>
      </c>
      <c r="C27">
        <v>46</v>
      </c>
      <c r="G27" s="4" t="s">
        <v>40</v>
      </c>
      <c r="H27" s="3">
        <f t="shared" si="0"/>
        <v>0.3411764705882353</v>
      </c>
      <c r="I27" s="3">
        <f t="shared" si="0"/>
        <v>0.54117647058823526</v>
      </c>
      <c r="J27" s="25">
        <f>SUMPRODUCT(Z28:Z39,K31:K42)</f>
        <v>0.34389090909090908</v>
      </c>
      <c r="K27" s="7">
        <f>Z40/$J$31*$K$31+Z41/$J$32*$K$32+Z42/$J$33*$K$33+Z43/$J$34*$K$34+Z44/$J$35*$K$35+Z45/$J$36*$K$36+Z46/$J$37*$K$37+Z47/$J$38*$K$38+Z48/$J$39*$K$39+Z49/$J$40*$K$40+Z50/$J$41*$K$41+Z51/$J$42*$K$42</f>
        <v>0.51351818181818187</v>
      </c>
      <c r="N27" t="s">
        <v>52</v>
      </c>
      <c r="O27">
        <v>3</v>
      </c>
      <c r="P27">
        <v>0</v>
      </c>
      <c r="Q27">
        <v>1</v>
      </c>
      <c r="R27">
        <v>1</v>
      </c>
      <c r="S27">
        <v>0</v>
      </c>
      <c r="T27">
        <v>3</v>
      </c>
      <c r="U27">
        <v>1</v>
      </c>
      <c r="V27">
        <v>0</v>
      </c>
      <c r="W27">
        <v>1</v>
      </c>
      <c r="X27">
        <v>0</v>
      </c>
      <c r="Y27">
        <v>0</v>
      </c>
      <c r="Z27">
        <v>1</v>
      </c>
    </row>
    <row r="28" spans="1:29" ht="15.7">
      <c r="J28" s="17"/>
      <c r="M28" s="11" t="s">
        <v>54</v>
      </c>
      <c r="N28" s="12" t="s">
        <v>41</v>
      </c>
      <c r="O28" s="23">
        <f>'Sheet 1'!O28/'Sheet 1 (2)'!$J31</f>
        <v>0.63636363636363635</v>
      </c>
      <c r="P28" s="23">
        <f>'Sheet 1'!P28/'Sheet 1 (2)'!$J31</f>
        <v>0.45454545454545453</v>
      </c>
      <c r="Q28" s="23">
        <f>'Sheet 1'!Q28/'Sheet 1 (2)'!$J31</f>
        <v>9.0909090909090912E-2</v>
      </c>
      <c r="R28" s="23">
        <f>'Sheet 1'!R28/'Sheet 1 (2)'!$J31</f>
        <v>9.0909090909090912E-2</v>
      </c>
      <c r="S28" s="23">
        <f>'Sheet 1'!S28/'Sheet 1 (2)'!$J31</f>
        <v>0.18181818181818182</v>
      </c>
      <c r="T28" s="23">
        <f>'Sheet 1'!T28/'Sheet 1 (2)'!$J31</f>
        <v>0</v>
      </c>
      <c r="U28" s="23">
        <f>'Sheet 1'!U28/'Sheet 1 (2)'!$J31</f>
        <v>9.0909090909090912E-2</v>
      </c>
      <c r="V28" s="23">
        <f>'Sheet 1'!V28/'Sheet 1 (2)'!$J31</f>
        <v>0.18181818181818182</v>
      </c>
      <c r="W28" s="23">
        <f>'Sheet 1'!W28/'Sheet 1 (2)'!$J31</f>
        <v>0</v>
      </c>
      <c r="X28" s="23">
        <f>'Sheet 1'!X28/'Sheet 1 (2)'!$J31</f>
        <v>0</v>
      </c>
      <c r="Y28" s="23">
        <f>'Sheet 1'!Y28/'Sheet 1 (2)'!$J31</f>
        <v>9.0909090909090912E-2</v>
      </c>
      <c r="Z28" s="23">
        <f>'Sheet 1'!Z28/'Sheet 1 (2)'!$J31</f>
        <v>0.18181818181818182</v>
      </c>
      <c r="AB28" s="22">
        <f>SUM(Z28:Z39)</f>
        <v>4.6954545454545453</v>
      </c>
    </row>
    <row r="29" spans="1:29">
      <c r="N29" t="s">
        <v>42</v>
      </c>
      <c r="O29" s="23">
        <f>'Sheet 1'!O29/'Sheet 1 (2)'!$J32</f>
        <v>0.75</v>
      </c>
      <c r="P29" s="23">
        <f>'Sheet 1'!P29/'Sheet 1 (2)'!$J32</f>
        <v>0.75</v>
      </c>
      <c r="Q29" s="23">
        <f>'Sheet 1'!Q29/'Sheet 1 (2)'!$J32</f>
        <v>0.5</v>
      </c>
      <c r="R29" s="23">
        <f>'Sheet 1'!R29/'Sheet 1 (2)'!$J32</f>
        <v>0.25</v>
      </c>
      <c r="S29" s="23">
        <f>'Sheet 1'!S29/'Sheet 1 (2)'!$J32</f>
        <v>0</v>
      </c>
      <c r="T29" s="23">
        <f>'Sheet 1'!T29/'Sheet 1 (2)'!$J32</f>
        <v>0</v>
      </c>
      <c r="U29" s="23">
        <f>'Sheet 1'!U29/'Sheet 1 (2)'!$J32</f>
        <v>0</v>
      </c>
      <c r="V29" s="23">
        <f>'Sheet 1'!V29/'Sheet 1 (2)'!$J32</f>
        <v>0</v>
      </c>
      <c r="W29" s="23">
        <f>'Sheet 1'!W29/'Sheet 1 (2)'!$J32</f>
        <v>0</v>
      </c>
      <c r="X29" s="23">
        <f>'Sheet 1'!X29/'Sheet 1 (2)'!$J32</f>
        <v>0</v>
      </c>
      <c r="Y29" s="23">
        <f>'Sheet 1'!Y29/'Sheet 1 (2)'!$J32</f>
        <v>0</v>
      </c>
      <c r="Z29" s="23">
        <f>'Sheet 1'!Z29/'Sheet 1 (2)'!$J32</f>
        <v>0.5</v>
      </c>
    </row>
    <row r="30" spans="1:29" ht="15.35">
      <c r="J30" s="19" t="s">
        <v>58</v>
      </c>
      <c r="K30" s="19" t="s">
        <v>56</v>
      </c>
      <c r="N30" t="s">
        <v>43</v>
      </c>
      <c r="O30" s="23">
        <f>'Sheet 1'!O30/'Sheet 1 (2)'!$J33</f>
        <v>0.75</v>
      </c>
      <c r="P30" s="23">
        <f>'Sheet 1'!P30/'Sheet 1 (2)'!$J33</f>
        <v>0.25</v>
      </c>
      <c r="Q30" s="23">
        <f>'Sheet 1'!Q30/'Sheet 1 (2)'!$J33</f>
        <v>0</v>
      </c>
      <c r="R30" s="23">
        <f>'Sheet 1'!R30/'Sheet 1 (2)'!$J33</f>
        <v>0</v>
      </c>
      <c r="S30" s="23">
        <f>'Sheet 1'!S30/'Sheet 1 (2)'!$J33</f>
        <v>0</v>
      </c>
      <c r="T30" s="23">
        <f>'Sheet 1'!T30/'Sheet 1 (2)'!$J33</f>
        <v>0.25</v>
      </c>
      <c r="U30" s="23">
        <f>'Sheet 1'!U30/'Sheet 1 (2)'!$J33</f>
        <v>0</v>
      </c>
      <c r="V30" s="23">
        <f>'Sheet 1'!V30/'Sheet 1 (2)'!$J33</f>
        <v>0</v>
      </c>
      <c r="W30" s="23">
        <f>'Sheet 1'!W30/'Sheet 1 (2)'!$J33</f>
        <v>0</v>
      </c>
      <c r="X30" s="23">
        <f>'Sheet 1'!X30/'Sheet 1 (2)'!$J33</f>
        <v>0</v>
      </c>
      <c r="Y30" s="23">
        <f>'Sheet 1'!Y30/'Sheet 1 (2)'!$J33</f>
        <v>0.25</v>
      </c>
      <c r="Z30" s="23">
        <f>'Sheet 1'!Z30/'Sheet 1 (2)'!$J33</f>
        <v>0.5</v>
      </c>
    </row>
    <row r="31" spans="1:29">
      <c r="I31" t="s">
        <v>41</v>
      </c>
      <c r="J31">
        <v>11</v>
      </c>
      <c r="K31">
        <v>0.109</v>
      </c>
      <c r="N31" t="s">
        <v>44</v>
      </c>
      <c r="O31" s="23">
        <f>'Sheet 1'!O31/'Sheet 1 (2)'!$J34</f>
        <v>0.22222222222222221</v>
      </c>
      <c r="P31" s="23">
        <f>'Sheet 1'!P31/'Sheet 1 (2)'!$J34</f>
        <v>0</v>
      </c>
      <c r="Q31" s="23">
        <f>'Sheet 1'!Q31/'Sheet 1 (2)'!$J34</f>
        <v>0</v>
      </c>
      <c r="R31" s="23">
        <f>'Sheet 1'!R31/'Sheet 1 (2)'!$J34</f>
        <v>0</v>
      </c>
      <c r="S31" s="23">
        <f>'Sheet 1'!S31/'Sheet 1 (2)'!$J34</f>
        <v>0</v>
      </c>
      <c r="T31" s="23">
        <f>'Sheet 1'!T31/'Sheet 1 (2)'!$J34</f>
        <v>0.22222222222222221</v>
      </c>
      <c r="U31" s="23">
        <f>'Sheet 1'!U31/'Sheet 1 (2)'!$J34</f>
        <v>0</v>
      </c>
      <c r="V31" s="23">
        <f>'Sheet 1'!V31/'Sheet 1 (2)'!$J34</f>
        <v>0.1111111111111111</v>
      </c>
      <c r="W31" s="23">
        <f>'Sheet 1'!W31/'Sheet 1 (2)'!$J34</f>
        <v>0</v>
      </c>
      <c r="X31" s="23">
        <f>'Sheet 1'!X31/'Sheet 1 (2)'!$J34</f>
        <v>0</v>
      </c>
      <c r="Y31" s="23">
        <f>'Sheet 1'!Y31/'Sheet 1 (2)'!$J34</f>
        <v>0</v>
      </c>
      <c r="Z31" s="23">
        <f>'Sheet 1'!Z31/'Sheet 1 (2)'!$J34</f>
        <v>0.22222222222222221</v>
      </c>
    </row>
    <row r="32" spans="1:29">
      <c r="I32" t="s">
        <v>42</v>
      </c>
      <c r="J32">
        <v>4</v>
      </c>
      <c r="K32">
        <v>4.2000000000000003E-2</v>
      </c>
      <c r="N32" t="s">
        <v>45</v>
      </c>
      <c r="O32" s="23">
        <f>'Sheet 1'!O32/'Sheet 1 (2)'!$J35</f>
        <v>0.66666666666666663</v>
      </c>
      <c r="P32" s="23">
        <f>'Sheet 1'!P32/'Sheet 1 (2)'!$J35</f>
        <v>0.22222222222222221</v>
      </c>
      <c r="Q32" s="23">
        <f>'Sheet 1'!Q32/'Sheet 1 (2)'!$J35</f>
        <v>0.33333333333333331</v>
      </c>
      <c r="R32" s="23">
        <f>'Sheet 1'!R32/'Sheet 1 (2)'!$J35</f>
        <v>0.1111111111111111</v>
      </c>
      <c r="S32" s="23">
        <f>'Sheet 1'!S32/'Sheet 1 (2)'!$J35</f>
        <v>0</v>
      </c>
      <c r="T32" s="23">
        <f>'Sheet 1'!T32/'Sheet 1 (2)'!$J35</f>
        <v>0.1111111111111111</v>
      </c>
      <c r="U32" s="23">
        <f>'Sheet 1'!U32/'Sheet 1 (2)'!$J35</f>
        <v>0</v>
      </c>
      <c r="V32" s="23">
        <f>'Sheet 1'!V32/'Sheet 1 (2)'!$J35</f>
        <v>0</v>
      </c>
      <c r="W32" s="23">
        <f>'Sheet 1'!W32/'Sheet 1 (2)'!$J35</f>
        <v>0</v>
      </c>
      <c r="X32" s="23">
        <f>'Sheet 1'!X32/'Sheet 1 (2)'!$J35</f>
        <v>0.1111111111111111</v>
      </c>
      <c r="Y32" s="23">
        <f>'Sheet 1'!Y32/'Sheet 1 (2)'!$J35</f>
        <v>0.1111111111111111</v>
      </c>
      <c r="Z32" s="23">
        <f>'Sheet 1'!Z32/'Sheet 1 (2)'!$J35</f>
        <v>0.44444444444444442</v>
      </c>
    </row>
    <row r="33" spans="9:26">
      <c r="I33" t="s">
        <v>43</v>
      </c>
      <c r="J33">
        <v>4</v>
      </c>
      <c r="K33">
        <v>6.3E-2</v>
      </c>
      <c r="N33" t="s">
        <v>46</v>
      </c>
      <c r="O33" s="23">
        <f>'Sheet 1'!O33/'Sheet 1 (2)'!$J36</f>
        <v>0.4</v>
      </c>
      <c r="P33" s="23">
        <f>'Sheet 1'!P33/'Sheet 1 (2)'!$J36</f>
        <v>0.4</v>
      </c>
      <c r="Q33" s="23">
        <f>'Sheet 1'!Q33/'Sheet 1 (2)'!$J36</f>
        <v>0.2</v>
      </c>
      <c r="R33" s="23">
        <f>'Sheet 1'!R33/'Sheet 1 (2)'!$J36</f>
        <v>0.2</v>
      </c>
      <c r="S33" s="23">
        <f>'Sheet 1'!S33/'Sheet 1 (2)'!$J36</f>
        <v>0</v>
      </c>
      <c r="T33" s="23">
        <f>'Sheet 1'!T33/'Sheet 1 (2)'!$J36</f>
        <v>0.2</v>
      </c>
      <c r="U33" s="23">
        <f>'Sheet 1'!U33/'Sheet 1 (2)'!$J36</f>
        <v>0</v>
      </c>
      <c r="V33" s="23">
        <f>'Sheet 1'!V33/'Sheet 1 (2)'!$J36</f>
        <v>0</v>
      </c>
      <c r="W33" s="23">
        <f>'Sheet 1'!W33/'Sheet 1 (2)'!$J36</f>
        <v>0.2</v>
      </c>
      <c r="X33" s="23">
        <f>'Sheet 1'!X33/'Sheet 1 (2)'!$J36</f>
        <v>0.2</v>
      </c>
      <c r="Y33" s="23">
        <f>'Sheet 1'!Y33/'Sheet 1 (2)'!$J36</f>
        <v>0.2</v>
      </c>
      <c r="Z33" s="23">
        <f>'Sheet 1'!Z33/'Sheet 1 (2)'!$J36</f>
        <v>0.4</v>
      </c>
    </row>
    <row r="34" spans="9:26">
      <c r="I34" t="s">
        <v>44</v>
      </c>
      <c r="J34">
        <v>9</v>
      </c>
      <c r="K34">
        <v>0.115</v>
      </c>
      <c r="N34" t="s">
        <v>47</v>
      </c>
      <c r="O34" s="23">
        <f>'Sheet 1'!O34/'Sheet 1 (2)'!$J37</f>
        <v>0.63636363636363635</v>
      </c>
      <c r="P34" s="23">
        <f>'Sheet 1'!P34/'Sheet 1 (2)'!$J37</f>
        <v>0.36363636363636365</v>
      </c>
      <c r="Q34" s="23">
        <f>'Sheet 1'!Q34/'Sheet 1 (2)'!$J37</f>
        <v>0.27272727272727271</v>
      </c>
      <c r="R34" s="23">
        <f>'Sheet 1'!R34/'Sheet 1 (2)'!$J37</f>
        <v>0.18181818181818182</v>
      </c>
      <c r="S34" s="23">
        <f>'Sheet 1'!S34/'Sheet 1 (2)'!$J37</f>
        <v>0.18181818181818182</v>
      </c>
      <c r="T34" s="23">
        <f>'Sheet 1'!T34/'Sheet 1 (2)'!$J37</f>
        <v>0.18181818181818182</v>
      </c>
      <c r="U34" s="23">
        <f>'Sheet 1'!U34/'Sheet 1 (2)'!$J37</f>
        <v>0.18181818181818182</v>
      </c>
      <c r="V34" s="23">
        <f>'Sheet 1'!V34/'Sheet 1 (2)'!$J37</f>
        <v>9.0909090909090912E-2</v>
      </c>
      <c r="W34" s="23">
        <f>'Sheet 1'!W34/'Sheet 1 (2)'!$J37</f>
        <v>0.18181818181818182</v>
      </c>
      <c r="X34" s="23">
        <f>'Sheet 1'!X34/'Sheet 1 (2)'!$J37</f>
        <v>0.27272727272727271</v>
      </c>
      <c r="Y34" s="23">
        <f>'Sheet 1'!Y34/'Sheet 1 (2)'!$J37</f>
        <v>0.18181818181818182</v>
      </c>
      <c r="Z34" s="23">
        <f>'Sheet 1'!Z34/'Sheet 1 (2)'!$J37</f>
        <v>0.36363636363636365</v>
      </c>
    </row>
    <row r="35" spans="9:26">
      <c r="I35" t="s">
        <v>45</v>
      </c>
      <c r="J35">
        <v>9</v>
      </c>
      <c r="K35">
        <v>6.7000000000000004E-2</v>
      </c>
      <c r="N35" t="s">
        <v>48</v>
      </c>
      <c r="O35" s="23">
        <f>'Sheet 1'!O35/'Sheet 1 (2)'!$J38</f>
        <v>0</v>
      </c>
      <c r="P35" s="23">
        <f>'Sheet 1'!P35/'Sheet 1 (2)'!$J38</f>
        <v>0</v>
      </c>
      <c r="Q35" s="23">
        <f>'Sheet 1'!Q35/'Sheet 1 (2)'!$J38</f>
        <v>0</v>
      </c>
      <c r="R35" s="23">
        <f>'Sheet 1'!R35/'Sheet 1 (2)'!$J38</f>
        <v>0</v>
      </c>
      <c r="S35" s="23">
        <f>'Sheet 1'!S35/'Sheet 1 (2)'!$J38</f>
        <v>0</v>
      </c>
      <c r="T35" s="23">
        <f>'Sheet 1'!T35/'Sheet 1 (2)'!$J38</f>
        <v>0</v>
      </c>
      <c r="U35" s="23">
        <f>'Sheet 1'!U35/'Sheet 1 (2)'!$J38</f>
        <v>0</v>
      </c>
      <c r="V35" s="23">
        <f>'Sheet 1'!V35/'Sheet 1 (2)'!$J38</f>
        <v>0</v>
      </c>
      <c r="W35" s="23">
        <f>'Sheet 1'!W35/'Sheet 1 (2)'!$J38</f>
        <v>0</v>
      </c>
      <c r="X35" s="23">
        <f>'Sheet 1'!X35/'Sheet 1 (2)'!$J38</f>
        <v>0</v>
      </c>
      <c r="Y35" s="23">
        <f>'Sheet 1'!Y35/'Sheet 1 (2)'!$J38</f>
        <v>0</v>
      </c>
      <c r="Z35" s="23">
        <f>'Sheet 1'!Z35/'Sheet 1 (2)'!$J38</f>
        <v>0</v>
      </c>
    </row>
    <row r="36" spans="9:26">
      <c r="I36" t="s">
        <v>46</v>
      </c>
      <c r="J36">
        <v>5</v>
      </c>
      <c r="K36">
        <v>2.1999999999999999E-2</v>
      </c>
      <c r="N36" t="s">
        <v>49</v>
      </c>
      <c r="O36" s="23">
        <f>'Sheet 1'!O36/'Sheet 1 (2)'!$J39</f>
        <v>0.5</v>
      </c>
      <c r="P36" s="23">
        <f>'Sheet 1'!P36/'Sheet 1 (2)'!$J39</f>
        <v>0.25</v>
      </c>
      <c r="Q36" s="23">
        <f>'Sheet 1'!Q36/'Sheet 1 (2)'!$J39</f>
        <v>0.1875</v>
      </c>
      <c r="R36" s="23">
        <f>'Sheet 1'!R36/'Sheet 1 (2)'!$J39</f>
        <v>0.1875</v>
      </c>
      <c r="S36" s="23">
        <f>'Sheet 1'!S36/'Sheet 1 (2)'!$J39</f>
        <v>0</v>
      </c>
      <c r="T36" s="23">
        <f>'Sheet 1'!T36/'Sheet 1 (2)'!$J39</f>
        <v>0.125</v>
      </c>
      <c r="U36" s="23">
        <f>'Sheet 1'!U36/'Sheet 1 (2)'!$J39</f>
        <v>0</v>
      </c>
      <c r="V36" s="23">
        <f>'Sheet 1'!V36/'Sheet 1 (2)'!$J39</f>
        <v>0</v>
      </c>
      <c r="W36" s="23">
        <f>'Sheet 1'!W36/'Sheet 1 (2)'!$J39</f>
        <v>6.25E-2</v>
      </c>
      <c r="X36" s="23">
        <f>'Sheet 1'!X36/'Sheet 1 (2)'!$J39</f>
        <v>0</v>
      </c>
      <c r="Y36" s="23">
        <f>'Sheet 1'!Y36/'Sheet 1 (2)'!$J39</f>
        <v>6.25E-2</v>
      </c>
      <c r="Z36" s="23">
        <f>'Sheet 1'!Z36/'Sheet 1 (2)'!$J39</f>
        <v>0.25</v>
      </c>
    </row>
    <row r="37" spans="9:26">
      <c r="I37" t="s">
        <v>47</v>
      </c>
      <c r="J37">
        <v>11</v>
      </c>
      <c r="K37">
        <v>0.152</v>
      </c>
      <c r="N37" t="s">
        <v>50</v>
      </c>
      <c r="O37" s="23">
        <f>'Sheet 1'!O37/'Sheet 1 (2)'!$J40</f>
        <v>0</v>
      </c>
      <c r="P37" s="23">
        <f>'Sheet 1'!P37/'Sheet 1 (2)'!$J40</f>
        <v>0</v>
      </c>
      <c r="Q37" s="23">
        <f>'Sheet 1'!Q37/'Sheet 1 (2)'!$J40</f>
        <v>0</v>
      </c>
      <c r="R37" s="23">
        <f>'Sheet 1'!R37/'Sheet 1 (2)'!$J40</f>
        <v>0</v>
      </c>
      <c r="S37" s="23">
        <f>'Sheet 1'!S37/'Sheet 1 (2)'!$J40</f>
        <v>0</v>
      </c>
      <c r="T37" s="23">
        <f>'Sheet 1'!T37/'Sheet 1 (2)'!$J40</f>
        <v>0</v>
      </c>
      <c r="U37" s="23">
        <f>'Sheet 1'!U37/'Sheet 1 (2)'!$J40</f>
        <v>0</v>
      </c>
      <c r="V37" s="23">
        <f>'Sheet 1'!V37/'Sheet 1 (2)'!$J40</f>
        <v>0</v>
      </c>
      <c r="W37" s="23">
        <f>'Sheet 1'!W37/'Sheet 1 (2)'!$J40</f>
        <v>0</v>
      </c>
      <c r="X37" s="23">
        <f>'Sheet 1'!X37/'Sheet 1 (2)'!$J40</f>
        <v>0</v>
      </c>
      <c r="Y37" s="23">
        <f>'Sheet 1'!Y37/'Sheet 1 (2)'!$J40</f>
        <v>0</v>
      </c>
      <c r="Z37" s="23">
        <f>'Sheet 1'!Z37/'Sheet 1 (2)'!$J40</f>
        <v>1</v>
      </c>
    </row>
    <row r="38" spans="9:26">
      <c r="I38" t="s">
        <v>48</v>
      </c>
      <c r="J38">
        <v>2</v>
      </c>
      <c r="K38">
        <v>2.3E-2</v>
      </c>
      <c r="N38" t="s">
        <v>51</v>
      </c>
      <c r="O38" s="23">
        <f>'Sheet 1'!O38/'Sheet 1 (2)'!$J41</f>
        <v>0.33333333333333331</v>
      </c>
      <c r="P38" s="23">
        <f>'Sheet 1'!P38/'Sheet 1 (2)'!$J41</f>
        <v>0</v>
      </c>
      <c r="Q38" s="23">
        <f>'Sheet 1'!Q38/'Sheet 1 (2)'!$J41</f>
        <v>0</v>
      </c>
      <c r="R38" s="23">
        <f>'Sheet 1'!R38/'Sheet 1 (2)'!$J41</f>
        <v>0</v>
      </c>
      <c r="S38" s="23">
        <f>'Sheet 1'!S38/'Sheet 1 (2)'!$J41</f>
        <v>0</v>
      </c>
      <c r="T38" s="23">
        <f>'Sheet 1'!T38/'Sheet 1 (2)'!$J41</f>
        <v>0.33333333333333331</v>
      </c>
      <c r="U38" s="23">
        <f>'Sheet 1'!U38/'Sheet 1 (2)'!$J41</f>
        <v>0</v>
      </c>
      <c r="V38" s="23">
        <f>'Sheet 1'!V38/'Sheet 1 (2)'!$J41</f>
        <v>0</v>
      </c>
      <c r="W38" s="23">
        <f>'Sheet 1'!W38/'Sheet 1 (2)'!$J41</f>
        <v>0</v>
      </c>
      <c r="X38" s="23">
        <f>'Sheet 1'!X38/'Sheet 1 (2)'!$J41</f>
        <v>0</v>
      </c>
      <c r="Y38" s="23">
        <f>'Sheet 1'!Y38/'Sheet 1 (2)'!$J41</f>
        <v>0</v>
      </c>
      <c r="Z38" s="23">
        <f>'Sheet 1'!Z38/'Sheet 1 (2)'!$J41</f>
        <v>0.33333333333333331</v>
      </c>
    </row>
    <row r="39" spans="9:26">
      <c r="I39" t="s">
        <v>49</v>
      </c>
      <c r="J39">
        <v>16</v>
      </c>
      <c r="K39">
        <v>0.152</v>
      </c>
      <c r="N39" t="s">
        <v>52</v>
      </c>
      <c r="O39" s="23">
        <f>'Sheet 1'!O39/'Sheet 1 (2)'!$J42</f>
        <v>0.2</v>
      </c>
      <c r="P39" s="23">
        <f>'Sheet 1'!P39/'Sheet 1 (2)'!$J42</f>
        <v>0.1</v>
      </c>
      <c r="Q39" s="23">
        <f>'Sheet 1'!Q39/'Sheet 1 (2)'!$J42</f>
        <v>0.2</v>
      </c>
      <c r="R39" s="23">
        <f>'Sheet 1'!R39/'Sheet 1 (2)'!$J42</f>
        <v>0</v>
      </c>
      <c r="S39" s="23">
        <f>'Sheet 1'!S39/'Sheet 1 (2)'!$J42</f>
        <v>0</v>
      </c>
      <c r="T39" s="23">
        <f>'Sheet 1'!T39/'Sheet 1 (2)'!$J42</f>
        <v>0.2</v>
      </c>
      <c r="U39" s="23">
        <f>'Sheet 1'!U39/'Sheet 1 (2)'!$J42</f>
        <v>0</v>
      </c>
      <c r="V39" s="23">
        <f>'Sheet 1'!V39/'Sheet 1 (2)'!$J42</f>
        <v>0</v>
      </c>
      <c r="W39" s="23">
        <f>'Sheet 1'!W39/'Sheet 1 (2)'!$J42</f>
        <v>0.2</v>
      </c>
      <c r="X39" s="23">
        <f>'Sheet 1'!X39/'Sheet 1 (2)'!$J42</f>
        <v>0</v>
      </c>
      <c r="Y39" s="23">
        <f>'Sheet 1'!Y39/'Sheet 1 (2)'!$J42</f>
        <v>0</v>
      </c>
      <c r="Z39" s="23">
        <f>'Sheet 1'!Z39/'Sheet 1 (2)'!$J42</f>
        <v>0.5</v>
      </c>
    </row>
    <row r="40" spans="9:26">
      <c r="I40" t="s">
        <v>50</v>
      </c>
      <c r="J40">
        <v>1</v>
      </c>
      <c r="K40">
        <v>1.9E-2</v>
      </c>
      <c r="M40" s="13">
        <v>0.05</v>
      </c>
      <c r="N40" s="14" t="s">
        <v>41</v>
      </c>
      <c r="O40" s="14">
        <v>8</v>
      </c>
      <c r="P40" s="14">
        <v>8</v>
      </c>
      <c r="Q40" s="14">
        <v>1</v>
      </c>
      <c r="R40" s="14">
        <v>3</v>
      </c>
      <c r="S40" s="14">
        <v>3</v>
      </c>
      <c r="T40" s="14">
        <v>2</v>
      </c>
      <c r="U40" s="14">
        <v>3</v>
      </c>
      <c r="V40" s="14">
        <v>3</v>
      </c>
      <c r="W40" s="14">
        <v>3</v>
      </c>
      <c r="X40" s="14">
        <v>2</v>
      </c>
      <c r="Y40" s="14">
        <v>2</v>
      </c>
      <c r="Z40" s="14">
        <v>3</v>
      </c>
    </row>
    <row r="41" spans="9:26">
      <c r="I41" t="s">
        <v>51</v>
      </c>
      <c r="J41">
        <v>3</v>
      </c>
      <c r="K41">
        <v>0.13700000000000001</v>
      </c>
      <c r="N41" t="s">
        <v>42</v>
      </c>
      <c r="O41">
        <v>3</v>
      </c>
      <c r="P41">
        <v>3</v>
      </c>
      <c r="Q41">
        <v>3</v>
      </c>
      <c r="R41">
        <v>1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</v>
      </c>
    </row>
    <row r="42" spans="9:26">
      <c r="I42" t="s">
        <v>52</v>
      </c>
      <c r="J42">
        <v>10</v>
      </c>
      <c r="K42">
        <v>9.9000000000000005E-2</v>
      </c>
      <c r="N42" t="s">
        <v>43</v>
      </c>
      <c r="O42">
        <v>4</v>
      </c>
      <c r="P42">
        <v>3</v>
      </c>
      <c r="Q42">
        <v>2</v>
      </c>
      <c r="R42">
        <v>1</v>
      </c>
      <c r="S42">
        <v>1</v>
      </c>
      <c r="T42">
        <v>2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</row>
    <row r="43" spans="9:26">
      <c r="J43">
        <f>SUM(J31:J42)</f>
        <v>85</v>
      </c>
      <c r="K43">
        <f>SUM(K31:K42)</f>
        <v>1.0000000000000002</v>
      </c>
      <c r="N43" t="s">
        <v>44</v>
      </c>
      <c r="O43">
        <v>3</v>
      </c>
      <c r="P43">
        <v>0</v>
      </c>
      <c r="Q43">
        <v>2</v>
      </c>
      <c r="R43">
        <v>0</v>
      </c>
      <c r="S43">
        <v>0</v>
      </c>
      <c r="T43">
        <v>2</v>
      </c>
      <c r="U43">
        <v>0</v>
      </c>
      <c r="V43">
        <v>2</v>
      </c>
      <c r="W43">
        <v>2</v>
      </c>
      <c r="X43">
        <v>0</v>
      </c>
      <c r="Y43">
        <v>1</v>
      </c>
      <c r="Z43">
        <v>4</v>
      </c>
    </row>
    <row r="44" spans="9:26">
      <c r="N44" t="s">
        <v>45</v>
      </c>
      <c r="O44">
        <v>6</v>
      </c>
      <c r="P44">
        <v>5</v>
      </c>
      <c r="Q44">
        <v>4</v>
      </c>
      <c r="R44">
        <v>3</v>
      </c>
      <c r="S44">
        <v>0</v>
      </c>
      <c r="T44">
        <v>2</v>
      </c>
      <c r="U44">
        <v>1</v>
      </c>
      <c r="V44">
        <v>1</v>
      </c>
      <c r="W44">
        <v>1</v>
      </c>
      <c r="X44">
        <v>1</v>
      </c>
      <c r="Y44">
        <v>1</v>
      </c>
      <c r="Z44">
        <v>5</v>
      </c>
    </row>
    <row r="45" spans="9:26">
      <c r="N45" t="s">
        <v>46</v>
      </c>
      <c r="O45">
        <v>4</v>
      </c>
      <c r="P45">
        <v>2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3</v>
      </c>
    </row>
    <row r="46" spans="9:26">
      <c r="N46" t="s">
        <v>47</v>
      </c>
      <c r="O46">
        <v>9</v>
      </c>
      <c r="P46">
        <v>4</v>
      </c>
      <c r="Q46">
        <v>5</v>
      </c>
      <c r="R46">
        <v>2</v>
      </c>
      <c r="S46">
        <v>2</v>
      </c>
      <c r="T46">
        <v>5</v>
      </c>
      <c r="U46">
        <v>3</v>
      </c>
      <c r="V46">
        <v>2</v>
      </c>
      <c r="W46">
        <v>3</v>
      </c>
      <c r="X46">
        <v>4</v>
      </c>
      <c r="Y46">
        <v>3</v>
      </c>
      <c r="Z46">
        <v>5</v>
      </c>
    </row>
    <row r="47" spans="9:26">
      <c r="N47" t="s">
        <v>48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</row>
    <row r="48" spans="9:26">
      <c r="N48" t="s">
        <v>49</v>
      </c>
      <c r="O48">
        <v>9</v>
      </c>
      <c r="P48">
        <v>5</v>
      </c>
      <c r="Q48">
        <v>5</v>
      </c>
      <c r="R48">
        <v>4</v>
      </c>
      <c r="S48">
        <v>3</v>
      </c>
      <c r="T48">
        <v>3</v>
      </c>
      <c r="U48">
        <v>1</v>
      </c>
      <c r="V48">
        <v>3</v>
      </c>
      <c r="W48">
        <v>5</v>
      </c>
      <c r="X48">
        <v>3</v>
      </c>
      <c r="Y48">
        <v>3</v>
      </c>
      <c r="Z48">
        <v>8</v>
      </c>
    </row>
    <row r="49" spans="7:26">
      <c r="N49" t="s">
        <v>50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7:26">
      <c r="N50" t="s">
        <v>51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</row>
    <row r="51" spans="7:26">
      <c r="N51" t="s">
        <v>52</v>
      </c>
      <c r="O51">
        <v>3</v>
      </c>
      <c r="P51">
        <v>1</v>
      </c>
      <c r="Q51">
        <v>2</v>
      </c>
      <c r="R51">
        <v>2</v>
      </c>
      <c r="S51">
        <v>0</v>
      </c>
      <c r="T51">
        <v>3</v>
      </c>
      <c r="U51">
        <v>2</v>
      </c>
      <c r="V51">
        <v>0</v>
      </c>
      <c r="W51">
        <v>2</v>
      </c>
      <c r="X51">
        <v>0</v>
      </c>
      <c r="Y51">
        <v>0</v>
      </c>
      <c r="Z51">
        <v>10</v>
      </c>
    </row>
    <row r="52" spans="7:26">
      <c r="N52" t="s">
        <v>52</v>
      </c>
      <c r="O52">
        <v>3</v>
      </c>
      <c r="P52">
        <v>1</v>
      </c>
      <c r="Q52">
        <v>2</v>
      </c>
      <c r="R52">
        <v>2</v>
      </c>
      <c r="S52">
        <v>0</v>
      </c>
      <c r="T52">
        <v>3</v>
      </c>
      <c r="U52">
        <v>2</v>
      </c>
      <c r="V52">
        <v>0</v>
      </c>
      <c r="W52">
        <v>2</v>
      </c>
      <c r="X52">
        <v>0</v>
      </c>
      <c r="Y52">
        <v>0</v>
      </c>
      <c r="Z52">
        <v>10</v>
      </c>
    </row>
    <row r="60" spans="7:26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7:26" ht="15.7"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Sheet 1</vt:lpstr>
      <vt:lpstr>Sheet 1 (2)</vt:lpstr>
      <vt:lpstr>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yiyi li</cp:lastModifiedBy>
  <dcterms:created xsi:type="dcterms:W3CDTF">2021-09-25T17:26:44Z</dcterms:created>
  <dcterms:modified xsi:type="dcterms:W3CDTF">2021-11-01T17:02:34Z</dcterms:modified>
</cp:coreProperties>
</file>