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Cotações" sheetId="2" r:id="rId5"/>
    <sheet state="visible" name="Página3" sheetId="3" r:id="rId6"/>
  </sheets>
  <definedNames/>
  <calcPr/>
</workbook>
</file>

<file path=xl/sharedStrings.xml><?xml version="1.0" encoding="utf-8"?>
<sst xmlns="http://schemas.openxmlformats.org/spreadsheetml/2006/main" count="94" uniqueCount="72">
  <si>
    <t>NOTEBOOKS</t>
  </si>
  <si>
    <t>Empresa</t>
  </si>
  <si>
    <t>Equipamento</t>
  </si>
  <si>
    <t>Valor do aluguel</t>
  </si>
  <si>
    <t>Qtde. equip.</t>
  </si>
  <si>
    <t>Valor total</t>
  </si>
  <si>
    <t>Estimativa de Faturamento (realista)</t>
  </si>
  <si>
    <t>Custos fixos</t>
  </si>
  <si>
    <t>Lucro Bruto</t>
  </si>
  <si>
    <t>FS RENTAL</t>
  </si>
  <si>
    <t>Dell Inspiron - i5, 8GB, SSD 500 GB, Windows 11 Pro para empresas</t>
  </si>
  <si>
    <t>A2Work</t>
  </si>
  <si>
    <t>Lenovo E14 - i5, 8GB, SSD 250 GB, Windows 10 Pro 64 bits</t>
  </si>
  <si>
    <t>Faturamento (otimista)</t>
  </si>
  <si>
    <t>Custos variáveis (estimativa)</t>
  </si>
  <si>
    <t>LowCost</t>
  </si>
  <si>
    <t>HP 256 G9 - i5, 8GB, SSD 256 GB, Windows 11 Pro para empresas</t>
  </si>
  <si>
    <t>TecMobile</t>
  </si>
  <si>
    <t>Lenovo IdeaPad - i5, 8GB, SSD 256 GB, Windows 11 Pro 64 bits</t>
  </si>
  <si>
    <t>Faturamento (pessimista)</t>
  </si>
  <si>
    <t>FOLHA DE PAGAMENTO (PJ)</t>
  </si>
  <si>
    <t>Equipe</t>
  </si>
  <si>
    <t>Cargo</t>
  </si>
  <si>
    <t>Salário</t>
  </si>
  <si>
    <t>Benefícios</t>
  </si>
  <si>
    <t>Quantidade</t>
  </si>
  <si>
    <t>Total</t>
  </si>
  <si>
    <t>Desenvolvimento</t>
  </si>
  <si>
    <t>Desenvolvedor Front End Jr.</t>
  </si>
  <si>
    <t>Desenvolvedor Full Stack Pl.</t>
  </si>
  <si>
    <t>Investimento Inicial</t>
  </si>
  <si>
    <t>Quality Assurance</t>
  </si>
  <si>
    <t>Analista de Qualidade Pl.</t>
  </si>
  <si>
    <t>Tester</t>
  </si>
  <si>
    <t>Marketing / Design</t>
  </si>
  <si>
    <t>Terceirizado</t>
  </si>
  <si>
    <t>Produto</t>
  </si>
  <si>
    <t>Gerente de Projetos</t>
  </si>
  <si>
    <t>Total Funcionários / Custo mensal</t>
  </si>
  <si>
    <t>SERVIÇOS</t>
  </si>
  <si>
    <t>Tipo</t>
  </si>
  <si>
    <t>Descrição</t>
  </si>
  <si>
    <t>Custo</t>
  </si>
  <si>
    <t>Hospedagem</t>
  </si>
  <si>
    <t xml:space="preserve">Localweb Dedicada </t>
  </si>
  <si>
    <t>Google Workspace</t>
  </si>
  <si>
    <t>Plano Business Standard</t>
  </si>
  <si>
    <t>Marketing</t>
  </si>
  <si>
    <t>Divulgação via anuncio e influencer</t>
  </si>
  <si>
    <t>Total:</t>
  </si>
  <si>
    <t>CUSTOS FISCAIS / FINANCEIROS</t>
  </si>
  <si>
    <t>Contabilidade</t>
  </si>
  <si>
    <t>Contabilizei</t>
  </si>
  <si>
    <t>Emissão de Notas Fiscais</t>
  </si>
  <si>
    <t>Speedy - Plano Profissional</t>
  </si>
  <si>
    <t>Gestão de Pagamentos</t>
  </si>
  <si>
    <t>Omie - Plano Multivarejo</t>
  </si>
  <si>
    <t>NOTA FISCAL USUÁRIO</t>
  </si>
  <si>
    <t>Notazz</t>
  </si>
  <si>
    <t>EVENTO</t>
  </si>
  <si>
    <t>DATA</t>
  </si>
  <si>
    <t>OBSERVAÇÃO</t>
  </si>
  <si>
    <t>Banca do PI</t>
  </si>
  <si>
    <t>E01 - Obrigatória a participação no dia 24/11, vale nota.</t>
  </si>
  <si>
    <t>PO Ciência de Dados</t>
  </si>
  <si>
    <t>PO IA</t>
  </si>
  <si>
    <t>PO Empreendedorismo</t>
  </si>
  <si>
    <t>Apresentação do Pitch + detalhamento do projeto</t>
  </si>
  <si>
    <t xml:space="preserve">Entrega Relatório Final </t>
  </si>
  <si>
    <t>Disciplina de empreendedorismo</t>
  </si>
  <si>
    <t>PO Cibersegurança</t>
  </si>
  <si>
    <t>PO Gestão de Projetos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</si>
</sst>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 -416]#,##0.00"/>
    <numFmt numFmtId="165" formatCode="d/m"/>
    <numFmt numFmtId="166" formatCode="dd/mm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color rgb="FFFFFFF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4A86E8"/>
        <bgColor rgb="FF4A86E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 shrinkToFit="0" wrapText="1"/>
    </xf>
    <xf borderId="4" fillId="0" fontId="3" numFmtId="164" xfId="0" applyAlignment="1" applyBorder="1" applyFont="1" applyNumberFormat="1">
      <alignment readingOrder="0"/>
    </xf>
    <xf borderId="4" fillId="0" fontId="3" numFmtId="0" xfId="0" applyBorder="1" applyFont="1"/>
    <xf borderId="4" fillId="0" fontId="3" numFmtId="164" xfId="0" applyBorder="1" applyFont="1" applyNumberFormat="1"/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4" fillId="2" fontId="3" numFmtId="0" xfId="0" applyAlignment="1" applyBorder="1" applyFill="1" applyFont="1">
      <alignment readingOrder="0"/>
    </xf>
    <xf borderId="4" fillId="2" fontId="3" numFmtId="0" xfId="0" applyAlignment="1" applyBorder="1" applyFont="1">
      <alignment readingOrder="0" shrinkToFit="0" wrapText="1"/>
    </xf>
    <xf borderId="4" fillId="2" fontId="3" numFmtId="164" xfId="0" applyAlignment="1" applyBorder="1" applyFont="1" applyNumberFormat="1">
      <alignment readingOrder="0"/>
    </xf>
    <xf borderId="4" fillId="2" fontId="3" numFmtId="164" xfId="0" applyBorder="1" applyFont="1" applyNumberFormat="1"/>
    <xf borderId="1" fillId="2" fontId="1" numFmtId="0" xfId="0" applyAlignment="1" applyBorder="1" applyFont="1">
      <alignment horizontal="center" readingOrder="0"/>
    </xf>
    <xf borderId="4" fillId="2" fontId="1" numFmtId="0" xfId="0" applyBorder="1" applyFont="1"/>
    <xf borderId="4" fillId="2" fontId="1" numFmtId="164" xfId="0" applyBorder="1" applyFont="1" applyNumberFormat="1"/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3" fontId="3" numFmtId="0" xfId="0" applyAlignment="1" applyFont="1">
      <alignment readingOrder="0"/>
    </xf>
    <xf borderId="0" fillId="3" fontId="3" numFmtId="164" xfId="0" applyAlignment="1" applyFont="1" applyNumberFormat="1">
      <alignment readingOrder="0"/>
    </xf>
    <xf borderId="4" fillId="4" fontId="4" numFmtId="0" xfId="0" applyAlignment="1" applyBorder="1" applyFill="1" applyFont="1">
      <alignment horizontal="center" readingOrder="0"/>
    </xf>
    <xf borderId="4" fillId="0" fontId="3" numFmtId="165" xfId="0" applyAlignment="1" applyBorder="1" applyFont="1" applyNumberForma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/>
    </xf>
    <xf borderId="4" fillId="0" fontId="3" numFmtId="166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26.0"/>
    <col customWidth="1" min="3" max="3" width="13.88"/>
    <col customWidth="1" min="4" max="4" width="10.63"/>
    <col customWidth="1" min="5" max="5" width="11.25"/>
    <col customWidth="1" min="8" max="8" width="27.88"/>
  </cols>
  <sheetData>
    <row r="2">
      <c r="A2" s="1" t="s">
        <v>0</v>
      </c>
      <c r="B2" s="2"/>
      <c r="C2" s="2"/>
      <c r="D2" s="2"/>
      <c r="E2" s="3"/>
    </row>
    <row r="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H3" s="5" t="s">
        <v>6</v>
      </c>
      <c r="I3" s="5" t="s">
        <v>7</v>
      </c>
      <c r="J3" s="5" t="s">
        <v>8</v>
      </c>
    </row>
    <row r="4">
      <c r="A4" s="6" t="s">
        <v>9</v>
      </c>
      <c r="B4" s="7" t="s">
        <v>10</v>
      </c>
      <c r="C4" s="8">
        <v>310.0</v>
      </c>
      <c r="D4" s="9">
        <f>6</f>
        <v>6</v>
      </c>
      <c r="E4" s="10">
        <f t="shared" ref="E4:E7" si="1">C4*D4</f>
        <v>1860</v>
      </c>
      <c r="H4" s="11">
        <v>290938.0</v>
      </c>
      <c r="I4" s="12">
        <f>SUM(E6,F18,E26,C33)</f>
        <v>56309.9</v>
      </c>
      <c r="J4" s="12">
        <f>(H4-I4-I6)</f>
        <v>226181.615</v>
      </c>
    </row>
    <row r="5">
      <c r="A5" s="6" t="s">
        <v>11</v>
      </c>
      <c r="B5" s="7" t="s">
        <v>12</v>
      </c>
      <c r="C5" s="8">
        <v>290.0</v>
      </c>
      <c r="D5" s="6">
        <v>6.0</v>
      </c>
      <c r="E5" s="10">
        <f t="shared" si="1"/>
        <v>1740</v>
      </c>
      <c r="H5" s="5" t="s">
        <v>13</v>
      </c>
      <c r="I5" s="5" t="s">
        <v>14</v>
      </c>
    </row>
    <row r="6">
      <c r="A6" s="13" t="s">
        <v>15</v>
      </c>
      <c r="B6" s="14" t="s">
        <v>16</v>
      </c>
      <c r="C6" s="15">
        <v>250.0</v>
      </c>
      <c r="D6" s="13">
        <v>6.0</v>
      </c>
      <c r="E6" s="16">
        <f t="shared" si="1"/>
        <v>1500</v>
      </c>
      <c r="H6" s="11">
        <v>872814.0</v>
      </c>
      <c r="I6" s="12">
        <f>(I4*0.15)</f>
        <v>8446.485</v>
      </c>
    </row>
    <row r="7">
      <c r="A7" s="6" t="s">
        <v>17</v>
      </c>
      <c r="B7" s="7" t="s">
        <v>18</v>
      </c>
      <c r="C7" s="8">
        <v>244.0</v>
      </c>
      <c r="D7" s="6">
        <v>6.0</v>
      </c>
      <c r="E7" s="10">
        <f t="shared" si="1"/>
        <v>1464</v>
      </c>
      <c r="H7" s="5" t="s">
        <v>19</v>
      </c>
    </row>
    <row r="8">
      <c r="H8" s="11">
        <v>145469.0</v>
      </c>
    </row>
    <row r="10">
      <c r="A10" s="1" t="s">
        <v>20</v>
      </c>
      <c r="B10" s="2"/>
      <c r="C10" s="2"/>
      <c r="D10" s="2"/>
      <c r="E10" s="2"/>
      <c r="F10" s="3"/>
    </row>
    <row r="11">
      <c r="A11" s="4" t="s">
        <v>21</v>
      </c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>
      <c r="A12" s="6" t="s">
        <v>27</v>
      </c>
      <c r="B12" s="6" t="s">
        <v>28</v>
      </c>
      <c r="C12" s="8">
        <v>2500.0</v>
      </c>
      <c r="D12" s="8">
        <v>600.0</v>
      </c>
      <c r="E12" s="6">
        <v>1.0</v>
      </c>
      <c r="F12" s="10">
        <f t="shared" ref="F12:F17" si="2">(C12+D12)*E12</f>
        <v>3100</v>
      </c>
    </row>
    <row r="13">
      <c r="A13" s="6" t="s">
        <v>27</v>
      </c>
      <c r="B13" s="6" t="s">
        <v>29</v>
      </c>
      <c r="C13" s="8">
        <v>5000.0</v>
      </c>
      <c r="D13" s="8">
        <v>600.0</v>
      </c>
      <c r="E13" s="6">
        <v>2.0</v>
      </c>
      <c r="F13" s="10">
        <f t="shared" si="2"/>
        <v>11200</v>
      </c>
      <c r="H13" s="5" t="s">
        <v>30</v>
      </c>
    </row>
    <row r="14">
      <c r="A14" s="6" t="s">
        <v>31</v>
      </c>
      <c r="B14" s="6" t="s">
        <v>32</v>
      </c>
      <c r="C14" s="8">
        <v>5000.0</v>
      </c>
      <c r="D14" s="8">
        <v>600.0</v>
      </c>
      <c r="E14" s="6">
        <v>1.0</v>
      </c>
      <c r="F14" s="10">
        <f t="shared" si="2"/>
        <v>5600</v>
      </c>
      <c r="H14" s="12">
        <f>(((I4+I6)*10)*1.3)</f>
        <v>841833.005</v>
      </c>
    </row>
    <row r="15">
      <c r="A15" s="6" t="s">
        <v>31</v>
      </c>
      <c r="B15" s="6" t="s">
        <v>33</v>
      </c>
      <c r="C15" s="8">
        <v>2000.0</v>
      </c>
      <c r="D15" s="8">
        <v>600.0</v>
      </c>
      <c r="E15" s="6">
        <v>1.0</v>
      </c>
      <c r="F15" s="10">
        <f t="shared" si="2"/>
        <v>2600</v>
      </c>
    </row>
    <row r="16">
      <c r="A16" s="6" t="s">
        <v>34</v>
      </c>
      <c r="B16" s="6" t="s">
        <v>35</v>
      </c>
      <c r="C16" s="8">
        <v>2000.0</v>
      </c>
      <c r="D16" s="8">
        <v>0.0</v>
      </c>
      <c r="E16" s="6">
        <v>2.0</v>
      </c>
      <c r="F16" s="10">
        <f t="shared" si="2"/>
        <v>4000</v>
      </c>
    </row>
    <row r="17">
      <c r="A17" s="6" t="s">
        <v>36</v>
      </c>
      <c r="B17" s="6" t="s">
        <v>37</v>
      </c>
      <c r="C17" s="8">
        <v>6000.0</v>
      </c>
      <c r="D17" s="8">
        <v>600.0</v>
      </c>
      <c r="E17" s="6">
        <v>1.0</v>
      </c>
      <c r="F17" s="10">
        <f t="shared" si="2"/>
        <v>6600</v>
      </c>
    </row>
    <row r="18">
      <c r="A18" s="17" t="s">
        <v>38</v>
      </c>
      <c r="B18" s="2"/>
      <c r="C18" s="2"/>
      <c r="D18" s="3"/>
      <c r="E18" s="18">
        <f t="shared" ref="E18:F18" si="3">sum(E12:E17)</f>
        <v>8</v>
      </c>
      <c r="F18" s="19">
        <f t="shared" si="3"/>
        <v>33100</v>
      </c>
    </row>
    <row r="21">
      <c r="A21" s="1" t="s">
        <v>39</v>
      </c>
      <c r="B21" s="2"/>
      <c r="C21" s="2"/>
      <c r="D21" s="2"/>
      <c r="E21" s="3"/>
      <c r="F21" s="20"/>
    </row>
    <row r="22">
      <c r="A22" s="4" t="s">
        <v>40</v>
      </c>
      <c r="B22" s="4" t="s">
        <v>41</v>
      </c>
      <c r="C22" s="4" t="s">
        <v>42</v>
      </c>
      <c r="D22" s="4" t="s">
        <v>25</v>
      </c>
      <c r="E22" s="4" t="s">
        <v>26</v>
      </c>
      <c r="F22" s="20"/>
    </row>
    <row r="23">
      <c r="A23" s="6" t="s">
        <v>43</v>
      </c>
      <c r="B23" s="6" t="s">
        <v>44</v>
      </c>
      <c r="C23" s="8">
        <v>49.9</v>
      </c>
      <c r="D23" s="6">
        <v>1.0</v>
      </c>
      <c r="E23" s="10">
        <f t="shared" ref="E23:E25" si="4">SUM(C23*D23)</f>
        <v>49.9</v>
      </c>
    </row>
    <row r="24">
      <c r="A24" s="6" t="s">
        <v>45</v>
      </c>
      <c r="B24" s="6" t="s">
        <v>46</v>
      </c>
      <c r="C24" s="8">
        <v>70.0</v>
      </c>
      <c r="D24" s="6">
        <v>8.0</v>
      </c>
      <c r="E24" s="10">
        <f t="shared" si="4"/>
        <v>560</v>
      </c>
    </row>
    <row r="25">
      <c r="A25" s="6" t="s">
        <v>47</v>
      </c>
      <c r="B25" s="6" t="s">
        <v>48</v>
      </c>
      <c r="C25" s="8">
        <v>20000.0</v>
      </c>
      <c r="D25" s="6">
        <v>1.0</v>
      </c>
      <c r="E25" s="10">
        <f t="shared" si="4"/>
        <v>20000</v>
      </c>
    </row>
    <row r="26">
      <c r="A26" s="17" t="s">
        <v>49</v>
      </c>
      <c r="B26" s="2"/>
      <c r="C26" s="2"/>
      <c r="D26" s="3"/>
      <c r="E26" s="19">
        <f>SUM(E23:E25)</f>
        <v>20609.9</v>
      </c>
    </row>
    <row r="28">
      <c r="A28" s="1" t="s">
        <v>50</v>
      </c>
      <c r="B28" s="2"/>
      <c r="C28" s="3"/>
    </row>
    <row r="29">
      <c r="A29" s="4" t="s">
        <v>40</v>
      </c>
      <c r="B29" s="4" t="s">
        <v>41</v>
      </c>
      <c r="C29" s="4" t="s">
        <v>42</v>
      </c>
    </row>
    <row r="30">
      <c r="A30" s="6" t="s">
        <v>51</v>
      </c>
      <c r="B30" s="6" t="s">
        <v>52</v>
      </c>
      <c r="C30" s="8">
        <v>370.0</v>
      </c>
    </row>
    <row r="31">
      <c r="A31" s="6" t="s">
        <v>53</v>
      </c>
      <c r="B31" s="6" t="s">
        <v>54</v>
      </c>
      <c r="C31" s="8">
        <v>229.0</v>
      </c>
    </row>
    <row r="32">
      <c r="A32" s="6" t="s">
        <v>55</v>
      </c>
      <c r="B32" s="6" t="s">
        <v>56</v>
      </c>
      <c r="C32" s="8">
        <v>501.0</v>
      </c>
    </row>
    <row r="33">
      <c r="A33" s="17" t="s">
        <v>49</v>
      </c>
      <c r="B33" s="3"/>
      <c r="C33" s="19">
        <f>sum(C30:C32)</f>
        <v>1100</v>
      </c>
    </row>
    <row r="34">
      <c r="D34" s="21"/>
      <c r="E34" s="21"/>
      <c r="F34" s="21"/>
    </row>
  </sheetData>
  <mergeCells count="7">
    <mergeCell ref="A2:E2"/>
    <mergeCell ref="A10:F10"/>
    <mergeCell ref="A18:D18"/>
    <mergeCell ref="A21:E21"/>
    <mergeCell ref="A26:D26"/>
    <mergeCell ref="A28:C28"/>
    <mergeCell ref="A33:B3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5"/>
  </cols>
  <sheetData>
    <row r="4">
      <c r="A4" s="1" t="s">
        <v>0</v>
      </c>
      <c r="B4" s="2"/>
      <c r="C4" s="2"/>
      <c r="D4" s="2"/>
      <c r="E4" s="3"/>
      <c r="G4" s="22" t="s">
        <v>57</v>
      </c>
    </row>
    <row r="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G5" s="23" t="s">
        <v>58</v>
      </c>
      <c r="H5" s="24">
        <v>276.72</v>
      </c>
    </row>
    <row r="6">
      <c r="A6" s="6" t="s">
        <v>9</v>
      </c>
      <c r="B6" s="7" t="s">
        <v>10</v>
      </c>
      <c r="C6" s="8">
        <v>310.0</v>
      </c>
      <c r="D6" s="9">
        <f>6</f>
        <v>6</v>
      </c>
      <c r="E6" s="10">
        <f t="shared" ref="E6:E9" si="1">C6*D6</f>
        <v>1860</v>
      </c>
    </row>
    <row r="7">
      <c r="A7" s="6" t="s">
        <v>11</v>
      </c>
      <c r="B7" s="7" t="s">
        <v>12</v>
      </c>
      <c r="C7" s="8">
        <v>290.0</v>
      </c>
      <c r="D7" s="6">
        <v>6.0</v>
      </c>
      <c r="E7" s="10">
        <f t="shared" si="1"/>
        <v>1740</v>
      </c>
    </row>
    <row r="8">
      <c r="A8" s="13" t="s">
        <v>15</v>
      </c>
      <c r="B8" s="14" t="s">
        <v>16</v>
      </c>
      <c r="C8" s="15">
        <v>250.0</v>
      </c>
      <c r="D8" s="13">
        <v>6.0</v>
      </c>
      <c r="E8" s="16">
        <f t="shared" si="1"/>
        <v>1500</v>
      </c>
    </row>
    <row r="9">
      <c r="A9" s="6" t="s">
        <v>17</v>
      </c>
      <c r="B9" s="7" t="s">
        <v>18</v>
      </c>
      <c r="C9" s="8">
        <v>244.0</v>
      </c>
      <c r="D9" s="6">
        <v>6.0</v>
      </c>
      <c r="E9" s="10">
        <f t="shared" si="1"/>
        <v>1464</v>
      </c>
    </row>
  </sheetData>
  <mergeCells count="2">
    <mergeCell ref="A4:E4"/>
    <mergeCell ref="G4:H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6.63"/>
    <col customWidth="1" min="3" max="3" width="42.25"/>
  </cols>
  <sheetData>
    <row r="8">
      <c r="A8" s="25" t="s">
        <v>59</v>
      </c>
      <c r="B8" s="25" t="s">
        <v>60</v>
      </c>
      <c r="C8" s="25" t="s">
        <v>61</v>
      </c>
    </row>
    <row r="9">
      <c r="A9" s="4" t="s">
        <v>62</v>
      </c>
      <c r="B9" s="26">
        <v>45253.0</v>
      </c>
      <c r="C9" s="27" t="s">
        <v>63</v>
      </c>
    </row>
    <row r="10">
      <c r="A10" s="4" t="s">
        <v>64</v>
      </c>
      <c r="B10" s="26">
        <v>45259.0</v>
      </c>
      <c r="C10" s="28"/>
    </row>
    <row r="11">
      <c r="A11" s="4" t="s">
        <v>65</v>
      </c>
      <c r="B11" s="26">
        <v>45260.0</v>
      </c>
      <c r="C11" s="28"/>
    </row>
    <row r="12">
      <c r="A12" s="4" t="s">
        <v>66</v>
      </c>
      <c r="B12" s="29">
        <v>45261.0</v>
      </c>
      <c r="C12" s="27" t="s">
        <v>67</v>
      </c>
    </row>
    <row r="13">
      <c r="A13" s="4" t="s">
        <v>68</v>
      </c>
      <c r="B13" s="29">
        <v>45261.0</v>
      </c>
      <c r="C13" s="27" t="s">
        <v>69</v>
      </c>
    </row>
    <row r="14">
      <c r="A14" s="4" t="s">
        <v>70</v>
      </c>
      <c r="B14" s="29">
        <v>45264.0</v>
      </c>
      <c r="C14" s="28"/>
    </row>
    <row r="15">
      <c r="A15" s="4" t="s">
        <v>71</v>
      </c>
      <c r="B15" s="29">
        <v>45265.0</v>
      </c>
      <c r="C15" s="28"/>
    </row>
  </sheetData>
  <drawing r:id="rId1"/>
</worksheet>
</file>