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de Caixa Previsto" sheetId="1" r:id="rId4"/>
    <sheet state="visible" name="Fluxo de Caixa Realizado" sheetId="2" r:id="rId5"/>
    <sheet state="visible" name="Status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gG6mrMaTcR1YoJvqh22pWcVuNBlw=="/>
    </ext>
  </extLst>
</workbook>
</file>

<file path=xl/sharedStrings.xml><?xml version="1.0" encoding="utf-8"?>
<sst xmlns="http://schemas.openxmlformats.org/spreadsheetml/2006/main" count="97" uniqueCount="58">
  <si>
    <t>Fluxo de Caixa do Projeto</t>
  </si>
  <si>
    <t>Área responsável pelo modelo: PMO</t>
  </si>
  <si>
    <t>VERSÃO: BETA</t>
  </si>
  <si>
    <t>STATUS: APROVADO</t>
  </si>
  <si>
    <t>CÓDIGO:</t>
  </si>
  <si>
    <t>DATA:</t>
  </si>
  <si>
    <t>Projeto:</t>
  </si>
  <si>
    <t>SIGLA - NOME DO PROJETO</t>
  </si>
  <si>
    <t>Investimento Aprovado</t>
  </si>
  <si>
    <t>Início:</t>
  </si>
  <si>
    <t>0/09/2009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</si>
  <si>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</si>
  <si>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</si>
  <si>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</si>
  <si>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</si>
  <si>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</si>
  <si>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</si>
  <si>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</si>
  <si>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</si>
  <si>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</si>
  <si>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</si>
  <si>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</si>
  <si>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</si>
  <si>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</si>
  <si>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Gerente do Projeto</t>
  </si>
  <si>
    <t>Investimento</t>
  </si>
  <si>
    <t>Desenvolvimento</t>
  </si>
  <si>
    <t>Beneficios</t>
  </si>
  <si>
    <t>Despesa</t>
  </si>
  <si>
    <t>Caju</t>
  </si>
  <si>
    <t>Equipe Dev</t>
  </si>
  <si>
    <t>Hospedagem</t>
  </si>
  <si>
    <t>Infra-estrutura</t>
  </si>
  <si>
    <t>Hostgator</t>
  </si>
  <si>
    <t>Equipe QA</t>
  </si>
  <si>
    <t>Equipe Designer</t>
  </si>
  <si>
    <t>Equipe Administrativo</t>
  </si>
  <si>
    <t>Despesas Fiscais</t>
  </si>
  <si>
    <t>Marketing</t>
  </si>
  <si>
    <t>Camelo Digital</t>
  </si>
  <si>
    <t>TOTAL DESPESA PREVISTO</t>
  </si>
  <si>
    <t>TOTAL INVESTIMENTO PREVISTO</t>
  </si>
  <si>
    <t>CUSTO TOTAL PREVISTO</t>
  </si>
  <si>
    <t>Realizado</t>
  </si>
  <si>
    <t>TOTAL DESPESA REALIZADO</t>
  </si>
  <si>
    <t>TOTAL INVESTIMENTO REALIZADO</t>
  </si>
  <si>
    <t>CUSTO TOTAL PREVISTO REALIZADO</t>
  </si>
  <si>
    <t>Ao registrar os lançamentos realizados, informar detalhes da nota fiscal como comentário do campo</t>
  </si>
  <si>
    <t>EXEMPLODE VALORES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</si>
  <si>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</si>
  <si>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</si>
  <si>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</si>
  <si>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</si>
  <si>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</si>
  <si>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</si>
  <si>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</si>
  <si>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Diferença dos realizados</t>
  </si>
  <si>
    <t>Saldo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</si>
</sst>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R$ &quot;* #,##0.00_);_(&quot;R$ &quot;* \(#,##0.00\);_(&quot;R$ &quot;* &quot;-&quot;??_);_(@_)"/>
    <numFmt numFmtId="165" formatCode="mmm\-yy"/>
    <numFmt numFmtId="166" formatCode="mmmm\-yy"/>
    <numFmt numFmtId="167" formatCode="_(* #,##0.00_);_(* \(#,##0.00\);_(* &quot;-&quot;??_);_(@_)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sz val="8.0"/>
      <color theme="1"/>
      <name val="Arial"/>
    </font>
    <font/>
    <font>
      <b/>
      <sz val="10.0"/>
      <color rgb="FFFFFFFF"/>
      <name val="Arial"/>
    </font>
    <font>
      <b/>
      <sz val="12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0.0"/>
      <color rgb="FFFF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sz val="11.0"/>
      <color theme="1"/>
      <name val="Calibri"/>
    </font>
    <font>
      <sz val="11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30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5" fillId="0" fontId="4" numFmtId="0" xfId="0" applyBorder="1" applyFont="1"/>
    <xf borderId="1" fillId="2" fontId="3" numFmtId="0" xfId="0" applyAlignment="1" applyBorder="1" applyFont="1">
      <alignment horizontal="left" vertical="center"/>
    </xf>
    <xf borderId="6" fillId="2" fontId="3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vertical="center"/>
    </xf>
    <xf borderId="6" fillId="2" fontId="6" numFmtId="164" xfId="0" applyAlignment="1" applyBorder="1" applyFont="1" applyNumberFormat="1">
      <alignment vertical="center"/>
    </xf>
    <xf borderId="6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7" fillId="0" fontId="7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3" fontId="5" numFmtId="0" xfId="0" applyAlignment="1" applyBorder="1" applyFill="1" applyFont="1">
      <alignment horizontal="center" vertical="center"/>
    </xf>
    <xf borderId="2" fillId="4" fontId="6" numFmtId="164" xfId="0" applyAlignment="1" applyBorder="1" applyFill="1" applyFont="1" applyNumberFormat="1">
      <alignment horizontal="center" vertical="center"/>
    </xf>
    <xf borderId="6" fillId="2" fontId="3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3" fillId="0" fontId="6" numFmtId="0" xfId="0" applyAlignment="1" applyBorder="1" applyFont="1">
      <alignment horizontal="right" vertical="center"/>
    </xf>
    <xf borderId="7" fillId="0" fontId="8" numFmtId="165" xfId="0" applyAlignment="1" applyBorder="1" applyFont="1" applyNumberFormat="1">
      <alignment horizontal="left" vertical="center"/>
    </xf>
    <xf borderId="7" fillId="0" fontId="6" numFmtId="0" xfId="0" applyAlignment="1" applyBorder="1" applyFont="1">
      <alignment horizontal="right" vertical="center"/>
    </xf>
    <xf borderId="2" fillId="0" fontId="3" numFmtId="165" xfId="0" applyAlignment="1" applyBorder="1" applyFont="1" applyNumberFormat="1">
      <alignment vertical="center"/>
    </xf>
    <xf borderId="1" fillId="2" fontId="3" numFmtId="165" xfId="0" applyAlignment="1" applyBorder="1" applyFont="1" applyNumberFormat="1">
      <alignment horizontal="center" vertical="center"/>
    </xf>
    <xf borderId="6" fillId="2" fontId="3" numFmtId="165" xfId="0" applyAlignment="1" applyBorder="1" applyFont="1" applyNumberFormat="1">
      <alignment horizontal="center" vertical="center"/>
    </xf>
    <xf borderId="4" fillId="2" fontId="3" numFmtId="165" xfId="0" applyAlignment="1" applyBorder="1" applyFont="1" applyNumberFormat="1">
      <alignment horizontal="center" vertical="center"/>
    </xf>
    <xf borderId="8" fillId="0" fontId="9" numFmtId="0" xfId="0" applyAlignment="1" applyBorder="1" applyFont="1">
      <alignment horizontal="center" vertical="center"/>
    </xf>
    <xf borderId="9" fillId="0" fontId="9" numFmtId="166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1" fillId="5" fontId="10" numFmtId="0" xfId="0" applyAlignment="1" applyBorder="1" applyFill="1" applyFont="1">
      <alignment horizontal="center" textRotation="90" vertical="center"/>
    </xf>
    <xf borderId="9" fillId="0" fontId="11" numFmtId="0" xfId="0" applyAlignment="1" applyBorder="1" applyFont="1">
      <alignment horizontal="left" vertical="center"/>
    </xf>
    <xf borderId="9" fillId="0" fontId="11" numFmtId="0" xfId="0" applyAlignment="1" applyBorder="1" applyFont="1">
      <alignment horizontal="left" shrinkToFit="0" vertical="center" wrapText="1"/>
    </xf>
    <xf borderId="10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vertical="center"/>
    </xf>
    <xf borderId="13" fillId="0" fontId="11" numFmtId="0" xfId="0" applyAlignment="1" applyBorder="1" applyFont="1">
      <alignment horizontal="center" vertical="center"/>
    </xf>
    <xf borderId="10" fillId="0" fontId="9" numFmtId="166" xfId="0" applyAlignment="1" applyBorder="1" applyFont="1" applyNumberFormat="1">
      <alignment horizontal="center" vertical="center"/>
    </xf>
    <xf borderId="14" fillId="0" fontId="4" numFmtId="0" xfId="0" applyBorder="1" applyFont="1"/>
    <xf borderId="15" fillId="2" fontId="11" numFmtId="0" xfId="0" applyAlignment="1" applyBorder="1" applyFont="1">
      <alignment vertical="center"/>
    </xf>
    <xf borderId="16" fillId="2" fontId="11" numFmtId="0" xfId="0" applyAlignment="1" applyBorder="1" applyFont="1">
      <alignment vertical="center"/>
    </xf>
    <xf borderId="17" fillId="2" fontId="11" numFmtId="0" xfId="0" applyAlignment="1" applyBorder="1" applyFont="1">
      <alignment vertical="center"/>
    </xf>
    <xf borderId="7" fillId="0" fontId="1" numFmtId="0" xfId="0" applyAlignment="1" applyBorder="1" applyFont="1">
      <alignment horizontal="left" vertical="center"/>
    </xf>
    <xf borderId="2" fillId="0" fontId="1" numFmtId="164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left" vertical="center"/>
    </xf>
    <xf borderId="7" fillId="6" fontId="1" numFmtId="167" xfId="0" applyAlignment="1" applyBorder="1" applyFill="1" applyFont="1" applyNumberFormat="1">
      <alignment horizontal="center" vertical="center"/>
    </xf>
    <xf borderId="18" fillId="0" fontId="1" numFmtId="167" xfId="0" applyAlignment="1" applyBorder="1" applyFont="1" applyNumberFormat="1">
      <alignment horizontal="center" vertical="center"/>
    </xf>
    <xf borderId="1" fillId="6" fontId="1" numFmtId="167" xfId="0" applyAlignment="1" applyBorder="1" applyFont="1" applyNumberFormat="1">
      <alignment horizontal="center" vertical="center"/>
    </xf>
    <xf borderId="15" fillId="2" fontId="6" numFmtId="0" xfId="0" applyAlignment="1" applyBorder="1" applyFont="1">
      <alignment vertical="center"/>
    </xf>
    <xf borderId="16" fillId="2" fontId="6" numFmtId="0" xfId="0" applyAlignment="1" applyBorder="1" applyFont="1">
      <alignment vertical="center"/>
    </xf>
    <xf borderId="19" fillId="2" fontId="6" numFmtId="0" xfId="0" applyAlignment="1" applyBorder="1" applyFont="1">
      <alignment vertical="center"/>
    </xf>
    <xf borderId="10" fillId="0" fontId="2" numFmtId="167" xfId="0" applyAlignment="1" applyBorder="1" applyFont="1" applyNumberFormat="1">
      <alignment horizontal="center" vertical="center"/>
    </xf>
    <xf borderId="20" fillId="0" fontId="4" numFmtId="0" xfId="0" applyBorder="1" applyFont="1"/>
    <xf borderId="0" fillId="0" fontId="12" numFmtId="0" xfId="0" applyAlignment="1" applyFont="1">
      <alignment vertical="center"/>
    </xf>
    <xf borderId="6" fillId="2" fontId="5" numFmtId="0" xfId="0" applyAlignment="1" applyBorder="1" applyFont="1">
      <alignment horizontal="center" vertical="center"/>
    </xf>
    <xf borderId="21" fillId="2" fontId="6" numFmtId="164" xfId="0" applyAlignment="1" applyBorder="1" applyFont="1" applyNumberFormat="1">
      <alignment horizontal="center" vertical="center"/>
    </xf>
    <xf borderId="22" fillId="0" fontId="4" numFmtId="0" xfId="0" applyBorder="1" applyFont="1"/>
    <xf borderId="7" fillId="0" fontId="2" numFmtId="0" xfId="0" applyAlignment="1" applyBorder="1" applyFont="1">
      <alignment horizontal="left" vertical="center"/>
    </xf>
    <xf borderId="0" fillId="0" fontId="13" numFmtId="0" xfId="0" applyFont="1"/>
    <xf borderId="23" fillId="7" fontId="13" numFmtId="0" xfId="0" applyBorder="1" applyFill="1" applyFont="1"/>
    <xf borderId="23" fillId="8" fontId="14" numFmtId="0" xfId="0" applyAlignment="1" applyBorder="1" applyFill="1" applyFont="1">
      <alignment shrinkToFit="0" wrapText="1"/>
    </xf>
    <xf borderId="24" fillId="8" fontId="14" numFmtId="0" xfId="0" applyAlignment="1" applyBorder="1" applyFont="1">
      <alignment shrinkToFit="0" wrapText="1"/>
    </xf>
    <xf borderId="25" fillId="0" fontId="4" numFmtId="0" xfId="0" applyBorder="1" applyFont="1"/>
    <xf borderId="26" fillId="8" fontId="14" numFmtId="0" xfId="0" applyAlignment="1" applyBorder="1" applyFont="1">
      <alignment shrinkToFit="0" wrapText="1"/>
    </xf>
    <xf borderId="27" fillId="8" fontId="14" numFmtId="0" xfId="0" applyAlignment="1" applyBorder="1" applyFont="1">
      <alignment shrinkToFit="0" wrapText="1"/>
    </xf>
    <xf borderId="28" fillId="8" fontId="14" numFmtId="0" xfId="0" applyAlignment="1" applyBorder="1" applyFont="1">
      <alignment shrinkToFit="0" wrapText="1"/>
    </xf>
    <xf borderId="29" fillId="8" fontId="14" numFmtId="0" xfId="0" applyAlignment="1" applyBorder="1" applyFont="1">
      <alignment shrinkToFit="0" wrapText="1"/>
    </xf>
    <xf borderId="7" fillId="0" fontId="13" numFmtId="0" xfId="0" applyBorder="1" applyFont="1"/>
    <xf borderId="7" fillId="0" fontId="13" numFmtId="3" xfId="0" applyBorder="1" applyFont="1" applyNumberFormat="1"/>
    <xf borderId="7" fillId="0" fontId="13" numFmtId="9" xfId="0" applyBorder="1" applyFont="1" applyNumberFormat="1"/>
    <xf borderId="7" fillId="9" fontId="14" numFmtId="0" xfId="0" applyBorder="1" applyFill="1" applyFont="1"/>
    <xf borderId="23" fillId="9" fontId="14" numFmtId="0" xfId="0" applyBorder="1" applyFont="1"/>
    <xf borderId="0" fillId="0" fontId="1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e&#231;&#227;o%2004%20-%20Previsoes%20do%20Orcamento_EXEMPL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1.25"/>
    <col customWidth="1" min="2" max="2" width="5.75"/>
    <col customWidth="1" min="3" max="3" width="34.13"/>
    <col customWidth="1" min="4" max="4" width="14.63"/>
    <col customWidth="1" min="5" max="5" width="21.13"/>
    <col customWidth="1" min="6" max="6" width="27.0"/>
    <col customWidth="1" min="7" max="7" width="9.25"/>
    <col customWidth="1" min="8" max="8" width="20.25"/>
    <col customWidth="1" min="9" max="10" width="18.88"/>
    <col customWidth="1" min="11" max="11" width="15.25"/>
    <col customWidth="1" min="12" max="12" width="14.0"/>
    <col customWidth="1" min="13" max="29" width="15.75"/>
    <col customWidth="1" min="30" max="30" width="18.13"/>
    <col customWidth="1" min="31" max="31" width="12.88"/>
    <col customWidth="1" min="32" max="33" width="9.13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20.25" customHeight="1">
      <c r="A2" s="1"/>
      <c r="B2" s="1"/>
      <c r="C2" s="2" t="s">
        <v>0</v>
      </c>
      <c r="D2" s="2"/>
      <c r="E2" s="2"/>
      <c r="F2" s="2"/>
      <c r="G2" s="3" t="s">
        <v>1</v>
      </c>
      <c r="H2" s="4"/>
      <c r="I2" s="5"/>
      <c r="J2" s="6" t="s">
        <v>2</v>
      </c>
      <c r="K2" s="7"/>
      <c r="L2" s="6" t="s">
        <v>3</v>
      </c>
      <c r="M2" s="8"/>
      <c r="N2" s="9"/>
      <c r="O2" s="10"/>
      <c r="P2" s="11"/>
      <c r="Q2" s="12"/>
      <c r="R2" s="12"/>
      <c r="S2" s="12"/>
      <c r="T2" s="13"/>
      <c r="U2" s="13"/>
      <c r="V2" s="14"/>
      <c r="W2" s="14"/>
      <c r="X2" s="15"/>
      <c r="Y2" s="16" t="s">
        <v>4</v>
      </c>
      <c r="Z2" s="17"/>
      <c r="AA2" s="7"/>
      <c r="AB2" s="18" t="s">
        <v>5</v>
      </c>
      <c r="AC2" s="17"/>
      <c r="AD2" s="7"/>
      <c r="AE2" s="1"/>
      <c r="AF2" s="1"/>
      <c r="AG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2.75" customHeight="1">
      <c r="A4" s="1"/>
      <c r="B4" s="1"/>
      <c r="C4" s="19" t="s">
        <v>6</v>
      </c>
      <c r="D4" s="20" t="s">
        <v>7</v>
      </c>
      <c r="E4" s="8"/>
      <c r="F4" s="8"/>
      <c r="G4" s="8"/>
      <c r="H4" s="8"/>
      <c r="I4" s="8"/>
      <c r="J4" s="2"/>
      <c r="K4" s="21" t="s">
        <v>8</v>
      </c>
      <c r="L4" s="8"/>
      <c r="M4" s="7"/>
      <c r="N4" s="22">
        <v>200000.0</v>
      </c>
      <c r="O4" s="7"/>
      <c r="P4" s="23"/>
      <c r="Q4" s="24"/>
      <c r="R4" s="25" t="s">
        <v>9</v>
      </c>
      <c r="S4" s="26" t="s">
        <v>10</v>
      </c>
      <c r="T4" s="27" t="s">
        <v>11</v>
      </c>
      <c r="U4" s="26">
        <v>39506.0</v>
      </c>
      <c r="V4" s="28"/>
      <c r="W4" s="29"/>
      <c r="X4" s="30"/>
      <c r="Y4" s="30"/>
      <c r="Z4" s="30"/>
      <c r="AA4" s="30"/>
      <c r="AB4" s="30"/>
      <c r="AC4" s="30"/>
      <c r="AD4" s="31"/>
      <c r="AE4" s="1"/>
      <c r="AF4" s="1"/>
      <c r="AG4" s="1"/>
    </row>
    <row r="5" ht="6.75" customHeight="1">
      <c r="A5" s="1"/>
      <c r="B5" s="1"/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5"/>
      <c r="AE5" s="1"/>
      <c r="AF5" s="1"/>
      <c r="AG5" s="1"/>
    </row>
    <row r="6" ht="12.75" customHeight="1">
      <c r="A6" s="1"/>
      <c r="B6" s="36" t="s">
        <v>12</v>
      </c>
      <c r="C6" s="37" t="s">
        <v>13</v>
      </c>
      <c r="D6" s="38" t="s">
        <v>14</v>
      </c>
      <c r="E6" s="38" t="s">
        <v>15</v>
      </c>
      <c r="F6" s="37" t="s">
        <v>16</v>
      </c>
      <c r="G6" s="39" t="s">
        <v>17</v>
      </c>
      <c r="H6" s="39" t="s">
        <v>18</v>
      </c>
      <c r="I6" s="40" t="s">
        <v>19</v>
      </c>
      <c r="J6" s="40" t="s">
        <v>20</v>
      </c>
      <c r="K6" s="41" t="s">
        <v>21</v>
      </c>
      <c r="L6" s="42" t="s">
        <v>22</v>
      </c>
      <c r="M6" s="43">
        <v>39326.0</v>
      </c>
      <c r="N6" s="43">
        <v>39356.0</v>
      </c>
      <c r="O6" s="43">
        <v>39387.0</v>
      </c>
      <c r="P6" s="43">
        <v>39417.0</v>
      </c>
      <c r="Q6" s="43">
        <v>39448.0</v>
      </c>
      <c r="R6" s="43">
        <v>39479.0</v>
      </c>
      <c r="S6" s="43">
        <v>39508.0</v>
      </c>
      <c r="T6" s="43">
        <v>39539.0</v>
      </c>
      <c r="U6" s="43">
        <v>39569.0</v>
      </c>
      <c r="V6" s="43">
        <v>39600.0</v>
      </c>
      <c r="W6" s="43">
        <v>39630.0</v>
      </c>
      <c r="X6" s="43">
        <v>39661.0</v>
      </c>
      <c r="Y6" s="43">
        <v>39692.0</v>
      </c>
      <c r="Z6" s="43">
        <v>39722.0</v>
      </c>
      <c r="AA6" s="43">
        <v>39753.0</v>
      </c>
      <c r="AB6" s="43">
        <v>39783.0</v>
      </c>
      <c r="AC6" s="35">
        <v>2009.0</v>
      </c>
      <c r="AD6" s="35" t="s">
        <v>23</v>
      </c>
      <c r="AE6" s="1"/>
      <c r="AF6" s="1"/>
      <c r="AG6" s="1"/>
    </row>
    <row r="7" ht="4.5" customHeight="1">
      <c r="A7" s="1"/>
      <c r="B7" s="44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7"/>
      <c r="AE7" s="1"/>
      <c r="AF7" s="1"/>
      <c r="AG7" s="1"/>
    </row>
    <row r="8" ht="12.75" customHeight="1">
      <c r="A8" s="1"/>
      <c r="B8" s="44"/>
      <c r="C8" s="48" t="s">
        <v>24</v>
      </c>
      <c r="D8" s="48" t="s">
        <v>25</v>
      </c>
      <c r="E8" s="48" t="s">
        <v>26</v>
      </c>
      <c r="F8" s="48" t="str">
        <f t="shared" ref="F8:F34" si="1">IF(C8&lt;&gt;"",$D$4,"")</f>
        <v>SIGLA - NOME DO PROJETO</v>
      </c>
      <c r="G8" s="48">
        <v>1.0</v>
      </c>
      <c r="H8" s="3"/>
      <c r="I8" s="3"/>
      <c r="J8" s="3"/>
      <c r="K8" s="49">
        <v>2000.0</v>
      </c>
      <c r="L8" s="50">
        <f t="shared" ref="L8:L34" si="2">G8*K8</f>
        <v>2000</v>
      </c>
      <c r="M8" s="51">
        <v>2000.0</v>
      </c>
      <c r="N8" s="51">
        <v>2000.0</v>
      </c>
      <c r="O8" s="51">
        <v>2000.0</v>
      </c>
      <c r="P8" s="51">
        <v>2000.0</v>
      </c>
      <c r="Q8" s="51">
        <v>2000.0</v>
      </c>
      <c r="R8" s="51">
        <v>2000.0</v>
      </c>
      <c r="S8" s="51">
        <v>2000.0</v>
      </c>
      <c r="T8" s="51">
        <v>2000.0</v>
      </c>
      <c r="U8" s="51">
        <v>2000.0</v>
      </c>
      <c r="V8" s="51">
        <v>2000.0</v>
      </c>
      <c r="W8" s="51">
        <v>2000.0</v>
      </c>
      <c r="X8" s="51">
        <v>2000.0</v>
      </c>
      <c r="Y8" s="51">
        <v>2000.0</v>
      </c>
      <c r="Z8" s="51">
        <v>2000.0</v>
      </c>
      <c r="AA8" s="51">
        <v>2000.0</v>
      </c>
      <c r="AB8" s="51">
        <v>2000.0</v>
      </c>
      <c r="AC8" s="51"/>
      <c r="AD8" s="52">
        <f t="shared" ref="AD8:AD34" si="3">SUM(M8:AC8)</f>
        <v>32000</v>
      </c>
      <c r="AE8" s="1"/>
      <c r="AF8" s="1"/>
      <c r="AG8" s="1"/>
    </row>
    <row r="9" ht="12.75" customHeight="1">
      <c r="A9" s="1"/>
      <c r="B9" s="44"/>
      <c r="C9" s="48" t="s">
        <v>27</v>
      </c>
      <c r="D9" s="48" t="s">
        <v>28</v>
      </c>
      <c r="E9" s="48" t="s">
        <v>26</v>
      </c>
      <c r="F9" s="48" t="str">
        <f t="shared" si="1"/>
        <v>SIGLA - NOME DO PROJETO</v>
      </c>
      <c r="G9" s="48">
        <v>7.0</v>
      </c>
      <c r="H9" s="3" t="s">
        <v>29</v>
      </c>
      <c r="I9" s="3"/>
      <c r="J9" s="3"/>
      <c r="K9" s="49">
        <v>300.0</v>
      </c>
      <c r="L9" s="50">
        <f t="shared" si="2"/>
        <v>2100</v>
      </c>
      <c r="M9" s="51">
        <v>2100.0</v>
      </c>
      <c r="N9" s="51">
        <v>2100.0</v>
      </c>
      <c r="O9" s="51">
        <v>2100.0</v>
      </c>
      <c r="P9" s="51">
        <v>2100.0</v>
      </c>
      <c r="Q9" s="51">
        <v>2100.0</v>
      </c>
      <c r="R9" s="51">
        <v>2100.0</v>
      </c>
      <c r="S9" s="51">
        <v>2100.0</v>
      </c>
      <c r="T9" s="51">
        <v>2100.0</v>
      </c>
      <c r="U9" s="51">
        <v>2100.0</v>
      </c>
      <c r="V9" s="51">
        <v>2100.0</v>
      </c>
      <c r="W9" s="51">
        <v>2100.0</v>
      </c>
      <c r="X9" s="51">
        <v>2100.0</v>
      </c>
      <c r="Y9" s="51">
        <v>2100.0</v>
      </c>
      <c r="Z9" s="51">
        <v>2100.0</v>
      </c>
      <c r="AA9" s="51">
        <v>2100.0</v>
      </c>
      <c r="AB9" s="51">
        <v>2100.0</v>
      </c>
      <c r="AC9" s="51"/>
      <c r="AD9" s="52">
        <f t="shared" si="3"/>
        <v>33600</v>
      </c>
      <c r="AE9" s="1"/>
      <c r="AF9" s="1"/>
      <c r="AG9" s="1"/>
    </row>
    <row r="10" ht="12.75" customHeight="1">
      <c r="A10" s="1"/>
      <c r="B10" s="44"/>
      <c r="C10" s="48" t="s">
        <v>30</v>
      </c>
      <c r="D10" s="48" t="s">
        <v>28</v>
      </c>
      <c r="E10" s="48" t="s">
        <v>26</v>
      </c>
      <c r="F10" s="48" t="str">
        <f t="shared" si="1"/>
        <v>SIGLA - NOME DO PROJETO</v>
      </c>
      <c r="G10" s="48">
        <v>3.0</v>
      </c>
      <c r="H10" s="3"/>
      <c r="I10" s="3"/>
      <c r="J10" s="3"/>
      <c r="K10" s="49">
        <v>1800.0</v>
      </c>
      <c r="L10" s="50">
        <f t="shared" si="2"/>
        <v>5400</v>
      </c>
      <c r="M10" s="51">
        <v>5400.0</v>
      </c>
      <c r="N10" s="51">
        <v>5400.0</v>
      </c>
      <c r="O10" s="51">
        <v>5400.0</v>
      </c>
      <c r="P10" s="51">
        <v>5400.0</v>
      </c>
      <c r="Q10" s="51">
        <v>5400.0</v>
      </c>
      <c r="R10" s="51">
        <v>5400.0</v>
      </c>
      <c r="S10" s="51">
        <v>5400.0</v>
      </c>
      <c r="T10" s="51">
        <v>5400.0</v>
      </c>
      <c r="U10" s="51">
        <v>5400.0</v>
      </c>
      <c r="V10" s="51">
        <v>5400.0</v>
      </c>
      <c r="W10" s="51">
        <v>5400.0</v>
      </c>
      <c r="X10" s="51">
        <v>5400.0</v>
      </c>
      <c r="Y10" s="51">
        <v>5400.0</v>
      </c>
      <c r="Z10" s="51">
        <v>5400.0</v>
      </c>
      <c r="AA10" s="51">
        <v>5400.0</v>
      </c>
      <c r="AB10" s="51">
        <v>5400.0</v>
      </c>
      <c r="AC10" s="51"/>
      <c r="AD10" s="52">
        <f t="shared" si="3"/>
        <v>86400</v>
      </c>
      <c r="AE10" s="1"/>
      <c r="AF10" s="1"/>
      <c r="AG10" s="1"/>
    </row>
    <row r="11" ht="12.75" customHeight="1">
      <c r="A11" s="1"/>
      <c r="B11" s="44"/>
      <c r="C11" s="48"/>
      <c r="D11" s="48"/>
      <c r="E11" s="48"/>
      <c r="F11" s="48" t="str">
        <f t="shared" si="1"/>
        <v/>
      </c>
      <c r="G11" s="48"/>
      <c r="H11" s="3"/>
      <c r="I11" s="3"/>
      <c r="J11" s="3"/>
      <c r="K11" s="49"/>
      <c r="L11" s="50">
        <f t="shared" si="2"/>
        <v>0</v>
      </c>
      <c r="M11" s="51">
        <v>1700.0</v>
      </c>
      <c r="N11" s="51">
        <v>1700.0</v>
      </c>
      <c r="O11" s="51">
        <v>1700.0</v>
      </c>
      <c r="P11" s="51">
        <v>1700.0</v>
      </c>
      <c r="Q11" s="51">
        <v>1700.0</v>
      </c>
      <c r="R11" s="51">
        <v>1700.0</v>
      </c>
      <c r="S11" s="51">
        <v>1700.0</v>
      </c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2">
        <f t="shared" si="3"/>
        <v>11900</v>
      </c>
      <c r="AE11" s="1"/>
      <c r="AF11" s="1"/>
      <c r="AG11" s="1"/>
    </row>
    <row r="12" ht="12.75" customHeight="1">
      <c r="A12" s="1"/>
      <c r="B12" s="44"/>
      <c r="C12" s="48" t="s">
        <v>31</v>
      </c>
      <c r="D12" s="48" t="s">
        <v>25</v>
      </c>
      <c r="E12" s="48" t="s">
        <v>32</v>
      </c>
      <c r="F12" s="48" t="str">
        <f t="shared" si="1"/>
        <v>SIGLA - NOME DO PROJETO</v>
      </c>
      <c r="G12" s="48">
        <v>1.0</v>
      </c>
      <c r="H12" s="3" t="s">
        <v>33</v>
      </c>
      <c r="I12" s="3"/>
      <c r="J12" s="3"/>
      <c r="K12" s="49"/>
      <c r="L12" s="50">
        <f t="shared" si="2"/>
        <v>0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2">
        <f t="shared" si="3"/>
        <v>0</v>
      </c>
      <c r="AE12" s="1"/>
      <c r="AF12" s="1"/>
      <c r="AG12" s="1"/>
    </row>
    <row r="13" ht="12.75" customHeight="1">
      <c r="A13" s="1"/>
      <c r="B13" s="44"/>
      <c r="C13" s="48" t="s">
        <v>34</v>
      </c>
      <c r="D13" s="48" t="s">
        <v>28</v>
      </c>
      <c r="E13" s="48" t="s">
        <v>26</v>
      </c>
      <c r="F13" s="48" t="str">
        <f t="shared" si="1"/>
        <v>SIGLA - NOME DO PROJETO</v>
      </c>
      <c r="G13" s="48">
        <v>1.0</v>
      </c>
      <c r="H13" s="3"/>
      <c r="I13" s="3"/>
      <c r="J13" s="3"/>
      <c r="K13" s="49">
        <v>1500.0</v>
      </c>
      <c r="L13" s="50">
        <f t="shared" si="2"/>
        <v>1500</v>
      </c>
      <c r="M13" s="51">
        <v>1500.0</v>
      </c>
      <c r="N13" s="51">
        <v>1500.0</v>
      </c>
      <c r="O13" s="51">
        <v>1500.0</v>
      </c>
      <c r="P13" s="51">
        <v>1500.0</v>
      </c>
      <c r="Q13" s="51">
        <v>1500.0</v>
      </c>
      <c r="R13" s="51">
        <v>1500.0</v>
      </c>
      <c r="S13" s="51">
        <v>1500.0</v>
      </c>
      <c r="T13" s="51">
        <v>1500.0</v>
      </c>
      <c r="U13" s="51">
        <v>1500.0</v>
      </c>
      <c r="V13" s="51">
        <v>1500.0</v>
      </c>
      <c r="W13" s="51">
        <v>1500.0</v>
      </c>
      <c r="X13" s="51">
        <v>1500.0</v>
      </c>
      <c r="Y13" s="51">
        <v>1500.0</v>
      </c>
      <c r="Z13" s="51">
        <v>1500.0</v>
      </c>
      <c r="AA13" s="51">
        <v>1500.0</v>
      </c>
      <c r="AB13" s="51">
        <v>1500.0</v>
      </c>
      <c r="AC13" s="51"/>
      <c r="AD13" s="52">
        <f t="shared" si="3"/>
        <v>24000</v>
      </c>
      <c r="AE13" s="1"/>
      <c r="AF13" s="1"/>
      <c r="AG13" s="1"/>
    </row>
    <row r="14" ht="12.75" customHeight="1">
      <c r="A14" s="1"/>
      <c r="B14" s="44"/>
      <c r="C14" s="48" t="s">
        <v>35</v>
      </c>
      <c r="D14" s="48" t="s">
        <v>28</v>
      </c>
      <c r="E14" s="48" t="s">
        <v>26</v>
      </c>
      <c r="F14" s="48" t="str">
        <f t="shared" si="1"/>
        <v>SIGLA - NOME DO PROJETO</v>
      </c>
      <c r="G14" s="48">
        <v>1.0</v>
      </c>
      <c r="H14" s="3"/>
      <c r="I14" s="3"/>
      <c r="J14" s="3"/>
      <c r="K14" s="49">
        <v>1500.0</v>
      </c>
      <c r="L14" s="50">
        <f t="shared" si="2"/>
        <v>1500</v>
      </c>
      <c r="M14" s="51">
        <v>1500.0</v>
      </c>
      <c r="N14" s="51">
        <v>1500.0</v>
      </c>
      <c r="O14" s="51">
        <v>1500.0</v>
      </c>
      <c r="P14" s="51">
        <v>1500.0</v>
      </c>
      <c r="Q14" s="51">
        <v>1500.0</v>
      </c>
      <c r="R14" s="51">
        <v>1500.0</v>
      </c>
      <c r="S14" s="51">
        <v>1500.0</v>
      </c>
      <c r="T14" s="51">
        <v>1500.0</v>
      </c>
      <c r="U14" s="51">
        <v>1500.0</v>
      </c>
      <c r="V14" s="51">
        <v>1500.0</v>
      </c>
      <c r="W14" s="51">
        <v>1500.0</v>
      </c>
      <c r="X14" s="51">
        <v>1500.0</v>
      </c>
      <c r="Y14" s="51">
        <v>1500.0</v>
      </c>
      <c r="Z14" s="51">
        <v>1500.0</v>
      </c>
      <c r="AA14" s="51">
        <v>1500.0</v>
      </c>
      <c r="AB14" s="51">
        <v>1500.0</v>
      </c>
      <c r="AC14" s="51"/>
      <c r="AD14" s="52">
        <f t="shared" si="3"/>
        <v>24000</v>
      </c>
      <c r="AE14" s="1"/>
      <c r="AF14" s="1"/>
      <c r="AG14" s="1"/>
    </row>
    <row r="15" ht="12.75" customHeight="1">
      <c r="A15" s="1"/>
      <c r="B15" s="44"/>
      <c r="C15" s="48" t="s">
        <v>36</v>
      </c>
      <c r="D15" s="48" t="s">
        <v>28</v>
      </c>
      <c r="E15" s="48" t="s">
        <v>26</v>
      </c>
      <c r="F15" s="48" t="str">
        <f t="shared" si="1"/>
        <v>SIGLA - NOME DO PROJETO</v>
      </c>
      <c r="G15" s="48">
        <v>2.0</v>
      </c>
      <c r="H15" s="3"/>
      <c r="I15" s="3"/>
      <c r="J15" s="3"/>
      <c r="K15" s="49">
        <v>1000.0</v>
      </c>
      <c r="L15" s="50">
        <f t="shared" si="2"/>
        <v>2000</v>
      </c>
      <c r="M15" s="51">
        <v>2000.0</v>
      </c>
      <c r="N15" s="51">
        <v>2000.0</v>
      </c>
      <c r="O15" s="51">
        <v>2000.0</v>
      </c>
      <c r="P15" s="51">
        <v>2000.0</v>
      </c>
      <c r="Q15" s="51">
        <v>2000.0</v>
      </c>
      <c r="R15" s="51">
        <v>2000.0</v>
      </c>
      <c r="S15" s="51">
        <v>2000.0</v>
      </c>
      <c r="T15" s="51">
        <v>2000.0</v>
      </c>
      <c r="U15" s="51">
        <v>2000.0</v>
      </c>
      <c r="V15" s="51">
        <v>2000.0</v>
      </c>
      <c r="W15" s="51">
        <v>2000.0</v>
      </c>
      <c r="X15" s="51">
        <v>2000.0</v>
      </c>
      <c r="Y15" s="51">
        <v>2000.0</v>
      </c>
      <c r="Z15" s="51">
        <v>2000.0</v>
      </c>
      <c r="AA15" s="51">
        <v>2000.0</v>
      </c>
      <c r="AB15" s="51">
        <v>2000.0</v>
      </c>
      <c r="AC15" s="51"/>
      <c r="AD15" s="52">
        <f t="shared" si="3"/>
        <v>32000</v>
      </c>
      <c r="AE15" s="1"/>
      <c r="AF15" s="1"/>
      <c r="AG15" s="1"/>
    </row>
    <row r="16" ht="12.75" customHeight="1">
      <c r="A16" s="1"/>
      <c r="B16" s="44"/>
      <c r="C16" s="48" t="s">
        <v>37</v>
      </c>
      <c r="D16" s="48" t="s">
        <v>28</v>
      </c>
      <c r="E16" s="48" t="s">
        <v>32</v>
      </c>
      <c r="F16" s="48" t="str">
        <f t="shared" si="1"/>
        <v>SIGLA - NOME DO PROJETO</v>
      </c>
      <c r="G16" s="48">
        <v>1.0</v>
      </c>
      <c r="H16" s="3"/>
      <c r="I16" s="3"/>
      <c r="J16" s="3"/>
      <c r="K16" s="49">
        <v>2000.0</v>
      </c>
      <c r="L16" s="50">
        <f t="shared" si="2"/>
        <v>2000</v>
      </c>
      <c r="M16" s="51">
        <v>2000.0</v>
      </c>
      <c r="N16" s="51">
        <v>2000.0</v>
      </c>
      <c r="O16" s="51">
        <v>2000.0</v>
      </c>
      <c r="P16" s="51">
        <v>2000.0</v>
      </c>
      <c r="Q16" s="51">
        <v>2000.0</v>
      </c>
      <c r="R16" s="51">
        <v>2000.0</v>
      </c>
      <c r="S16" s="51">
        <v>2000.0</v>
      </c>
      <c r="T16" s="51">
        <v>2000.0</v>
      </c>
      <c r="U16" s="51">
        <v>2000.0</v>
      </c>
      <c r="V16" s="51">
        <v>2000.0</v>
      </c>
      <c r="W16" s="51">
        <v>2000.0</v>
      </c>
      <c r="X16" s="51">
        <v>2000.0</v>
      </c>
      <c r="Y16" s="51">
        <v>2000.0</v>
      </c>
      <c r="Z16" s="51">
        <v>2000.0</v>
      </c>
      <c r="AA16" s="51">
        <v>2000.0</v>
      </c>
      <c r="AB16" s="51">
        <v>2000.0</v>
      </c>
      <c r="AC16" s="51"/>
      <c r="AD16" s="52">
        <f t="shared" si="3"/>
        <v>32000</v>
      </c>
      <c r="AE16" s="1"/>
      <c r="AF16" s="1"/>
      <c r="AG16" s="1"/>
    </row>
    <row r="17" ht="12.75" customHeight="1">
      <c r="A17" s="1"/>
      <c r="B17" s="44"/>
      <c r="C17" s="48" t="s">
        <v>38</v>
      </c>
      <c r="D17" s="48" t="s">
        <v>25</v>
      </c>
      <c r="E17" s="48" t="s">
        <v>26</v>
      </c>
      <c r="F17" s="48" t="str">
        <f t="shared" si="1"/>
        <v>SIGLA - NOME DO PROJETO</v>
      </c>
      <c r="G17" s="48">
        <v>1.0</v>
      </c>
      <c r="H17" s="3" t="s">
        <v>39</v>
      </c>
      <c r="I17" s="3"/>
      <c r="J17" s="3"/>
      <c r="K17" s="49">
        <v>800.0</v>
      </c>
      <c r="L17" s="50">
        <f t="shared" si="2"/>
        <v>800</v>
      </c>
      <c r="M17" s="51">
        <v>800.0</v>
      </c>
      <c r="N17" s="51">
        <v>800.0</v>
      </c>
      <c r="O17" s="51">
        <v>800.0</v>
      </c>
      <c r="P17" s="51">
        <v>800.0</v>
      </c>
      <c r="Q17" s="51">
        <v>800.0</v>
      </c>
      <c r="R17" s="51">
        <v>800.0</v>
      </c>
      <c r="S17" s="51">
        <v>800.0</v>
      </c>
      <c r="T17" s="51">
        <v>800.0</v>
      </c>
      <c r="U17" s="51">
        <v>800.0</v>
      </c>
      <c r="V17" s="51">
        <v>800.0</v>
      </c>
      <c r="W17" s="51">
        <v>800.0</v>
      </c>
      <c r="X17" s="51">
        <v>800.0</v>
      </c>
      <c r="Y17" s="51">
        <v>800.0</v>
      </c>
      <c r="Z17" s="51">
        <v>800.0</v>
      </c>
      <c r="AA17" s="51">
        <v>800.0</v>
      </c>
      <c r="AB17" s="51">
        <v>800.0</v>
      </c>
      <c r="AC17" s="51"/>
      <c r="AD17" s="52">
        <f t="shared" si="3"/>
        <v>12800</v>
      </c>
      <c r="AE17" s="1"/>
      <c r="AF17" s="1"/>
      <c r="AG17" s="1"/>
    </row>
    <row r="18" ht="12.75" customHeight="1">
      <c r="A18" s="1"/>
      <c r="B18" s="44"/>
      <c r="C18" s="48"/>
      <c r="D18" s="48"/>
      <c r="E18" s="48"/>
      <c r="F18" s="48" t="str">
        <f t="shared" si="1"/>
        <v/>
      </c>
      <c r="G18" s="48"/>
      <c r="H18" s="3"/>
      <c r="I18" s="3"/>
      <c r="J18" s="3"/>
      <c r="K18" s="49"/>
      <c r="L18" s="50">
        <f t="shared" si="2"/>
        <v>0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2">
        <f t="shared" si="3"/>
        <v>0</v>
      </c>
      <c r="AE18" s="1"/>
      <c r="AF18" s="1"/>
      <c r="AG18" s="1"/>
    </row>
    <row r="19" ht="12.75" customHeight="1">
      <c r="A19" s="1"/>
      <c r="B19" s="44"/>
      <c r="C19" s="48"/>
      <c r="D19" s="48"/>
      <c r="E19" s="48"/>
      <c r="F19" s="48" t="str">
        <f t="shared" si="1"/>
        <v/>
      </c>
      <c r="G19" s="48"/>
      <c r="H19" s="3"/>
      <c r="I19" s="3"/>
      <c r="J19" s="3"/>
      <c r="K19" s="49"/>
      <c r="L19" s="50">
        <f t="shared" si="2"/>
        <v>0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2">
        <f t="shared" si="3"/>
        <v>0</v>
      </c>
      <c r="AE19" s="1"/>
      <c r="AF19" s="1"/>
      <c r="AG19" s="1"/>
    </row>
    <row r="20" ht="12.75" customHeight="1">
      <c r="A20" s="1"/>
      <c r="B20" s="44"/>
      <c r="C20" s="48"/>
      <c r="D20" s="48"/>
      <c r="E20" s="48"/>
      <c r="F20" s="48" t="str">
        <f t="shared" si="1"/>
        <v/>
      </c>
      <c r="G20" s="48"/>
      <c r="H20" s="3"/>
      <c r="I20" s="3"/>
      <c r="J20" s="3"/>
      <c r="K20" s="49"/>
      <c r="L20" s="50">
        <f t="shared" si="2"/>
        <v>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2">
        <f t="shared" si="3"/>
        <v>0</v>
      </c>
      <c r="AE20" s="1"/>
      <c r="AF20" s="1"/>
      <c r="AG20" s="1"/>
    </row>
    <row r="21" ht="12.75" customHeight="1">
      <c r="A21" s="1"/>
      <c r="B21" s="44"/>
      <c r="C21" s="48"/>
      <c r="D21" s="48"/>
      <c r="E21" s="48"/>
      <c r="F21" s="48" t="str">
        <f t="shared" si="1"/>
        <v/>
      </c>
      <c r="G21" s="48"/>
      <c r="H21" s="3"/>
      <c r="I21" s="3"/>
      <c r="J21" s="3"/>
      <c r="K21" s="49"/>
      <c r="L21" s="50">
        <f t="shared" si="2"/>
        <v>0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2">
        <f t="shared" si="3"/>
        <v>0</v>
      </c>
      <c r="AE21" s="1"/>
      <c r="AF21" s="1"/>
      <c r="AG21" s="1"/>
    </row>
    <row r="22" ht="12.75" customHeight="1">
      <c r="A22" s="1"/>
      <c r="B22" s="44"/>
      <c r="C22" s="48"/>
      <c r="D22" s="48"/>
      <c r="E22" s="48"/>
      <c r="F22" s="48" t="str">
        <f t="shared" si="1"/>
        <v/>
      </c>
      <c r="G22" s="48"/>
      <c r="H22" s="3"/>
      <c r="I22" s="3"/>
      <c r="J22" s="3"/>
      <c r="K22" s="49"/>
      <c r="L22" s="50">
        <f t="shared" si="2"/>
        <v>0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>
        <f t="shared" si="3"/>
        <v>0</v>
      </c>
      <c r="AE22" s="1"/>
      <c r="AF22" s="1"/>
      <c r="AG22" s="1"/>
    </row>
    <row r="23" ht="12.75" customHeight="1">
      <c r="A23" s="1"/>
      <c r="B23" s="44"/>
      <c r="C23" s="48"/>
      <c r="D23" s="48"/>
      <c r="E23" s="48"/>
      <c r="F23" s="48" t="str">
        <f t="shared" si="1"/>
        <v/>
      </c>
      <c r="G23" s="48"/>
      <c r="H23" s="3"/>
      <c r="I23" s="3"/>
      <c r="J23" s="3"/>
      <c r="K23" s="49"/>
      <c r="L23" s="50">
        <f t="shared" si="2"/>
        <v>0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2">
        <f t="shared" si="3"/>
        <v>0</v>
      </c>
      <c r="AE23" s="1"/>
      <c r="AF23" s="1"/>
      <c r="AG23" s="1"/>
    </row>
    <row r="24" ht="12.75" customHeight="1">
      <c r="A24" s="1"/>
      <c r="B24" s="44"/>
      <c r="C24" s="48"/>
      <c r="D24" s="48"/>
      <c r="E24" s="48"/>
      <c r="F24" s="48" t="str">
        <f t="shared" si="1"/>
        <v/>
      </c>
      <c r="G24" s="48"/>
      <c r="H24" s="3"/>
      <c r="I24" s="3"/>
      <c r="J24" s="3"/>
      <c r="K24" s="49"/>
      <c r="L24" s="50">
        <f t="shared" si="2"/>
        <v>0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2">
        <f t="shared" si="3"/>
        <v>0</v>
      </c>
      <c r="AE24" s="1"/>
      <c r="AF24" s="1"/>
      <c r="AG24" s="1"/>
    </row>
    <row r="25" ht="12.75" customHeight="1">
      <c r="A25" s="1"/>
      <c r="B25" s="44"/>
      <c r="C25" s="48"/>
      <c r="D25" s="48"/>
      <c r="E25" s="48"/>
      <c r="F25" s="48" t="str">
        <f t="shared" si="1"/>
        <v/>
      </c>
      <c r="G25" s="48"/>
      <c r="H25" s="3"/>
      <c r="I25" s="3"/>
      <c r="J25" s="3"/>
      <c r="K25" s="49"/>
      <c r="L25" s="50">
        <f t="shared" si="2"/>
        <v>0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2">
        <f t="shared" si="3"/>
        <v>0</v>
      </c>
      <c r="AE25" s="1"/>
      <c r="AF25" s="1"/>
      <c r="AG25" s="1"/>
    </row>
    <row r="26" ht="12.75" customHeight="1">
      <c r="A26" s="1"/>
      <c r="B26" s="44"/>
      <c r="C26" s="48"/>
      <c r="D26" s="48"/>
      <c r="E26" s="48"/>
      <c r="F26" s="48" t="str">
        <f t="shared" si="1"/>
        <v/>
      </c>
      <c r="G26" s="48"/>
      <c r="H26" s="3"/>
      <c r="I26" s="3"/>
      <c r="J26" s="3"/>
      <c r="K26" s="49"/>
      <c r="L26" s="50">
        <f t="shared" si="2"/>
        <v>0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2">
        <f t="shared" si="3"/>
        <v>0</v>
      </c>
      <c r="AE26" s="1"/>
      <c r="AF26" s="1"/>
      <c r="AG26" s="1"/>
    </row>
    <row r="27" ht="12.75" customHeight="1">
      <c r="A27" s="1"/>
      <c r="B27" s="44"/>
      <c r="C27" s="48"/>
      <c r="D27" s="48"/>
      <c r="E27" s="48"/>
      <c r="F27" s="48" t="str">
        <f t="shared" si="1"/>
        <v/>
      </c>
      <c r="G27" s="48"/>
      <c r="H27" s="3"/>
      <c r="I27" s="3"/>
      <c r="J27" s="3"/>
      <c r="K27" s="49"/>
      <c r="L27" s="50">
        <f t="shared" si="2"/>
        <v>0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2">
        <f t="shared" si="3"/>
        <v>0</v>
      </c>
      <c r="AE27" s="1"/>
      <c r="AF27" s="1"/>
      <c r="AG27" s="1"/>
    </row>
    <row r="28" ht="12.75" customHeight="1">
      <c r="A28" s="1"/>
      <c r="B28" s="44"/>
      <c r="C28" s="48"/>
      <c r="D28" s="48"/>
      <c r="E28" s="48"/>
      <c r="F28" s="48" t="str">
        <f t="shared" si="1"/>
        <v/>
      </c>
      <c r="G28" s="48"/>
      <c r="H28" s="3"/>
      <c r="I28" s="3"/>
      <c r="J28" s="3"/>
      <c r="K28" s="49"/>
      <c r="L28" s="50">
        <f t="shared" si="2"/>
        <v>0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2">
        <f t="shared" si="3"/>
        <v>0</v>
      </c>
      <c r="AE28" s="1"/>
      <c r="AF28" s="1"/>
      <c r="AG28" s="1"/>
    </row>
    <row r="29" ht="12.75" customHeight="1">
      <c r="A29" s="1"/>
      <c r="B29" s="44"/>
      <c r="C29" s="48"/>
      <c r="D29" s="48"/>
      <c r="E29" s="48"/>
      <c r="F29" s="48" t="str">
        <f t="shared" si="1"/>
        <v/>
      </c>
      <c r="G29" s="48"/>
      <c r="H29" s="3"/>
      <c r="I29" s="3"/>
      <c r="J29" s="3"/>
      <c r="K29" s="49"/>
      <c r="L29" s="50">
        <f t="shared" si="2"/>
        <v>0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2">
        <f t="shared" si="3"/>
        <v>0</v>
      </c>
      <c r="AE29" s="1"/>
      <c r="AF29" s="1"/>
      <c r="AG29" s="1"/>
    </row>
    <row r="30" ht="12.75" customHeight="1">
      <c r="A30" s="1"/>
      <c r="B30" s="44"/>
      <c r="C30" s="48"/>
      <c r="D30" s="48"/>
      <c r="E30" s="48"/>
      <c r="F30" s="48" t="str">
        <f t="shared" si="1"/>
        <v/>
      </c>
      <c r="G30" s="48"/>
      <c r="H30" s="3"/>
      <c r="I30" s="3"/>
      <c r="J30" s="3"/>
      <c r="K30" s="49"/>
      <c r="L30" s="50">
        <f t="shared" si="2"/>
        <v>0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2">
        <f t="shared" si="3"/>
        <v>0</v>
      </c>
      <c r="AE30" s="1"/>
      <c r="AF30" s="1"/>
      <c r="AG30" s="1"/>
    </row>
    <row r="31" ht="12.75" customHeight="1">
      <c r="A31" s="1"/>
      <c r="B31" s="44"/>
      <c r="C31" s="48"/>
      <c r="D31" s="48"/>
      <c r="E31" s="48"/>
      <c r="F31" s="48" t="str">
        <f t="shared" si="1"/>
        <v/>
      </c>
      <c r="G31" s="48"/>
      <c r="H31" s="3"/>
      <c r="I31" s="3"/>
      <c r="J31" s="3"/>
      <c r="K31" s="49"/>
      <c r="L31" s="50">
        <f t="shared" si="2"/>
        <v>0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2">
        <f t="shared" si="3"/>
        <v>0</v>
      </c>
      <c r="AE31" s="1"/>
      <c r="AF31" s="1"/>
      <c r="AG31" s="1"/>
    </row>
    <row r="32" ht="12.75" customHeight="1">
      <c r="A32" s="1"/>
      <c r="B32" s="44"/>
      <c r="C32" s="48"/>
      <c r="D32" s="48"/>
      <c r="E32" s="48"/>
      <c r="F32" s="48" t="str">
        <f t="shared" si="1"/>
        <v/>
      </c>
      <c r="G32" s="48"/>
      <c r="H32" s="3"/>
      <c r="I32" s="3"/>
      <c r="J32" s="3"/>
      <c r="K32" s="49"/>
      <c r="L32" s="50">
        <f t="shared" si="2"/>
        <v>0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>
        <f t="shared" si="3"/>
        <v>0</v>
      </c>
      <c r="AE32" s="1"/>
      <c r="AF32" s="1"/>
      <c r="AG32" s="1"/>
    </row>
    <row r="33" ht="12.75" customHeight="1">
      <c r="A33" s="1"/>
      <c r="B33" s="44"/>
      <c r="C33" s="48"/>
      <c r="D33" s="48"/>
      <c r="E33" s="48"/>
      <c r="F33" s="48" t="str">
        <f t="shared" si="1"/>
        <v/>
      </c>
      <c r="G33" s="48"/>
      <c r="H33" s="3"/>
      <c r="I33" s="3"/>
      <c r="J33" s="3"/>
      <c r="K33" s="49"/>
      <c r="L33" s="50">
        <f t="shared" si="2"/>
        <v>0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>
        <f t="shared" si="3"/>
        <v>0</v>
      </c>
      <c r="AE33" s="1"/>
      <c r="AF33" s="1"/>
      <c r="AG33" s="1"/>
    </row>
    <row r="34" ht="12.75" customHeight="1">
      <c r="A34" s="1"/>
      <c r="B34" s="44"/>
      <c r="C34" s="48"/>
      <c r="D34" s="48"/>
      <c r="E34" s="48"/>
      <c r="F34" s="48" t="str">
        <f t="shared" si="1"/>
        <v/>
      </c>
      <c r="G34" s="48"/>
      <c r="H34" s="3"/>
      <c r="I34" s="3"/>
      <c r="J34" s="3"/>
      <c r="K34" s="49"/>
      <c r="L34" s="50">
        <f t="shared" si="2"/>
        <v>0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>
        <f t="shared" si="3"/>
        <v>0</v>
      </c>
      <c r="AE34" s="1"/>
      <c r="AF34" s="1"/>
      <c r="AG34" s="1"/>
    </row>
    <row r="35" ht="12.75" customHeight="1">
      <c r="A35" s="1"/>
      <c r="B35" s="44"/>
      <c r="C35" s="54" t="s">
        <v>40</v>
      </c>
      <c r="D35" s="55"/>
      <c r="E35" s="55"/>
      <c r="F35" s="55"/>
      <c r="G35" s="55"/>
      <c r="H35" s="55"/>
      <c r="I35" s="55"/>
      <c r="J35" s="55"/>
      <c r="K35" s="55"/>
      <c r="L35" s="56"/>
      <c r="M35" s="57">
        <f t="shared" ref="M35:AD35" si="4">SUMIF($D$8:$D$34,"=Despesa",M8:M34)</f>
        <v>14500</v>
      </c>
      <c r="N35" s="57">
        <f t="shared" si="4"/>
        <v>14500</v>
      </c>
      <c r="O35" s="57">
        <f t="shared" si="4"/>
        <v>14500</v>
      </c>
      <c r="P35" s="57">
        <f t="shared" si="4"/>
        <v>14500</v>
      </c>
      <c r="Q35" s="57">
        <f t="shared" si="4"/>
        <v>14500</v>
      </c>
      <c r="R35" s="57">
        <f t="shared" si="4"/>
        <v>14500</v>
      </c>
      <c r="S35" s="57">
        <f t="shared" si="4"/>
        <v>14500</v>
      </c>
      <c r="T35" s="57">
        <f t="shared" si="4"/>
        <v>14500</v>
      </c>
      <c r="U35" s="57">
        <f t="shared" si="4"/>
        <v>14500</v>
      </c>
      <c r="V35" s="57">
        <f t="shared" si="4"/>
        <v>14500</v>
      </c>
      <c r="W35" s="57">
        <f t="shared" si="4"/>
        <v>14500</v>
      </c>
      <c r="X35" s="57">
        <f t="shared" si="4"/>
        <v>14500</v>
      </c>
      <c r="Y35" s="57">
        <f t="shared" si="4"/>
        <v>14500</v>
      </c>
      <c r="Z35" s="57">
        <f t="shared" si="4"/>
        <v>14500</v>
      </c>
      <c r="AA35" s="57">
        <f t="shared" si="4"/>
        <v>14500</v>
      </c>
      <c r="AB35" s="57">
        <f t="shared" si="4"/>
        <v>14500</v>
      </c>
      <c r="AC35" s="57">
        <f t="shared" si="4"/>
        <v>0</v>
      </c>
      <c r="AD35" s="57">
        <f t="shared" si="4"/>
        <v>232000</v>
      </c>
      <c r="AE35" s="1"/>
      <c r="AF35" s="1"/>
      <c r="AG35" s="1"/>
    </row>
    <row r="36" ht="12.75" customHeight="1">
      <c r="A36" s="1"/>
      <c r="B36" s="44"/>
      <c r="C36" s="54" t="s">
        <v>41</v>
      </c>
      <c r="D36" s="55"/>
      <c r="E36" s="55"/>
      <c r="F36" s="55"/>
      <c r="G36" s="55"/>
      <c r="H36" s="55"/>
      <c r="I36" s="55"/>
      <c r="J36" s="55"/>
      <c r="K36" s="55"/>
      <c r="L36" s="56"/>
      <c r="M36" s="57">
        <f t="shared" ref="M36:AD36" si="5">SUMIF($D$8:$D$34,"=Investimento",M8:M34)</f>
        <v>2800</v>
      </c>
      <c r="N36" s="57">
        <f t="shared" si="5"/>
        <v>2800</v>
      </c>
      <c r="O36" s="57">
        <f t="shared" si="5"/>
        <v>2800</v>
      </c>
      <c r="P36" s="57">
        <f t="shared" si="5"/>
        <v>2800</v>
      </c>
      <c r="Q36" s="57">
        <f t="shared" si="5"/>
        <v>2800</v>
      </c>
      <c r="R36" s="57">
        <f t="shared" si="5"/>
        <v>2800</v>
      </c>
      <c r="S36" s="57">
        <f t="shared" si="5"/>
        <v>2800</v>
      </c>
      <c r="T36" s="57">
        <f t="shared" si="5"/>
        <v>2800</v>
      </c>
      <c r="U36" s="57">
        <f t="shared" si="5"/>
        <v>2800</v>
      </c>
      <c r="V36" s="57">
        <f t="shared" si="5"/>
        <v>2800</v>
      </c>
      <c r="W36" s="57">
        <f t="shared" si="5"/>
        <v>2800</v>
      </c>
      <c r="X36" s="57">
        <f t="shared" si="5"/>
        <v>2800</v>
      </c>
      <c r="Y36" s="57">
        <f t="shared" si="5"/>
        <v>2800</v>
      </c>
      <c r="Z36" s="57">
        <f t="shared" si="5"/>
        <v>2800</v>
      </c>
      <c r="AA36" s="57">
        <f t="shared" si="5"/>
        <v>2800</v>
      </c>
      <c r="AB36" s="57">
        <f t="shared" si="5"/>
        <v>2800</v>
      </c>
      <c r="AC36" s="57">
        <f t="shared" si="5"/>
        <v>0</v>
      </c>
      <c r="AD36" s="57">
        <f t="shared" si="5"/>
        <v>44800</v>
      </c>
      <c r="AE36" s="1"/>
      <c r="AF36" s="1"/>
      <c r="AG36" s="1"/>
    </row>
    <row r="37" ht="12.75" customHeight="1">
      <c r="A37" s="1"/>
      <c r="B37" s="58"/>
      <c r="C37" s="54" t="s">
        <v>42</v>
      </c>
      <c r="D37" s="55"/>
      <c r="E37" s="55"/>
      <c r="F37" s="55"/>
      <c r="G37" s="55"/>
      <c r="H37" s="55"/>
      <c r="I37" s="55"/>
      <c r="J37" s="55"/>
      <c r="K37" s="55"/>
      <c r="L37" s="56"/>
      <c r="M37" s="57">
        <f>SUM(M8:M36)</f>
        <v>36300</v>
      </c>
      <c r="N37" s="57">
        <f t="shared" ref="N37:AD37" si="6">SUM(N35:N36)</f>
        <v>17300</v>
      </c>
      <c r="O37" s="57">
        <f t="shared" si="6"/>
        <v>17300</v>
      </c>
      <c r="P37" s="57">
        <f t="shared" si="6"/>
        <v>17300</v>
      </c>
      <c r="Q37" s="57">
        <f t="shared" si="6"/>
        <v>17300</v>
      </c>
      <c r="R37" s="57">
        <f t="shared" si="6"/>
        <v>17300</v>
      </c>
      <c r="S37" s="57">
        <f t="shared" si="6"/>
        <v>17300</v>
      </c>
      <c r="T37" s="57">
        <f t="shared" si="6"/>
        <v>17300</v>
      </c>
      <c r="U37" s="57">
        <f t="shared" si="6"/>
        <v>17300</v>
      </c>
      <c r="V37" s="57">
        <f t="shared" si="6"/>
        <v>17300</v>
      </c>
      <c r="W37" s="57">
        <f t="shared" si="6"/>
        <v>17300</v>
      </c>
      <c r="X37" s="57">
        <f t="shared" si="6"/>
        <v>17300</v>
      </c>
      <c r="Y37" s="57">
        <f t="shared" si="6"/>
        <v>17300</v>
      </c>
      <c r="Z37" s="57">
        <f t="shared" si="6"/>
        <v>17300</v>
      </c>
      <c r="AA37" s="57">
        <f t="shared" si="6"/>
        <v>17300</v>
      </c>
      <c r="AB37" s="57">
        <f t="shared" si="6"/>
        <v>17300</v>
      </c>
      <c r="AC37" s="57">
        <f t="shared" si="6"/>
        <v>0</v>
      </c>
      <c r="AD37" s="57">
        <f t="shared" si="6"/>
        <v>276800</v>
      </c>
      <c r="AE37" s="1"/>
      <c r="AF37" s="1"/>
      <c r="AG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2.75" customHeight="1">
      <c r="A39" s="1"/>
      <c r="B39" s="1"/>
      <c r="C39" s="59"/>
      <c r="D39" s="59"/>
      <c r="E39" s="59"/>
      <c r="F39" s="5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8">
    <mergeCell ref="J2:K2"/>
    <mergeCell ref="L2:M2"/>
    <mergeCell ref="Z2:AA2"/>
    <mergeCell ref="AC2:AD2"/>
    <mergeCell ref="D4:I4"/>
    <mergeCell ref="K4:M4"/>
    <mergeCell ref="N4:O4"/>
    <mergeCell ref="B6:B37"/>
  </mergeCells>
  <dataValidations>
    <dataValidation type="list" allowBlank="1" showErrorMessage="1" sqref="D8:D34">
      <formula1>"Investimento,Despesa"</formula1>
    </dataValidation>
    <dataValidation type="list" allowBlank="1" showErrorMessage="1" sqref="E8:E34">
      <formula1>"Desenvolvimento,Infra-estrutura"</formula1>
    </dataValidation>
    <dataValidation type="decimal" operator="greaterThanOrEqual" allowBlank="1" showErrorMessage="1" sqref="G8:G34 I8:K34">
      <formula1>0.0</formula1>
    </dataValidation>
  </dataValidations>
  <printOptions/>
  <pageMargins bottom="0.54" footer="0.0" header="0.0" left="0.25" right="0.25" top="0.5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0"/>
  <cols>
    <col customWidth="1" min="1" max="1" width="1.25"/>
    <col customWidth="1" min="2" max="2" width="5.75"/>
    <col customWidth="1" min="3" max="3" width="34.13"/>
    <col customWidth="1" min="4" max="4" width="14.63"/>
    <col customWidth="1" min="5" max="5" width="21.13"/>
    <col customWidth="1" min="6" max="6" width="27.0"/>
    <col customWidth="1" min="7" max="7" width="9.25"/>
    <col customWidth="1" min="8" max="8" width="20.25"/>
    <col customWidth="1" min="9" max="10" width="18.88"/>
    <col customWidth="1" min="11" max="11" width="15.13"/>
    <col customWidth="1" min="12" max="12" width="14.0"/>
    <col customWidth="1" min="13" max="30" width="15.75"/>
    <col customWidth="1" min="31" max="31" width="12.88"/>
    <col customWidth="1" min="32" max="33" width="9.13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20.25" customHeight="1">
      <c r="A2" s="1"/>
      <c r="B2" s="1"/>
      <c r="C2" s="2" t="s">
        <v>0</v>
      </c>
      <c r="D2" s="2"/>
      <c r="E2" s="2"/>
      <c r="F2" s="2"/>
      <c r="G2" s="3" t="s">
        <v>1</v>
      </c>
      <c r="H2" s="4"/>
      <c r="I2" s="5"/>
      <c r="J2" s="6" t="s">
        <v>2</v>
      </c>
      <c r="K2" s="7"/>
      <c r="L2" s="6" t="s">
        <v>3</v>
      </c>
      <c r="M2" s="8"/>
      <c r="N2" s="9"/>
      <c r="O2" s="10"/>
      <c r="P2" s="11"/>
      <c r="Q2" s="60"/>
      <c r="R2" s="60"/>
      <c r="S2" s="60"/>
      <c r="T2" s="61"/>
      <c r="U2" s="62"/>
      <c r="V2" s="14"/>
      <c r="W2" s="14"/>
      <c r="X2" s="15"/>
      <c r="Y2" s="23" t="s">
        <v>4</v>
      </c>
      <c r="Z2" s="17"/>
      <c r="AA2" s="7"/>
      <c r="AB2" s="18" t="s">
        <v>5</v>
      </c>
      <c r="AC2" s="17"/>
      <c r="AD2" s="7"/>
      <c r="AE2" s="1"/>
      <c r="AF2" s="1"/>
      <c r="AG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2.75" customHeight="1">
      <c r="A4" s="1"/>
      <c r="B4" s="1"/>
      <c r="C4" s="19" t="s">
        <v>6</v>
      </c>
      <c r="D4" s="20" t="str">
        <f>'Fluxo de Caixa Previsto'!D4:I4</f>
        <v>SIGLA - NOME DO PROJETO</v>
      </c>
      <c r="E4" s="8"/>
      <c r="F4" s="8"/>
      <c r="G4" s="8"/>
      <c r="H4" s="8"/>
      <c r="I4" s="7"/>
      <c r="J4" s="63"/>
      <c r="K4" s="21" t="s">
        <v>8</v>
      </c>
      <c r="L4" s="8"/>
      <c r="M4" s="7"/>
      <c r="N4" s="22">
        <f>'Fluxo de Caixa Previsto'!N4:O4</f>
        <v>200000</v>
      </c>
      <c r="O4" s="7"/>
      <c r="P4" s="23"/>
      <c r="Q4" s="24"/>
      <c r="R4" s="25" t="s">
        <v>9</v>
      </c>
      <c r="S4" s="26" t="str">
        <f>'Fluxo de Caixa Previsto'!S4</f>
        <v>0/09/2009</v>
      </c>
      <c r="T4" s="27" t="s">
        <v>11</v>
      </c>
      <c r="U4" s="26">
        <f>'Fluxo de Caixa Previsto'!U4</f>
        <v>39506</v>
      </c>
      <c r="V4" s="28"/>
      <c r="W4" s="29"/>
      <c r="X4" s="30"/>
      <c r="Y4" s="30"/>
      <c r="Z4" s="30"/>
      <c r="AA4" s="30"/>
      <c r="AB4" s="30"/>
      <c r="AC4" s="30"/>
      <c r="AD4" s="31"/>
      <c r="AE4" s="1"/>
      <c r="AF4" s="1"/>
      <c r="AG4" s="1"/>
    </row>
    <row r="5" ht="6.75" customHeight="1">
      <c r="A5" s="1"/>
      <c r="B5" s="1"/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5"/>
      <c r="AE5" s="1"/>
      <c r="AF5" s="1"/>
      <c r="AG5" s="1"/>
    </row>
    <row r="6" ht="12.75" customHeight="1">
      <c r="A6" s="1"/>
      <c r="B6" s="36" t="s">
        <v>43</v>
      </c>
      <c r="C6" s="37" t="s">
        <v>13</v>
      </c>
      <c r="D6" s="38" t="s">
        <v>14</v>
      </c>
      <c r="E6" s="38" t="s">
        <v>15</v>
      </c>
      <c r="F6" s="37" t="s">
        <v>16</v>
      </c>
      <c r="G6" s="39" t="s">
        <v>17</v>
      </c>
      <c r="H6" s="39" t="s">
        <v>18</v>
      </c>
      <c r="I6" s="40" t="s">
        <v>19</v>
      </c>
      <c r="J6" s="40" t="s">
        <v>20</v>
      </c>
      <c r="K6" s="41" t="s">
        <v>21</v>
      </c>
      <c r="L6" s="42" t="s">
        <v>22</v>
      </c>
      <c r="M6" s="43">
        <v>39326.0</v>
      </c>
      <c r="N6" s="43">
        <v>39356.0</v>
      </c>
      <c r="O6" s="43">
        <v>39387.0</v>
      </c>
      <c r="P6" s="43">
        <v>39417.0</v>
      </c>
      <c r="Q6" s="43">
        <v>39448.0</v>
      </c>
      <c r="R6" s="43">
        <v>39479.0</v>
      </c>
      <c r="S6" s="43">
        <v>39508.0</v>
      </c>
      <c r="T6" s="43">
        <v>39539.0</v>
      </c>
      <c r="U6" s="43">
        <v>39569.0</v>
      </c>
      <c r="V6" s="43">
        <v>39600.0</v>
      </c>
      <c r="W6" s="43">
        <v>39630.0</v>
      </c>
      <c r="X6" s="43">
        <v>39661.0</v>
      </c>
      <c r="Y6" s="43">
        <v>39692.0</v>
      </c>
      <c r="Z6" s="43">
        <v>39722.0</v>
      </c>
      <c r="AA6" s="43">
        <v>39753.0</v>
      </c>
      <c r="AB6" s="43">
        <v>39783.0</v>
      </c>
      <c r="AC6" s="35">
        <v>2009.0</v>
      </c>
      <c r="AD6" s="35" t="s">
        <v>23</v>
      </c>
      <c r="AE6" s="1"/>
      <c r="AF6" s="1"/>
      <c r="AG6" s="1"/>
    </row>
    <row r="7" ht="4.5" customHeight="1">
      <c r="A7" s="1"/>
      <c r="B7" s="44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7"/>
      <c r="AE7" s="1"/>
      <c r="AF7" s="1"/>
      <c r="AG7" s="1"/>
    </row>
    <row r="8" ht="12.75" customHeight="1">
      <c r="A8" s="1"/>
      <c r="B8" s="44"/>
      <c r="C8" s="48" t="str">
        <f>IF('Fluxo de Caixa Previsto'!C8&lt;&gt;"",'Fluxo de Caixa Previsto'!C8,"")</f>
        <v>Gerente do Projeto</v>
      </c>
      <c r="D8" s="48" t="str">
        <f>IF('Fluxo de Caixa Previsto'!D8&lt;&gt;"",'Fluxo de Caixa Previsto'!D8,"")</f>
        <v>Investimento</v>
      </c>
      <c r="E8" s="48" t="str">
        <f>IF('Fluxo de Caixa Previsto'!E8&lt;&gt;"",'Fluxo de Caixa Previsto'!E8,"")</f>
        <v>Desenvolvimento</v>
      </c>
      <c r="F8" s="48" t="str">
        <f>IF('Fluxo de Caixa Previsto'!F8&lt;&gt;"",'Fluxo de Caixa Previsto'!F8,"")</f>
        <v>SIGLA - NOME DO PROJETO</v>
      </c>
      <c r="G8" s="48">
        <f>IF('Fluxo de Caixa Previsto'!G8&lt;&gt;"",'Fluxo de Caixa Previsto'!G8,"")</f>
        <v>1</v>
      </c>
      <c r="H8" s="48" t="str">
        <f>IF('Fluxo de Caixa Previsto'!H8&lt;&gt;"",'Fluxo de Caixa Previsto'!H8,"")</f>
        <v/>
      </c>
      <c r="I8" s="48" t="str">
        <f>IF('Fluxo de Caixa Previsto'!I8&lt;&gt;"",'Fluxo de Caixa Previsto'!I8,"")</f>
        <v/>
      </c>
      <c r="J8" s="50" t="str">
        <f>IF('Fluxo de Caixa Previsto'!J8&lt;&gt;"",'Fluxo de Caixa Previsto'!J8,"")</f>
        <v/>
      </c>
      <c r="K8" s="50">
        <v>1500.0</v>
      </c>
      <c r="L8" s="50">
        <v>1500.0</v>
      </c>
      <c r="M8" s="51">
        <v>1500.0</v>
      </c>
      <c r="N8" s="51">
        <v>1500.0</v>
      </c>
      <c r="O8" s="51">
        <v>1500.0</v>
      </c>
      <c r="P8" s="51">
        <v>1500.0</v>
      </c>
      <c r="Q8" s="51">
        <v>1500.0</v>
      </c>
      <c r="R8" s="51">
        <v>1500.0</v>
      </c>
      <c r="S8" s="51">
        <v>1500.0</v>
      </c>
      <c r="T8" s="51">
        <v>1500.0</v>
      </c>
      <c r="U8" s="51">
        <v>1500.0</v>
      </c>
      <c r="V8" s="51">
        <v>1500.0</v>
      </c>
      <c r="W8" s="51">
        <v>1500.0</v>
      </c>
      <c r="X8" s="51">
        <v>1500.0</v>
      </c>
      <c r="Y8" s="51">
        <v>1500.0</v>
      </c>
      <c r="Z8" s="51">
        <v>1500.0</v>
      </c>
      <c r="AA8" s="51">
        <v>1500.0</v>
      </c>
      <c r="AB8" s="51">
        <v>1500.0</v>
      </c>
      <c r="AC8" s="51"/>
      <c r="AD8" s="52">
        <f t="shared" ref="AD8:AD34" si="1">SUM(M8:AC8)</f>
        <v>24000</v>
      </c>
      <c r="AE8" s="1"/>
      <c r="AF8" s="1"/>
      <c r="AG8" s="1"/>
    </row>
    <row r="9" ht="12.75" customHeight="1">
      <c r="A9" s="1"/>
      <c r="B9" s="44"/>
      <c r="C9" s="48" t="str">
        <f>IF('Fluxo de Caixa Previsto'!C9&lt;&gt;"",'Fluxo de Caixa Previsto'!C9,"")</f>
        <v>Beneficios</v>
      </c>
      <c r="D9" s="48" t="str">
        <f>IF('Fluxo de Caixa Previsto'!D9&lt;&gt;"",'Fluxo de Caixa Previsto'!D9,"")</f>
        <v>Despesa</v>
      </c>
      <c r="E9" s="48" t="str">
        <f>IF('Fluxo de Caixa Previsto'!E9&lt;&gt;"",'Fluxo de Caixa Previsto'!E9,"")</f>
        <v>Desenvolvimento</v>
      </c>
      <c r="F9" s="48" t="str">
        <f>IF('Fluxo de Caixa Previsto'!F9&lt;&gt;"",'Fluxo de Caixa Previsto'!F9,"")</f>
        <v>SIGLA - NOME DO PROJETO</v>
      </c>
      <c r="G9" s="48">
        <v>5.0</v>
      </c>
      <c r="H9" s="48" t="str">
        <f>IF('Fluxo de Caixa Previsto'!H9&lt;&gt;"",'Fluxo de Caixa Previsto'!H9,"")</f>
        <v>Caju</v>
      </c>
      <c r="I9" s="48" t="str">
        <f>IF('Fluxo de Caixa Previsto'!I9&lt;&gt;"",'Fluxo de Caixa Previsto'!I9,"")</f>
        <v/>
      </c>
      <c r="J9" s="50" t="str">
        <f>IF('Fluxo de Caixa Previsto'!J9&lt;&gt;"",'Fluxo de Caixa Previsto'!J9,"")</f>
        <v/>
      </c>
      <c r="K9" s="50">
        <f>IF('Fluxo de Caixa Previsto'!K9&lt;&gt;"",'Fluxo de Caixa Previsto'!K9,"")</f>
        <v>300</v>
      </c>
      <c r="L9" s="50">
        <f>IF('Fluxo de Caixa Previsto'!L9&lt;&gt;"",'Fluxo de Caixa Previsto'!L9,"")</f>
        <v>2100</v>
      </c>
      <c r="M9" s="51">
        <v>2100.0</v>
      </c>
      <c r="N9" s="51">
        <v>2100.0</v>
      </c>
      <c r="O9" s="51">
        <v>2100.0</v>
      </c>
      <c r="P9" s="51">
        <v>2100.0</v>
      </c>
      <c r="Q9" s="51">
        <v>2100.0</v>
      </c>
      <c r="R9" s="51">
        <v>2100.0</v>
      </c>
      <c r="S9" s="51">
        <v>2100.0</v>
      </c>
      <c r="T9" s="51">
        <v>2100.0</v>
      </c>
      <c r="U9" s="51">
        <v>2100.0</v>
      </c>
      <c r="V9" s="51">
        <v>2100.0</v>
      </c>
      <c r="W9" s="51">
        <v>2100.0</v>
      </c>
      <c r="X9" s="51">
        <v>2100.0</v>
      </c>
      <c r="Y9" s="51">
        <v>2100.0</v>
      </c>
      <c r="Z9" s="51">
        <v>2100.0</v>
      </c>
      <c r="AA9" s="51">
        <v>2100.0</v>
      </c>
      <c r="AB9" s="51">
        <v>2100.0</v>
      </c>
      <c r="AC9" s="51"/>
      <c r="AD9" s="52">
        <f t="shared" si="1"/>
        <v>33600</v>
      </c>
      <c r="AE9" s="1"/>
      <c r="AF9" s="1"/>
      <c r="AG9" s="1"/>
    </row>
    <row r="10" ht="12.75" customHeight="1">
      <c r="A10" s="1"/>
      <c r="B10" s="44"/>
      <c r="C10" s="48" t="str">
        <f>IF('Fluxo de Caixa Previsto'!C10&lt;&gt;"",'Fluxo de Caixa Previsto'!C10,"")</f>
        <v>Equipe Dev</v>
      </c>
      <c r="D10" s="48" t="str">
        <f>IF('Fluxo de Caixa Previsto'!D10&lt;&gt;"",'Fluxo de Caixa Previsto'!D10,"")</f>
        <v>Despesa</v>
      </c>
      <c r="E10" s="48" t="str">
        <f>IF('Fluxo de Caixa Previsto'!E10&lt;&gt;"",'Fluxo de Caixa Previsto'!E10,"")</f>
        <v>Desenvolvimento</v>
      </c>
      <c r="F10" s="48" t="str">
        <f>IF('Fluxo de Caixa Previsto'!F10&lt;&gt;"",'Fluxo de Caixa Previsto'!F10,"")</f>
        <v>SIGLA - NOME DO PROJETO</v>
      </c>
      <c r="G10" s="48">
        <v>2.0</v>
      </c>
      <c r="H10" s="48" t="str">
        <f>IF('Fluxo de Caixa Previsto'!H10&lt;&gt;"",'Fluxo de Caixa Previsto'!H10,"")</f>
        <v/>
      </c>
      <c r="I10" s="48" t="str">
        <f>IF('Fluxo de Caixa Previsto'!I10&lt;&gt;"",'Fluxo de Caixa Previsto'!I10,"")</f>
        <v/>
      </c>
      <c r="J10" s="50" t="str">
        <f>IF('Fluxo de Caixa Previsto'!J10&lt;&gt;"",'Fluxo de Caixa Previsto'!J10,"")</f>
        <v/>
      </c>
      <c r="K10" s="50">
        <f>IF('Fluxo de Caixa Previsto'!K10&lt;&gt;"",'Fluxo de Caixa Previsto'!K10,"")</f>
        <v>1800</v>
      </c>
      <c r="L10" s="50">
        <f>IF('Fluxo de Caixa Previsto'!L10&lt;&gt;"",'Fluxo de Caixa Previsto'!L10,"")</f>
        <v>5400</v>
      </c>
      <c r="M10" s="51">
        <v>5400.0</v>
      </c>
      <c r="N10" s="51">
        <v>5400.0</v>
      </c>
      <c r="O10" s="51">
        <v>5400.0</v>
      </c>
      <c r="P10" s="51">
        <v>5400.0</v>
      </c>
      <c r="Q10" s="51">
        <v>5400.0</v>
      </c>
      <c r="R10" s="51">
        <v>5400.0</v>
      </c>
      <c r="S10" s="51">
        <v>5400.0</v>
      </c>
      <c r="T10" s="51">
        <v>5400.0</v>
      </c>
      <c r="U10" s="51">
        <v>5400.0</v>
      </c>
      <c r="V10" s="51">
        <v>5400.0</v>
      </c>
      <c r="W10" s="51">
        <v>5400.0</v>
      </c>
      <c r="X10" s="51">
        <v>5400.0</v>
      </c>
      <c r="Y10" s="51">
        <v>5400.0</v>
      </c>
      <c r="Z10" s="51">
        <v>5400.0</v>
      </c>
      <c r="AA10" s="51">
        <v>5400.0</v>
      </c>
      <c r="AB10" s="51">
        <v>5400.0</v>
      </c>
      <c r="AC10" s="51"/>
      <c r="AD10" s="52">
        <f t="shared" si="1"/>
        <v>86400</v>
      </c>
      <c r="AE10" s="1"/>
      <c r="AF10" s="1"/>
      <c r="AG10" s="1"/>
    </row>
    <row r="11" ht="12.75" customHeight="1">
      <c r="A11" s="1"/>
      <c r="B11" s="44"/>
      <c r="C11" s="48" t="str">
        <f>IF('Fluxo de Caixa Previsto'!C11&lt;&gt;"",'Fluxo de Caixa Previsto'!C11,"")</f>
        <v/>
      </c>
      <c r="D11" s="48" t="str">
        <f>IF('Fluxo de Caixa Previsto'!D11&lt;&gt;"",'Fluxo de Caixa Previsto'!D11,"")</f>
        <v/>
      </c>
      <c r="E11" s="48" t="str">
        <f>IF('Fluxo de Caixa Previsto'!E11&lt;&gt;"",'Fluxo de Caixa Previsto'!E11,"")</f>
        <v/>
      </c>
      <c r="F11" s="48" t="str">
        <f>IF('Fluxo de Caixa Previsto'!F11&lt;&gt;"",'Fluxo de Caixa Previsto'!F11,"")</f>
        <v/>
      </c>
      <c r="G11" s="48"/>
      <c r="H11" s="48"/>
      <c r="I11" s="48" t="str">
        <f>IF('Fluxo de Caixa Previsto'!I11&lt;&gt;"",'Fluxo de Caixa Previsto'!I11,"")</f>
        <v/>
      </c>
      <c r="J11" s="50" t="str">
        <f>IF('Fluxo de Caixa Previsto'!J11&lt;&gt;"",'Fluxo de Caixa Previsto'!J11,"")</f>
        <v/>
      </c>
      <c r="K11" s="50"/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2">
        <f t="shared" si="1"/>
        <v>0</v>
      </c>
      <c r="AE11" s="1"/>
      <c r="AF11" s="1"/>
      <c r="AG11" s="1"/>
    </row>
    <row r="12" ht="12.75" customHeight="1">
      <c r="A12" s="1"/>
      <c r="B12" s="44"/>
      <c r="C12" s="48" t="str">
        <f>IF('Fluxo de Caixa Previsto'!C12&lt;&gt;"",'Fluxo de Caixa Previsto'!C12,"")</f>
        <v>Hospedagem</v>
      </c>
      <c r="D12" s="48" t="str">
        <f>IF('Fluxo de Caixa Previsto'!D12&lt;&gt;"",'Fluxo de Caixa Previsto'!D12,"")</f>
        <v>Investimento</v>
      </c>
      <c r="E12" s="48" t="str">
        <f>IF('Fluxo de Caixa Previsto'!E12&lt;&gt;"",'Fluxo de Caixa Previsto'!E12,"")</f>
        <v>Infra-estrutura</v>
      </c>
      <c r="F12" s="48" t="str">
        <f>IF('Fluxo de Caixa Previsto'!F12&lt;&gt;"",'Fluxo de Caixa Previsto'!F12,"")</f>
        <v>SIGLA - NOME DO PROJETO</v>
      </c>
      <c r="G12" s="48">
        <f>IF('Fluxo de Caixa Previsto'!G12&lt;&gt;"",'Fluxo de Caixa Previsto'!G12,"")</f>
        <v>1</v>
      </c>
      <c r="H12" s="48" t="str">
        <f>IF('Fluxo de Caixa Previsto'!H12&lt;&gt;"",'Fluxo de Caixa Previsto'!H12,"")</f>
        <v>Hostgator</v>
      </c>
      <c r="I12" s="48" t="str">
        <f>IF('Fluxo de Caixa Previsto'!I12&lt;&gt;"",'Fluxo de Caixa Previsto'!I12,"")</f>
        <v/>
      </c>
      <c r="J12" s="50" t="str">
        <f>IF('Fluxo de Caixa Previsto'!J12&lt;&gt;"",'Fluxo de Caixa Previsto'!J12,"")</f>
        <v/>
      </c>
      <c r="K12" s="50">
        <v>500.0</v>
      </c>
      <c r="L12" s="50">
        <v>500.0</v>
      </c>
      <c r="M12" s="51">
        <v>500.0</v>
      </c>
      <c r="N12" s="51">
        <v>500.0</v>
      </c>
      <c r="O12" s="51">
        <v>500.0</v>
      </c>
      <c r="P12" s="51">
        <v>500.0</v>
      </c>
      <c r="Q12" s="51">
        <v>500.0</v>
      </c>
      <c r="R12" s="51">
        <v>1500.0</v>
      </c>
      <c r="S12" s="51">
        <v>500.0</v>
      </c>
      <c r="T12" s="51">
        <v>500.0</v>
      </c>
      <c r="U12" s="51">
        <v>500.0</v>
      </c>
      <c r="V12" s="51">
        <v>500.0</v>
      </c>
      <c r="W12" s="51">
        <v>100.0</v>
      </c>
      <c r="X12" s="51">
        <v>100.0</v>
      </c>
      <c r="Y12" s="51">
        <v>500.0</v>
      </c>
      <c r="Z12" s="51">
        <v>500.0</v>
      </c>
      <c r="AA12" s="51">
        <v>500.0</v>
      </c>
      <c r="AB12" s="51">
        <v>500.0</v>
      </c>
      <c r="AC12" s="51"/>
      <c r="AD12" s="52">
        <f t="shared" si="1"/>
        <v>8200</v>
      </c>
      <c r="AE12" s="1"/>
      <c r="AF12" s="1"/>
      <c r="AG12" s="1"/>
    </row>
    <row r="13" ht="12.75" customHeight="1">
      <c r="A13" s="1"/>
      <c r="B13" s="44"/>
      <c r="C13" s="48" t="str">
        <f>IF('Fluxo de Caixa Previsto'!C13&lt;&gt;"",'Fluxo de Caixa Previsto'!C13,"")</f>
        <v>Equipe QA</v>
      </c>
      <c r="D13" s="48" t="str">
        <f>IF('Fluxo de Caixa Previsto'!D13&lt;&gt;"",'Fluxo de Caixa Previsto'!D13,"")</f>
        <v>Despesa</v>
      </c>
      <c r="E13" s="48" t="str">
        <f>IF('Fluxo de Caixa Previsto'!E13&lt;&gt;"",'Fluxo de Caixa Previsto'!E13,"")</f>
        <v>Desenvolvimento</v>
      </c>
      <c r="F13" s="48" t="str">
        <f>IF('Fluxo de Caixa Previsto'!F13&lt;&gt;"",'Fluxo de Caixa Previsto'!F13,"")</f>
        <v>SIGLA - NOME DO PROJETO</v>
      </c>
      <c r="G13" s="48">
        <f>IF('Fluxo de Caixa Previsto'!G13&lt;&gt;"",'Fluxo de Caixa Previsto'!G13,"")</f>
        <v>1</v>
      </c>
      <c r="H13" s="48" t="str">
        <f>IF('Fluxo de Caixa Previsto'!H13&lt;&gt;"",'Fluxo de Caixa Previsto'!H13,"")</f>
        <v/>
      </c>
      <c r="I13" s="48" t="str">
        <f>IF('Fluxo de Caixa Previsto'!I13&lt;&gt;"",'Fluxo de Caixa Previsto'!I13,"")</f>
        <v/>
      </c>
      <c r="J13" s="50" t="str">
        <f>IF('Fluxo de Caixa Previsto'!J13&lt;&gt;"",'Fluxo de Caixa Previsto'!J13,"")</f>
        <v/>
      </c>
      <c r="K13" s="50">
        <v>1250.0</v>
      </c>
      <c r="L13" s="50">
        <v>1250.0</v>
      </c>
      <c r="M13" s="51">
        <v>1250.0</v>
      </c>
      <c r="N13" s="51">
        <v>1250.0</v>
      </c>
      <c r="O13" s="51">
        <v>1250.0</v>
      </c>
      <c r="P13" s="51">
        <v>1250.0</v>
      </c>
      <c r="Q13" s="51">
        <v>1250.0</v>
      </c>
      <c r="R13" s="51">
        <v>1550.0</v>
      </c>
      <c r="S13" s="51">
        <v>1250.0</v>
      </c>
      <c r="T13" s="51">
        <v>1250.0</v>
      </c>
      <c r="U13" s="51">
        <v>1250.0</v>
      </c>
      <c r="V13" s="51">
        <v>1250.0</v>
      </c>
      <c r="W13" s="51">
        <v>1250.0</v>
      </c>
      <c r="X13" s="51">
        <v>1250.0</v>
      </c>
      <c r="Y13" s="51">
        <v>1250.0</v>
      </c>
      <c r="Z13" s="51">
        <v>1250.0</v>
      </c>
      <c r="AA13" s="51">
        <v>1250.0</v>
      </c>
      <c r="AB13" s="51">
        <v>1250.0</v>
      </c>
      <c r="AC13" s="51"/>
      <c r="AD13" s="52">
        <f t="shared" si="1"/>
        <v>20300</v>
      </c>
      <c r="AE13" s="1"/>
      <c r="AF13" s="1"/>
      <c r="AG13" s="1"/>
    </row>
    <row r="14" ht="12.75" customHeight="1">
      <c r="A14" s="1"/>
      <c r="B14" s="44"/>
      <c r="C14" s="48" t="str">
        <f>IF('Fluxo de Caixa Previsto'!C14&lt;&gt;"",'Fluxo de Caixa Previsto'!C14,"")</f>
        <v>Equipe Designer</v>
      </c>
      <c r="D14" s="48" t="str">
        <f>IF('Fluxo de Caixa Previsto'!D14&lt;&gt;"",'Fluxo de Caixa Previsto'!D14,"")</f>
        <v>Despesa</v>
      </c>
      <c r="E14" s="48" t="str">
        <f>IF('Fluxo de Caixa Previsto'!E14&lt;&gt;"",'Fluxo de Caixa Previsto'!E14,"")</f>
        <v>Desenvolvimento</v>
      </c>
      <c r="F14" s="48" t="str">
        <f>IF('Fluxo de Caixa Previsto'!F14&lt;&gt;"",'Fluxo de Caixa Previsto'!F14,"")</f>
        <v>SIGLA - NOME DO PROJETO</v>
      </c>
      <c r="G14" s="48">
        <f>IF('Fluxo de Caixa Previsto'!G14&lt;&gt;"",'Fluxo de Caixa Previsto'!G14,"")</f>
        <v>1</v>
      </c>
      <c r="H14" s="48" t="str">
        <f>IF('Fluxo de Caixa Previsto'!H14&lt;&gt;"",'Fluxo de Caixa Previsto'!H14,"")</f>
        <v/>
      </c>
      <c r="I14" s="48" t="str">
        <f>IF('Fluxo de Caixa Previsto'!I14&lt;&gt;"",'Fluxo de Caixa Previsto'!I14,"")</f>
        <v/>
      </c>
      <c r="J14" s="50" t="str">
        <f>IF('Fluxo de Caixa Previsto'!J14&lt;&gt;"",'Fluxo de Caixa Previsto'!J14,"")</f>
        <v/>
      </c>
      <c r="K14" s="50">
        <v>1100.0</v>
      </c>
      <c r="L14" s="50">
        <v>1100.0</v>
      </c>
      <c r="M14" s="51">
        <v>1500.0</v>
      </c>
      <c r="N14" s="51">
        <v>1100.0</v>
      </c>
      <c r="O14" s="51">
        <v>1100.0</v>
      </c>
      <c r="P14" s="51">
        <v>1100.0</v>
      </c>
      <c r="Q14" s="51">
        <v>1100.0</v>
      </c>
      <c r="R14" s="51">
        <v>1100.0</v>
      </c>
      <c r="S14" s="51">
        <v>1100.0</v>
      </c>
      <c r="T14" s="51">
        <v>1100.0</v>
      </c>
      <c r="U14" s="51">
        <v>600.0</v>
      </c>
      <c r="V14" s="51">
        <v>1100.0</v>
      </c>
      <c r="W14" s="51">
        <v>1100.0</v>
      </c>
      <c r="X14" s="51">
        <v>1100.0</v>
      </c>
      <c r="Y14" s="51">
        <v>1100.0</v>
      </c>
      <c r="Z14" s="51">
        <v>1100.0</v>
      </c>
      <c r="AA14" s="51">
        <v>1100.0</v>
      </c>
      <c r="AB14" s="51">
        <v>1100.0</v>
      </c>
      <c r="AC14" s="51"/>
      <c r="AD14" s="52">
        <f t="shared" si="1"/>
        <v>17500</v>
      </c>
      <c r="AE14" s="1"/>
      <c r="AF14" s="1"/>
      <c r="AG14" s="1"/>
    </row>
    <row r="15" ht="12.75" customHeight="1">
      <c r="A15" s="1"/>
      <c r="B15" s="44"/>
      <c r="C15" s="48" t="str">
        <f>IF('Fluxo de Caixa Previsto'!C15&lt;&gt;"",'Fluxo de Caixa Previsto'!C15,"")</f>
        <v>Equipe Administrativo</v>
      </c>
      <c r="D15" s="48" t="str">
        <f>IF('Fluxo de Caixa Previsto'!D15&lt;&gt;"",'Fluxo de Caixa Previsto'!D15,"")</f>
        <v>Despesa</v>
      </c>
      <c r="E15" s="48" t="str">
        <f>IF('Fluxo de Caixa Previsto'!E15&lt;&gt;"",'Fluxo de Caixa Previsto'!E15,"")</f>
        <v>Desenvolvimento</v>
      </c>
      <c r="F15" s="48" t="str">
        <f>IF('Fluxo de Caixa Previsto'!F15&lt;&gt;"",'Fluxo de Caixa Previsto'!F15,"")</f>
        <v>SIGLA - NOME DO PROJETO</v>
      </c>
      <c r="G15" s="48">
        <v>1.0</v>
      </c>
      <c r="H15" s="48" t="str">
        <f>IF('Fluxo de Caixa Previsto'!H15&lt;&gt;"",'Fluxo de Caixa Previsto'!H15,"")</f>
        <v/>
      </c>
      <c r="I15" s="48" t="str">
        <f>IF('Fluxo de Caixa Previsto'!I15&lt;&gt;"",'Fluxo de Caixa Previsto'!I15,"")</f>
        <v/>
      </c>
      <c r="J15" s="50" t="str">
        <f>IF('Fluxo de Caixa Previsto'!J15&lt;&gt;"",'Fluxo de Caixa Previsto'!J15,"")</f>
        <v/>
      </c>
      <c r="K15" s="50">
        <f>IF('Fluxo de Caixa Previsto'!K15&lt;&gt;"",'Fluxo de Caixa Previsto'!K15,"")</f>
        <v>1000</v>
      </c>
      <c r="L15" s="50">
        <v>1000.0</v>
      </c>
      <c r="M15" s="51">
        <v>1000.0</v>
      </c>
      <c r="N15" s="51">
        <v>1000.0</v>
      </c>
      <c r="O15" s="51">
        <v>1000.0</v>
      </c>
      <c r="P15" s="51">
        <v>1000.0</v>
      </c>
      <c r="Q15" s="51">
        <v>1000.0</v>
      </c>
      <c r="R15" s="51">
        <v>2000.0</v>
      </c>
      <c r="S15" s="51">
        <v>1000.0</v>
      </c>
      <c r="T15" s="51">
        <v>1000.0</v>
      </c>
      <c r="U15" s="51">
        <v>1000.0</v>
      </c>
      <c r="V15" s="51">
        <v>1000.0</v>
      </c>
      <c r="W15" s="51">
        <v>1000.0</v>
      </c>
      <c r="X15" s="51">
        <v>1000.0</v>
      </c>
      <c r="Y15" s="51">
        <v>1000.0</v>
      </c>
      <c r="Z15" s="51">
        <v>1000.0</v>
      </c>
      <c r="AA15" s="51">
        <v>1500.0</v>
      </c>
      <c r="AB15" s="51">
        <v>1000.0</v>
      </c>
      <c r="AC15" s="51"/>
      <c r="AD15" s="52">
        <f t="shared" si="1"/>
        <v>17500</v>
      </c>
      <c r="AE15" s="1"/>
      <c r="AF15" s="1"/>
      <c r="AG15" s="1"/>
    </row>
    <row r="16" ht="12.75" customHeight="1">
      <c r="A16" s="1"/>
      <c r="B16" s="44"/>
      <c r="C16" s="48" t="str">
        <f>IF('Fluxo de Caixa Previsto'!C16&lt;&gt;"",'Fluxo de Caixa Previsto'!C16,"")</f>
        <v>Despesas Fiscais</v>
      </c>
      <c r="D16" s="48" t="str">
        <f>IF('Fluxo de Caixa Previsto'!D16&lt;&gt;"",'Fluxo de Caixa Previsto'!D16,"")</f>
        <v>Despesa</v>
      </c>
      <c r="E16" s="48" t="str">
        <f>IF('Fluxo de Caixa Previsto'!E16&lt;&gt;"",'Fluxo de Caixa Previsto'!E16,"")</f>
        <v>Infra-estrutura</v>
      </c>
      <c r="F16" s="48" t="str">
        <f>IF('Fluxo de Caixa Previsto'!F16&lt;&gt;"",'Fluxo de Caixa Previsto'!F16,"")</f>
        <v>SIGLA - NOME DO PROJETO</v>
      </c>
      <c r="G16" s="48">
        <f>IF('Fluxo de Caixa Previsto'!G16&lt;&gt;"",'Fluxo de Caixa Previsto'!G16,"")</f>
        <v>1</v>
      </c>
      <c r="H16" s="48" t="str">
        <f>IF('Fluxo de Caixa Previsto'!H16&lt;&gt;"",'Fluxo de Caixa Previsto'!H16,"")</f>
        <v/>
      </c>
      <c r="I16" s="48" t="str">
        <f>IF('Fluxo de Caixa Previsto'!I16&lt;&gt;"",'Fluxo de Caixa Previsto'!I16,"")</f>
        <v/>
      </c>
      <c r="J16" s="50" t="str">
        <f>IF('Fluxo de Caixa Previsto'!J16&lt;&gt;"",'Fluxo de Caixa Previsto'!J16,"")</f>
        <v/>
      </c>
      <c r="K16" s="50">
        <v>1800.0</v>
      </c>
      <c r="L16" s="50">
        <v>1800.0</v>
      </c>
      <c r="M16" s="51">
        <v>1550.0</v>
      </c>
      <c r="N16" s="51">
        <v>1800.0</v>
      </c>
      <c r="O16" s="51">
        <v>5000.0</v>
      </c>
      <c r="P16" s="51">
        <v>1800.0</v>
      </c>
      <c r="Q16" s="51">
        <v>1800.0</v>
      </c>
      <c r="R16" s="51">
        <v>2500.0</v>
      </c>
      <c r="S16" s="51">
        <v>1800.0</v>
      </c>
      <c r="T16" s="51">
        <v>1800.0</v>
      </c>
      <c r="U16" s="51">
        <v>1800.0</v>
      </c>
      <c r="V16" s="51">
        <v>1800.0</v>
      </c>
      <c r="W16" s="51">
        <v>900.0</v>
      </c>
      <c r="X16" s="51">
        <v>1800.0</v>
      </c>
      <c r="Y16" s="51">
        <v>1800.0</v>
      </c>
      <c r="Z16" s="51">
        <v>1800.0</v>
      </c>
      <c r="AA16" s="51">
        <v>1800.0</v>
      </c>
      <c r="AB16" s="51">
        <v>1800.0</v>
      </c>
      <c r="AC16" s="51"/>
      <c r="AD16" s="52">
        <f t="shared" si="1"/>
        <v>31550</v>
      </c>
      <c r="AE16" s="1"/>
      <c r="AF16" s="1"/>
      <c r="AG16" s="1"/>
    </row>
    <row r="17" ht="12.75" customHeight="1">
      <c r="A17" s="1"/>
      <c r="B17" s="44"/>
      <c r="C17" s="48" t="str">
        <f>IF('Fluxo de Caixa Previsto'!C17&lt;&gt;"",'Fluxo de Caixa Previsto'!C17,"")</f>
        <v>Marketing</v>
      </c>
      <c r="D17" s="48" t="str">
        <f>IF('Fluxo de Caixa Previsto'!D17&lt;&gt;"",'Fluxo de Caixa Previsto'!D17,"")</f>
        <v>Investimento</v>
      </c>
      <c r="E17" s="48" t="str">
        <f>IF('Fluxo de Caixa Previsto'!E17&lt;&gt;"",'Fluxo de Caixa Previsto'!E17,"")</f>
        <v>Desenvolvimento</v>
      </c>
      <c r="F17" s="48" t="str">
        <f>IF('Fluxo de Caixa Previsto'!F17&lt;&gt;"",'Fluxo de Caixa Previsto'!F17,"")</f>
        <v>SIGLA - NOME DO PROJETO</v>
      </c>
      <c r="G17" s="48">
        <f>IF('Fluxo de Caixa Previsto'!G17&lt;&gt;"",'Fluxo de Caixa Previsto'!G17,"")</f>
        <v>1</v>
      </c>
      <c r="H17" s="48" t="str">
        <f>IF('Fluxo de Caixa Previsto'!H17&lt;&gt;"",'Fluxo de Caixa Previsto'!H17,"")</f>
        <v>Camelo Digital</v>
      </c>
      <c r="I17" s="48" t="str">
        <f>IF('Fluxo de Caixa Previsto'!I17&lt;&gt;"",'Fluxo de Caixa Previsto'!I17,"")</f>
        <v/>
      </c>
      <c r="J17" s="50" t="str">
        <f>IF('Fluxo de Caixa Previsto'!J17&lt;&gt;"",'Fluxo de Caixa Previsto'!J17,"")</f>
        <v/>
      </c>
      <c r="K17" s="50">
        <f>IF('Fluxo de Caixa Previsto'!K17&lt;&gt;"",'Fluxo de Caixa Previsto'!K17,"")</f>
        <v>800</v>
      </c>
      <c r="L17" s="50">
        <f>IF('Fluxo de Caixa Previsto'!L17&lt;&gt;"",'Fluxo de Caixa Previsto'!L17,"")</f>
        <v>800</v>
      </c>
      <c r="M17" s="51">
        <v>800.0</v>
      </c>
      <c r="N17" s="51">
        <v>800.0</v>
      </c>
      <c r="O17" s="51">
        <v>800.0</v>
      </c>
      <c r="P17" s="51">
        <v>800.0</v>
      </c>
      <c r="Q17" s="51">
        <v>800.0</v>
      </c>
      <c r="R17" s="51">
        <v>800.0</v>
      </c>
      <c r="S17" s="51">
        <v>800.0</v>
      </c>
      <c r="T17" s="51">
        <v>800.0</v>
      </c>
      <c r="U17" s="51">
        <v>800.0</v>
      </c>
      <c r="V17" s="51">
        <v>800.0</v>
      </c>
      <c r="W17" s="51">
        <v>800.0</v>
      </c>
      <c r="X17" s="51">
        <v>800.0</v>
      </c>
      <c r="Y17" s="51">
        <v>800.0</v>
      </c>
      <c r="Z17" s="51">
        <v>800.0</v>
      </c>
      <c r="AA17" s="51">
        <v>800.0</v>
      </c>
      <c r="AB17" s="51">
        <v>800.0</v>
      </c>
      <c r="AC17" s="51"/>
      <c r="AD17" s="52">
        <f t="shared" si="1"/>
        <v>12800</v>
      </c>
      <c r="AE17" s="1"/>
      <c r="AF17" s="1"/>
      <c r="AG17" s="1"/>
    </row>
    <row r="18" ht="12.75" customHeight="1">
      <c r="A18" s="1"/>
      <c r="B18" s="44"/>
      <c r="C18" s="48" t="str">
        <f>IF('Fluxo de Caixa Previsto'!C18&lt;&gt;"",'Fluxo de Caixa Previsto'!C18,"")</f>
        <v/>
      </c>
      <c r="D18" s="48" t="str">
        <f>IF('Fluxo de Caixa Previsto'!D18&lt;&gt;"",'Fluxo de Caixa Previsto'!D18,"")</f>
        <v/>
      </c>
      <c r="E18" s="48" t="str">
        <f>IF('Fluxo de Caixa Previsto'!E18&lt;&gt;"",'Fluxo de Caixa Previsto'!E18,"")</f>
        <v/>
      </c>
      <c r="F18" s="48" t="str">
        <f>IF('Fluxo de Caixa Previsto'!F18&lt;&gt;"",'Fluxo de Caixa Previsto'!F18,"")</f>
        <v/>
      </c>
      <c r="G18" s="48" t="str">
        <f>IF('Fluxo de Caixa Previsto'!G18&lt;&gt;"",'Fluxo de Caixa Previsto'!G18,"")</f>
        <v/>
      </c>
      <c r="H18" s="48" t="str">
        <f>IF('Fluxo de Caixa Previsto'!H18&lt;&gt;"",'Fluxo de Caixa Previsto'!H18,"")</f>
        <v/>
      </c>
      <c r="I18" s="48" t="str">
        <f>IF('Fluxo de Caixa Previsto'!I18&lt;&gt;"",'Fluxo de Caixa Previsto'!I18,"")</f>
        <v/>
      </c>
      <c r="J18" s="50" t="str">
        <f>IF('Fluxo de Caixa Previsto'!J18&lt;&gt;"",'Fluxo de Caixa Previsto'!J18,"")</f>
        <v/>
      </c>
      <c r="K18" s="50" t="str">
        <f>IF('Fluxo de Caixa Previsto'!K18&lt;&gt;"",'Fluxo de Caixa Previsto'!K18,"")</f>
        <v/>
      </c>
      <c r="L18" s="50">
        <f>IF('Fluxo de Caixa Previsto'!L18&lt;&gt;"",'Fluxo de Caixa Previsto'!L18,"")</f>
        <v>0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2">
        <f t="shared" si="1"/>
        <v>0</v>
      </c>
      <c r="AE18" s="1"/>
      <c r="AF18" s="1"/>
      <c r="AG18" s="1"/>
    </row>
    <row r="19" ht="12.75" customHeight="1">
      <c r="A19" s="1"/>
      <c r="B19" s="44"/>
      <c r="C19" s="48" t="str">
        <f>IF('Fluxo de Caixa Previsto'!C19&lt;&gt;"",'Fluxo de Caixa Previsto'!C19,"")</f>
        <v/>
      </c>
      <c r="D19" s="48" t="str">
        <f>IF('Fluxo de Caixa Previsto'!D19&lt;&gt;"",'Fluxo de Caixa Previsto'!D19,"")</f>
        <v/>
      </c>
      <c r="E19" s="48" t="str">
        <f>IF('Fluxo de Caixa Previsto'!E19&lt;&gt;"",'Fluxo de Caixa Previsto'!E19,"")</f>
        <v/>
      </c>
      <c r="F19" s="48" t="str">
        <f>IF('Fluxo de Caixa Previsto'!F19&lt;&gt;"",'Fluxo de Caixa Previsto'!F19,"")</f>
        <v/>
      </c>
      <c r="G19" s="48" t="str">
        <f>IF('Fluxo de Caixa Previsto'!G19&lt;&gt;"",'Fluxo de Caixa Previsto'!G19,"")</f>
        <v/>
      </c>
      <c r="H19" s="48" t="str">
        <f>IF('Fluxo de Caixa Previsto'!H19&lt;&gt;"",'Fluxo de Caixa Previsto'!H19,"")</f>
        <v/>
      </c>
      <c r="I19" s="48" t="str">
        <f>IF('Fluxo de Caixa Previsto'!I19&lt;&gt;"",'Fluxo de Caixa Previsto'!I19,"")</f>
        <v/>
      </c>
      <c r="J19" s="50" t="str">
        <f>IF('Fluxo de Caixa Previsto'!J19&lt;&gt;"",'Fluxo de Caixa Previsto'!J19,"")</f>
        <v/>
      </c>
      <c r="K19" s="50" t="str">
        <f>IF('Fluxo de Caixa Previsto'!K19&lt;&gt;"",'Fluxo de Caixa Previsto'!K19,"")</f>
        <v/>
      </c>
      <c r="L19" s="50">
        <f>IF('Fluxo de Caixa Previsto'!L19&lt;&gt;"",'Fluxo de Caixa Previsto'!L19,"")</f>
        <v>0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2">
        <f t="shared" si="1"/>
        <v>0</v>
      </c>
      <c r="AE19" s="1"/>
      <c r="AF19" s="1"/>
      <c r="AG19" s="1"/>
    </row>
    <row r="20" ht="12.75" customHeight="1">
      <c r="A20" s="1"/>
      <c r="B20" s="44"/>
      <c r="C20" s="48" t="str">
        <f>IF('Fluxo de Caixa Previsto'!C20&lt;&gt;"",'Fluxo de Caixa Previsto'!C20,"")</f>
        <v/>
      </c>
      <c r="D20" s="48" t="str">
        <f>IF('Fluxo de Caixa Previsto'!D20&lt;&gt;"",'Fluxo de Caixa Previsto'!D20,"")</f>
        <v/>
      </c>
      <c r="E20" s="48" t="str">
        <f>IF('Fluxo de Caixa Previsto'!E20&lt;&gt;"",'Fluxo de Caixa Previsto'!E20,"")</f>
        <v/>
      </c>
      <c r="F20" s="48" t="str">
        <f>IF('Fluxo de Caixa Previsto'!F20&lt;&gt;"",'Fluxo de Caixa Previsto'!F20,"")</f>
        <v/>
      </c>
      <c r="G20" s="48" t="str">
        <f>IF('Fluxo de Caixa Previsto'!G20&lt;&gt;"",'Fluxo de Caixa Previsto'!G20,"")</f>
        <v/>
      </c>
      <c r="H20" s="48" t="str">
        <f>IF('Fluxo de Caixa Previsto'!H20&lt;&gt;"",'Fluxo de Caixa Previsto'!H20,"")</f>
        <v/>
      </c>
      <c r="I20" s="48" t="str">
        <f>IF('Fluxo de Caixa Previsto'!I20&lt;&gt;"",'Fluxo de Caixa Previsto'!I20,"")</f>
        <v/>
      </c>
      <c r="J20" s="50" t="str">
        <f>IF('Fluxo de Caixa Previsto'!J20&lt;&gt;"",'Fluxo de Caixa Previsto'!J20,"")</f>
        <v/>
      </c>
      <c r="K20" s="50" t="str">
        <f>IF('Fluxo de Caixa Previsto'!K20&lt;&gt;"",'Fluxo de Caixa Previsto'!K20,"")</f>
        <v/>
      </c>
      <c r="L20" s="50">
        <f>IF('Fluxo de Caixa Previsto'!L20&lt;&gt;"",'Fluxo de Caixa Previsto'!L20,"")</f>
        <v>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2">
        <f t="shared" si="1"/>
        <v>0</v>
      </c>
      <c r="AE20" s="1"/>
      <c r="AF20" s="1"/>
      <c r="AG20" s="1"/>
    </row>
    <row r="21" ht="12.75" customHeight="1">
      <c r="A21" s="1"/>
      <c r="B21" s="44"/>
      <c r="C21" s="48" t="str">
        <f>IF('Fluxo de Caixa Previsto'!C21&lt;&gt;"",'Fluxo de Caixa Previsto'!C21,"")</f>
        <v/>
      </c>
      <c r="D21" s="48" t="str">
        <f>IF('Fluxo de Caixa Previsto'!D21&lt;&gt;"",'Fluxo de Caixa Previsto'!D21,"")</f>
        <v/>
      </c>
      <c r="E21" s="48" t="str">
        <f>IF('Fluxo de Caixa Previsto'!E21&lt;&gt;"",'Fluxo de Caixa Previsto'!E21,"")</f>
        <v/>
      </c>
      <c r="F21" s="48" t="str">
        <f>IF('Fluxo de Caixa Previsto'!F21&lt;&gt;"",'Fluxo de Caixa Previsto'!F21,"")</f>
        <v/>
      </c>
      <c r="G21" s="48" t="str">
        <f>IF('Fluxo de Caixa Previsto'!G21&lt;&gt;"",'Fluxo de Caixa Previsto'!G21,"")</f>
        <v/>
      </c>
      <c r="H21" s="48" t="str">
        <f>IF('Fluxo de Caixa Previsto'!H21&lt;&gt;"",'Fluxo de Caixa Previsto'!H21,"")</f>
        <v/>
      </c>
      <c r="I21" s="48" t="str">
        <f>IF('Fluxo de Caixa Previsto'!I21&lt;&gt;"",'Fluxo de Caixa Previsto'!I21,"")</f>
        <v/>
      </c>
      <c r="J21" s="50" t="str">
        <f>IF('Fluxo de Caixa Previsto'!J21&lt;&gt;"",'Fluxo de Caixa Previsto'!J21,"")</f>
        <v/>
      </c>
      <c r="K21" s="50" t="str">
        <f>IF('Fluxo de Caixa Previsto'!K21&lt;&gt;"",'Fluxo de Caixa Previsto'!K21,"")</f>
        <v/>
      </c>
      <c r="L21" s="50">
        <f>IF('Fluxo de Caixa Previsto'!L21&lt;&gt;"",'Fluxo de Caixa Previsto'!L21,"")</f>
        <v>0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2">
        <f t="shared" si="1"/>
        <v>0</v>
      </c>
      <c r="AE21" s="1"/>
      <c r="AF21" s="1"/>
      <c r="AG21" s="1"/>
    </row>
    <row r="22" ht="12.75" customHeight="1">
      <c r="A22" s="1"/>
      <c r="B22" s="44"/>
      <c r="C22" s="48" t="str">
        <f>IF('Fluxo de Caixa Previsto'!C22&lt;&gt;"",'Fluxo de Caixa Previsto'!C22,"")</f>
        <v/>
      </c>
      <c r="D22" s="48" t="str">
        <f>IF('Fluxo de Caixa Previsto'!D22&lt;&gt;"",'Fluxo de Caixa Previsto'!D22,"")</f>
        <v/>
      </c>
      <c r="E22" s="48" t="str">
        <f>IF('Fluxo de Caixa Previsto'!E22&lt;&gt;"",'Fluxo de Caixa Previsto'!E22,"")</f>
        <v/>
      </c>
      <c r="F22" s="48" t="str">
        <f>IF('Fluxo de Caixa Previsto'!F22&lt;&gt;"",'Fluxo de Caixa Previsto'!F22,"")</f>
        <v/>
      </c>
      <c r="G22" s="48" t="str">
        <f>IF('Fluxo de Caixa Previsto'!G22&lt;&gt;"",'Fluxo de Caixa Previsto'!G22,"")</f>
        <v/>
      </c>
      <c r="H22" s="48" t="str">
        <f>IF('Fluxo de Caixa Previsto'!H22&lt;&gt;"",'Fluxo de Caixa Previsto'!H22,"")</f>
        <v/>
      </c>
      <c r="I22" s="48" t="str">
        <f>IF('Fluxo de Caixa Previsto'!I22&lt;&gt;"",'Fluxo de Caixa Previsto'!I22,"")</f>
        <v/>
      </c>
      <c r="J22" s="50" t="str">
        <f>IF('Fluxo de Caixa Previsto'!J22&lt;&gt;"",'Fluxo de Caixa Previsto'!J22,"")</f>
        <v/>
      </c>
      <c r="K22" s="50" t="str">
        <f>IF('Fluxo de Caixa Previsto'!K22&lt;&gt;"",'Fluxo de Caixa Previsto'!K22,"")</f>
        <v/>
      </c>
      <c r="L22" s="50">
        <f>IF('Fluxo de Caixa Previsto'!L22&lt;&gt;"",'Fluxo de Caixa Previsto'!L22,"")</f>
        <v>0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>
        <f t="shared" si="1"/>
        <v>0</v>
      </c>
      <c r="AE22" s="1"/>
      <c r="AF22" s="1"/>
      <c r="AG22" s="1"/>
    </row>
    <row r="23" ht="12.75" customHeight="1">
      <c r="A23" s="1"/>
      <c r="B23" s="44"/>
      <c r="C23" s="48" t="str">
        <f>IF('Fluxo de Caixa Previsto'!C23&lt;&gt;"",'Fluxo de Caixa Previsto'!C23,"")</f>
        <v/>
      </c>
      <c r="D23" s="48" t="str">
        <f>IF('Fluxo de Caixa Previsto'!D23&lt;&gt;"",'Fluxo de Caixa Previsto'!D23,"")</f>
        <v/>
      </c>
      <c r="E23" s="48" t="str">
        <f>IF('Fluxo de Caixa Previsto'!E23&lt;&gt;"",'Fluxo de Caixa Previsto'!E23,"")</f>
        <v/>
      </c>
      <c r="F23" s="48" t="str">
        <f>IF('Fluxo de Caixa Previsto'!F23&lt;&gt;"",'Fluxo de Caixa Previsto'!F23,"")</f>
        <v/>
      </c>
      <c r="G23" s="48" t="str">
        <f>IF('Fluxo de Caixa Previsto'!G23&lt;&gt;"",'Fluxo de Caixa Previsto'!G23,"")</f>
        <v/>
      </c>
      <c r="H23" s="48" t="str">
        <f>IF('Fluxo de Caixa Previsto'!H23&lt;&gt;"",'Fluxo de Caixa Previsto'!H23,"")</f>
        <v/>
      </c>
      <c r="I23" s="48" t="str">
        <f>IF('Fluxo de Caixa Previsto'!I23&lt;&gt;"",'Fluxo de Caixa Previsto'!I23,"")</f>
        <v/>
      </c>
      <c r="J23" s="50" t="str">
        <f>IF('Fluxo de Caixa Previsto'!J23&lt;&gt;"",'Fluxo de Caixa Previsto'!J23,"")</f>
        <v/>
      </c>
      <c r="K23" s="50" t="str">
        <f>IF('Fluxo de Caixa Previsto'!K23&lt;&gt;"",'Fluxo de Caixa Previsto'!K23,"")</f>
        <v/>
      </c>
      <c r="L23" s="50">
        <f>IF('Fluxo de Caixa Previsto'!L23&lt;&gt;"",'Fluxo de Caixa Previsto'!L23,"")</f>
        <v>0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2">
        <f t="shared" si="1"/>
        <v>0</v>
      </c>
      <c r="AE23" s="1"/>
      <c r="AF23" s="1"/>
      <c r="AG23" s="1"/>
    </row>
    <row r="24" ht="12.75" customHeight="1">
      <c r="A24" s="1"/>
      <c r="B24" s="44"/>
      <c r="C24" s="48" t="str">
        <f>IF('Fluxo de Caixa Previsto'!C24&lt;&gt;"",'Fluxo de Caixa Previsto'!C24,"")</f>
        <v/>
      </c>
      <c r="D24" s="48" t="str">
        <f>IF('Fluxo de Caixa Previsto'!D24&lt;&gt;"",'Fluxo de Caixa Previsto'!D24,"")</f>
        <v/>
      </c>
      <c r="E24" s="48" t="str">
        <f>IF('Fluxo de Caixa Previsto'!E24&lt;&gt;"",'Fluxo de Caixa Previsto'!E24,"")</f>
        <v/>
      </c>
      <c r="F24" s="48" t="str">
        <f>IF('Fluxo de Caixa Previsto'!F24&lt;&gt;"",'Fluxo de Caixa Previsto'!F24,"")</f>
        <v/>
      </c>
      <c r="G24" s="48" t="str">
        <f>IF('Fluxo de Caixa Previsto'!G24&lt;&gt;"",'Fluxo de Caixa Previsto'!G24,"")</f>
        <v/>
      </c>
      <c r="H24" s="48" t="str">
        <f>IF('Fluxo de Caixa Previsto'!H24&lt;&gt;"",'Fluxo de Caixa Previsto'!H24,"")</f>
        <v/>
      </c>
      <c r="I24" s="48" t="str">
        <f>IF('Fluxo de Caixa Previsto'!I24&lt;&gt;"",'Fluxo de Caixa Previsto'!I24,"")</f>
        <v/>
      </c>
      <c r="J24" s="50" t="str">
        <f>IF('Fluxo de Caixa Previsto'!J24&lt;&gt;"",'Fluxo de Caixa Previsto'!J24,"")</f>
        <v/>
      </c>
      <c r="K24" s="50" t="str">
        <f>IF('Fluxo de Caixa Previsto'!K24&lt;&gt;"",'Fluxo de Caixa Previsto'!K24,"")</f>
        <v/>
      </c>
      <c r="L24" s="50">
        <f>IF('Fluxo de Caixa Previsto'!L24&lt;&gt;"",'Fluxo de Caixa Previsto'!L24,"")</f>
        <v>0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2">
        <f t="shared" si="1"/>
        <v>0</v>
      </c>
      <c r="AE24" s="1"/>
      <c r="AF24" s="1"/>
      <c r="AG24" s="1"/>
    </row>
    <row r="25" ht="12.75" customHeight="1">
      <c r="A25" s="1"/>
      <c r="B25" s="44"/>
      <c r="C25" s="48" t="str">
        <f>IF('Fluxo de Caixa Previsto'!C25&lt;&gt;"",'Fluxo de Caixa Previsto'!C25,"")</f>
        <v/>
      </c>
      <c r="D25" s="48" t="str">
        <f>IF('Fluxo de Caixa Previsto'!D25&lt;&gt;"",'Fluxo de Caixa Previsto'!D25,"")</f>
        <v/>
      </c>
      <c r="E25" s="48" t="str">
        <f>IF('Fluxo de Caixa Previsto'!E25&lt;&gt;"",'Fluxo de Caixa Previsto'!E25,"")</f>
        <v/>
      </c>
      <c r="F25" s="48" t="str">
        <f>IF('Fluxo de Caixa Previsto'!F25&lt;&gt;"",'Fluxo de Caixa Previsto'!F25,"")</f>
        <v/>
      </c>
      <c r="G25" s="48" t="str">
        <f>IF('Fluxo de Caixa Previsto'!G25&lt;&gt;"",'Fluxo de Caixa Previsto'!G25,"")</f>
        <v/>
      </c>
      <c r="H25" s="48" t="str">
        <f>IF('Fluxo de Caixa Previsto'!H25&lt;&gt;"",'Fluxo de Caixa Previsto'!H25,"")</f>
        <v/>
      </c>
      <c r="I25" s="48" t="str">
        <f>IF('Fluxo de Caixa Previsto'!I25&lt;&gt;"",'Fluxo de Caixa Previsto'!I25,"")</f>
        <v/>
      </c>
      <c r="J25" s="50" t="str">
        <f>IF('Fluxo de Caixa Previsto'!J25&lt;&gt;"",'Fluxo de Caixa Previsto'!J25,"")</f>
        <v/>
      </c>
      <c r="K25" s="50" t="str">
        <f>IF('Fluxo de Caixa Previsto'!K25&lt;&gt;"",'Fluxo de Caixa Previsto'!K25,"")</f>
        <v/>
      </c>
      <c r="L25" s="50">
        <f>IF('Fluxo de Caixa Previsto'!L25&lt;&gt;"",'Fluxo de Caixa Previsto'!L25,"")</f>
        <v>0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2">
        <f t="shared" si="1"/>
        <v>0</v>
      </c>
      <c r="AE25" s="1"/>
      <c r="AF25" s="1"/>
      <c r="AG25" s="1"/>
    </row>
    <row r="26" ht="12.75" customHeight="1">
      <c r="A26" s="1"/>
      <c r="B26" s="44"/>
      <c r="C26" s="48" t="str">
        <f>IF('Fluxo de Caixa Previsto'!C26&lt;&gt;"",'Fluxo de Caixa Previsto'!C26,"")</f>
        <v/>
      </c>
      <c r="D26" s="48" t="str">
        <f>IF('Fluxo de Caixa Previsto'!D26&lt;&gt;"",'Fluxo de Caixa Previsto'!D26,"")</f>
        <v/>
      </c>
      <c r="E26" s="48" t="str">
        <f>IF('Fluxo de Caixa Previsto'!E26&lt;&gt;"",'Fluxo de Caixa Previsto'!E26,"")</f>
        <v/>
      </c>
      <c r="F26" s="48" t="str">
        <f>IF('Fluxo de Caixa Previsto'!F26&lt;&gt;"",'Fluxo de Caixa Previsto'!F26,"")</f>
        <v/>
      </c>
      <c r="G26" s="48" t="str">
        <f>IF('Fluxo de Caixa Previsto'!G26&lt;&gt;"",'Fluxo de Caixa Previsto'!G26,"")</f>
        <v/>
      </c>
      <c r="H26" s="48" t="str">
        <f>IF('Fluxo de Caixa Previsto'!H26&lt;&gt;"",'Fluxo de Caixa Previsto'!H26,"")</f>
        <v/>
      </c>
      <c r="I26" s="48" t="str">
        <f>IF('Fluxo de Caixa Previsto'!I26&lt;&gt;"",'Fluxo de Caixa Previsto'!I26,"")</f>
        <v/>
      </c>
      <c r="J26" s="50" t="str">
        <f>IF('Fluxo de Caixa Previsto'!J26&lt;&gt;"",'Fluxo de Caixa Previsto'!J26,"")</f>
        <v/>
      </c>
      <c r="K26" s="50" t="str">
        <f>IF('Fluxo de Caixa Previsto'!K26&lt;&gt;"",'Fluxo de Caixa Previsto'!K26,"")</f>
        <v/>
      </c>
      <c r="L26" s="50">
        <f>IF('Fluxo de Caixa Previsto'!L26&lt;&gt;"",'Fluxo de Caixa Previsto'!L26,"")</f>
        <v>0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2">
        <f t="shared" si="1"/>
        <v>0</v>
      </c>
      <c r="AE26" s="1"/>
      <c r="AF26" s="1"/>
      <c r="AG26" s="1"/>
    </row>
    <row r="27" ht="12.75" customHeight="1">
      <c r="A27" s="1"/>
      <c r="B27" s="44"/>
      <c r="C27" s="48" t="str">
        <f>IF('Fluxo de Caixa Previsto'!C27&lt;&gt;"",'Fluxo de Caixa Previsto'!C27,"")</f>
        <v/>
      </c>
      <c r="D27" s="48" t="str">
        <f>IF('Fluxo de Caixa Previsto'!D27&lt;&gt;"",'Fluxo de Caixa Previsto'!D27,"")</f>
        <v/>
      </c>
      <c r="E27" s="48" t="str">
        <f>IF('Fluxo de Caixa Previsto'!E27&lt;&gt;"",'Fluxo de Caixa Previsto'!E27,"")</f>
        <v/>
      </c>
      <c r="F27" s="48" t="str">
        <f>IF('Fluxo de Caixa Previsto'!F27&lt;&gt;"",'Fluxo de Caixa Previsto'!F27,"")</f>
        <v/>
      </c>
      <c r="G27" s="48" t="str">
        <f>IF('Fluxo de Caixa Previsto'!G27&lt;&gt;"",'Fluxo de Caixa Previsto'!G27,"")</f>
        <v/>
      </c>
      <c r="H27" s="48" t="str">
        <f>IF('Fluxo de Caixa Previsto'!H27&lt;&gt;"",'Fluxo de Caixa Previsto'!H27,"")</f>
        <v/>
      </c>
      <c r="I27" s="48" t="str">
        <f>IF('Fluxo de Caixa Previsto'!I27&lt;&gt;"",'Fluxo de Caixa Previsto'!I27,"")</f>
        <v/>
      </c>
      <c r="J27" s="50" t="str">
        <f>IF('Fluxo de Caixa Previsto'!J27&lt;&gt;"",'Fluxo de Caixa Previsto'!J27,"")</f>
        <v/>
      </c>
      <c r="K27" s="50" t="str">
        <f>IF('Fluxo de Caixa Previsto'!K27&lt;&gt;"",'Fluxo de Caixa Previsto'!K27,"")</f>
        <v/>
      </c>
      <c r="L27" s="50">
        <f>IF('Fluxo de Caixa Previsto'!L27&lt;&gt;"",'Fluxo de Caixa Previsto'!L27,"")</f>
        <v>0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2">
        <f t="shared" si="1"/>
        <v>0</v>
      </c>
      <c r="AE27" s="1"/>
      <c r="AF27" s="1"/>
      <c r="AG27" s="1"/>
    </row>
    <row r="28" ht="12.75" customHeight="1">
      <c r="A28" s="1"/>
      <c r="B28" s="44"/>
      <c r="C28" s="48" t="str">
        <f>IF('Fluxo de Caixa Previsto'!C28&lt;&gt;"",'Fluxo de Caixa Previsto'!C28,"")</f>
        <v/>
      </c>
      <c r="D28" s="48" t="str">
        <f>IF('Fluxo de Caixa Previsto'!D28&lt;&gt;"",'Fluxo de Caixa Previsto'!D28,"")</f>
        <v/>
      </c>
      <c r="E28" s="48" t="str">
        <f>IF('Fluxo de Caixa Previsto'!E28&lt;&gt;"",'Fluxo de Caixa Previsto'!E28,"")</f>
        <v/>
      </c>
      <c r="F28" s="48" t="str">
        <f>IF('Fluxo de Caixa Previsto'!F28&lt;&gt;"",'Fluxo de Caixa Previsto'!F28,"")</f>
        <v/>
      </c>
      <c r="G28" s="48" t="str">
        <f>IF('Fluxo de Caixa Previsto'!G28&lt;&gt;"",'Fluxo de Caixa Previsto'!G28,"")</f>
        <v/>
      </c>
      <c r="H28" s="48" t="str">
        <f>IF('Fluxo de Caixa Previsto'!H28&lt;&gt;"",'Fluxo de Caixa Previsto'!H28,"")</f>
        <v/>
      </c>
      <c r="I28" s="48" t="str">
        <f>IF('Fluxo de Caixa Previsto'!I28&lt;&gt;"",'Fluxo de Caixa Previsto'!I28,"")</f>
        <v/>
      </c>
      <c r="J28" s="50" t="str">
        <f>IF('Fluxo de Caixa Previsto'!J28&lt;&gt;"",'Fluxo de Caixa Previsto'!J28,"")</f>
        <v/>
      </c>
      <c r="K28" s="50" t="str">
        <f>IF('Fluxo de Caixa Previsto'!K28&lt;&gt;"",'Fluxo de Caixa Previsto'!K28,"")</f>
        <v/>
      </c>
      <c r="L28" s="50">
        <f>IF('Fluxo de Caixa Previsto'!L28&lt;&gt;"",'Fluxo de Caixa Previsto'!L28,"")</f>
        <v>0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2">
        <f t="shared" si="1"/>
        <v>0</v>
      </c>
      <c r="AE28" s="1"/>
      <c r="AF28" s="1"/>
      <c r="AG28" s="1"/>
    </row>
    <row r="29" ht="12.75" customHeight="1">
      <c r="A29" s="1"/>
      <c r="B29" s="44"/>
      <c r="C29" s="48" t="str">
        <f>IF('Fluxo de Caixa Previsto'!C29&lt;&gt;"",'Fluxo de Caixa Previsto'!C29,"")</f>
        <v/>
      </c>
      <c r="D29" s="48" t="str">
        <f>IF('Fluxo de Caixa Previsto'!D29&lt;&gt;"",'Fluxo de Caixa Previsto'!D29,"")</f>
        <v/>
      </c>
      <c r="E29" s="48" t="str">
        <f>IF('Fluxo de Caixa Previsto'!E29&lt;&gt;"",'Fluxo de Caixa Previsto'!E29,"")</f>
        <v/>
      </c>
      <c r="F29" s="48" t="str">
        <f>IF('Fluxo de Caixa Previsto'!F29&lt;&gt;"",'Fluxo de Caixa Previsto'!F29,"")</f>
        <v/>
      </c>
      <c r="G29" s="48" t="str">
        <f>IF('Fluxo de Caixa Previsto'!G29&lt;&gt;"",'Fluxo de Caixa Previsto'!G29,"")</f>
        <v/>
      </c>
      <c r="H29" s="48" t="str">
        <f>IF('Fluxo de Caixa Previsto'!H29&lt;&gt;"",'Fluxo de Caixa Previsto'!H29,"")</f>
        <v/>
      </c>
      <c r="I29" s="48" t="str">
        <f>IF('Fluxo de Caixa Previsto'!I29&lt;&gt;"",'Fluxo de Caixa Previsto'!I29,"")</f>
        <v/>
      </c>
      <c r="J29" s="50" t="str">
        <f>IF('Fluxo de Caixa Previsto'!J29&lt;&gt;"",'Fluxo de Caixa Previsto'!J29,"")</f>
        <v/>
      </c>
      <c r="K29" s="50" t="str">
        <f>IF('Fluxo de Caixa Previsto'!K29&lt;&gt;"",'Fluxo de Caixa Previsto'!K29,"")</f>
        <v/>
      </c>
      <c r="L29" s="50">
        <f>IF('Fluxo de Caixa Previsto'!L29&lt;&gt;"",'Fluxo de Caixa Previsto'!L29,"")</f>
        <v>0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2">
        <f t="shared" si="1"/>
        <v>0</v>
      </c>
      <c r="AE29" s="1"/>
      <c r="AF29" s="1"/>
      <c r="AG29" s="1"/>
    </row>
    <row r="30" ht="12.75" customHeight="1">
      <c r="A30" s="1"/>
      <c r="B30" s="44"/>
      <c r="C30" s="48" t="str">
        <f>IF('Fluxo de Caixa Previsto'!C30&lt;&gt;"",'Fluxo de Caixa Previsto'!C30,"")</f>
        <v/>
      </c>
      <c r="D30" s="48" t="str">
        <f>IF('Fluxo de Caixa Previsto'!D30&lt;&gt;"",'Fluxo de Caixa Previsto'!D30,"")</f>
        <v/>
      </c>
      <c r="E30" s="48" t="str">
        <f>IF('Fluxo de Caixa Previsto'!E30&lt;&gt;"",'Fluxo de Caixa Previsto'!E30,"")</f>
        <v/>
      </c>
      <c r="F30" s="48" t="str">
        <f>IF('Fluxo de Caixa Previsto'!F30&lt;&gt;"",'Fluxo de Caixa Previsto'!F30,"")</f>
        <v/>
      </c>
      <c r="G30" s="48" t="str">
        <f>IF('Fluxo de Caixa Previsto'!G30&lt;&gt;"",'Fluxo de Caixa Previsto'!G30,"")</f>
        <v/>
      </c>
      <c r="H30" s="48" t="str">
        <f>IF('Fluxo de Caixa Previsto'!H30&lt;&gt;"",'Fluxo de Caixa Previsto'!H30,"")</f>
        <v/>
      </c>
      <c r="I30" s="48" t="str">
        <f>IF('Fluxo de Caixa Previsto'!I30&lt;&gt;"",'Fluxo de Caixa Previsto'!I30,"")</f>
        <v/>
      </c>
      <c r="J30" s="50" t="str">
        <f>IF('Fluxo de Caixa Previsto'!J30&lt;&gt;"",'Fluxo de Caixa Previsto'!J30,"")</f>
        <v/>
      </c>
      <c r="K30" s="50" t="str">
        <f>IF('Fluxo de Caixa Previsto'!K30&lt;&gt;"",'Fluxo de Caixa Previsto'!K30,"")</f>
        <v/>
      </c>
      <c r="L30" s="50">
        <f>IF('Fluxo de Caixa Previsto'!L30&lt;&gt;"",'Fluxo de Caixa Previsto'!L30,"")</f>
        <v>0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2">
        <f t="shared" si="1"/>
        <v>0</v>
      </c>
      <c r="AE30" s="1"/>
      <c r="AF30" s="1"/>
      <c r="AG30" s="1"/>
    </row>
    <row r="31" ht="12.75" customHeight="1">
      <c r="A31" s="1"/>
      <c r="B31" s="44"/>
      <c r="C31" s="48" t="str">
        <f>IF('Fluxo de Caixa Previsto'!C31&lt;&gt;"",'Fluxo de Caixa Previsto'!C31,"")</f>
        <v/>
      </c>
      <c r="D31" s="48" t="str">
        <f>IF('Fluxo de Caixa Previsto'!D31&lt;&gt;"",'Fluxo de Caixa Previsto'!D31,"")</f>
        <v/>
      </c>
      <c r="E31" s="48" t="str">
        <f>IF('Fluxo de Caixa Previsto'!E31&lt;&gt;"",'Fluxo de Caixa Previsto'!E31,"")</f>
        <v/>
      </c>
      <c r="F31" s="48" t="str">
        <f>IF('Fluxo de Caixa Previsto'!F31&lt;&gt;"",'Fluxo de Caixa Previsto'!F31,"")</f>
        <v/>
      </c>
      <c r="G31" s="48" t="str">
        <f>IF('Fluxo de Caixa Previsto'!G31&lt;&gt;"",'Fluxo de Caixa Previsto'!G31,"")</f>
        <v/>
      </c>
      <c r="H31" s="48" t="str">
        <f>IF('Fluxo de Caixa Previsto'!H31&lt;&gt;"",'Fluxo de Caixa Previsto'!H31,"")</f>
        <v/>
      </c>
      <c r="I31" s="48" t="str">
        <f>IF('Fluxo de Caixa Previsto'!I31&lt;&gt;"",'Fluxo de Caixa Previsto'!I31,"")</f>
        <v/>
      </c>
      <c r="J31" s="50" t="str">
        <f>IF('Fluxo de Caixa Previsto'!J31&lt;&gt;"",'Fluxo de Caixa Previsto'!J31,"")</f>
        <v/>
      </c>
      <c r="K31" s="50" t="str">
        <f>IF('Fluxo de Caixa Previsto'!K31&lt;&gt;"",'Fluxo de Caixa Previsto'!K31,"")</f>
        <v/>
      </c>
      <c r="L31" s="50">
        <f>IF('Fluxo de Caixa Previsto'!L31&lt;&gt;"",'Fluxo de Caixa Previsto'!L31,"")</f>
        <v>0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2">
        <f t="shared" si="1"/>
        <v>0</v>
      </c>
      <c r="AE31" s="1"/>
      <c r="AF31" s="1"/>
      <c r="AG31" s="1"/>
    </row>
    <row r="32" ht="12.75" customHeight="1">
      <c r="A32" s="1"/>
      <c r="B32" s="44"/>
      <c r="C32" s="48" t="str">
        <f>IF('Fluxo de Caixa Previsto'!C32&lt;&gt;"",'Fluxo de Caixa Previsto'!C32,"")</f>
        <v/>
      </c>
      <c r="D32" s="48" t="str">
        <f>IF('Fluxo de Caixa Previsto'!D32&lt;&gt;"",'Fluxo de Caixa Previsto'!D32,"")</f>
        <v/>
      </c>
      <c r="E32" s="48" t="str">
        <f>IF('Fluxo de Caixa Previsto'!E32&lt;&gt;"",'Fluxo de Caixa Previsto'!E32,"")</f>
        <v/>
      </c>
      <c r="F32" s="48" t="str">
        <f>IF('Fluxo de Caixa Previsto'!F32&lt;&gt;"",'Fluxo de Caixa Previsto'!F32,"")</f>
        <v/>
      </c>
      <c r="G32" s="48" t="str">
        <f>IF('Fluxo de Caixa Previsto'!G32&lt;&gt;"",'Fluxo de Caixa Previsto'!G32,"")</f>
        <v/>
      </c>
      <c r="H32" s="48" t="str">
        <f>IF('Fluxo de Caixa Previsto'!H32&lt;&gt;"",'Fluxo de Caixa Previsto'!H32,"")</f>
        <v/>
      </c>
      <c r="I32" s="48" t="str">
        <f>IF('Fluxo de Caixa Previsto'!I32&lt;&gt;"",'Fluxo de Caixa Previsto'!I32,"")</f>
        <v/>
      </c>
      <c r="J32" s="50" t="str">
        <f>IF('Fluxo de Caixa Previsto'!J32&lt;&gt;"",'Fluxo de Caixa Previsto'!J32,"")</f>
        <v/>
      </c>
      <c r="K32" s="50" t="str">
        <f>IF('Fluxo de Caixa Previsto'!K32&lt;&gt;"",'Fluxo de Caixa Previsto'!K32,"")</f>
        <v/>
      </c>
      <c r="L32" s="50">
        <f>IF('Fluxo de Caixa Previsto'!L32&lt;&gt;"",'Fluxo de Caixa Previsto'!L32,"")</f>
        <v>0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>
        <f t="shared" si="1"/>
        <v>0</v>
      </c>
      <c r="AE32" s="1"/>
      <c r="AF32" s="1"/>
      <c r="AG32" s="1"/>
    </row>
    <row r="33" ht="12.75" customHeight="1">
      <c r="A33" s="1"/>
      <c r="B33" s="44"/>
      <c r="C33" s="48" t="str">
        <f>IF('Fluxo de Caixa Previsto'!C33&lt;&gt;"",'Fluxo de Caixa Previsto'!C33,"")</f>
        <v/>
      </c>
      <c r="D33" s="48" t="str">
        <f>IF('Fluxo de Caixa Previsto'!D33&lt;&gt;"",'Fluxo de Caixa Previsto'!D33,"")</f>
        <v/>
      </c>
      <c r="E33" s="48" t="str">
        <f>IF('Fluxo de Caixa Previsto'!E33&lt;&gt;"",'Fluxo de Caixa Previsto'!E33,"")</f>
        <v/>
      </c>
      <c r="F33" s="48" t="str">
        <f>IF('Fluxo de Caixa Previsto'!F33&lt;&gt;"",'Fluxo de Caixa Previsto'!F33,"")</f>
        <v/>
      </c>
      <c r="G33" s="48" t="str">
        <f>IF('Fluxo de Caixa Previsto'!G33&lt;&gt;"",'Fluxo de Caixa Previsto'!G33,"")</f>
        <v/>
      </c>
      <c r="H33" s="48" t="str">
        <f>IF('Fluxo de Caixa Previsto'!H33&lt;&gt;"",'Fluxo de Caixa Previsto'!H33,"")</f>
        <v/>
      </c>
      <c r="I33" s="48" t="str">
        <f>IF('Fluxo de Caixa Previsto'!I33&lt;&gt;"",'Fluxo de Caixa Previsto'!I33,"")</f>
        <v/>
      </c>
      <c r="J33" s="50" t="str">
        <f>IF('Fluxo de Caixa Previsto'!J33&lt;&gt;"",'Fluxo de Caixa Previsto'!J33,"")</f>
        <v/>
      </c>
      <c r="K33" s="50" t="str">
        <f>IF('Fluxo de Caixa Previsto'!K33&lt;&gt;"",'Fluxo de Caixa Previsto'!K33,"")</f>
        <v/>
      </c>
      <c r="L33" s="50">
        <f>IF('Fluxo de Caixa Previsto'!L33&lt;&gt;"",'Fluxo de Caixa Previsto'!L33,"")</f>
        <v>0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>
        <f t="shared" si="1"/>
        <v>0</v>
      </c>
      <c r="AE33" s="1"/>
      <c r="AF33" s="1"/>
      <c r="AG33" s="1"/>
    </row>
    <row r="34" ht="12.75" customHeight="1">
      <c r="A34" s="1"/>
      <c r="B34" s="44"/>
      <c r="C34" s="48" t="str">
        <f>IF('Fluxo de Caixa Previsto'!C34&lt;&gt;"",'Fluxo de Caixa Previsto'!C34,"")</f>
        <v/>
      </c>
      <c r="D34" s="48" t="str">
        <f>IF('Fluxo de Caixa Previsto'!D34&lt;&gt;"",'Fluxo de Caixa Previsto'!D34,"")</f>
        <v/>
      </c>
      <c r="E34" s="48" t="str">
        <f>IF('Fluxo de Caixa Previsto'!E34&lt;&gt;"",'Fluxo de Caixa Previsto'!E34,"")</f>
        <v/>
      </c>
      <c r="F34" s="48" t="str">
        <f>IF('Fluxo de Caixa Previsto'!F34&lt;&gt;"",'Fluxo de Caixa Previsto'!F34,"")</f>
        <v/>
      </c>
      <c r="G34" s="48" t="str">
        <f>IF('Fluxo de Caixa Previsto'!G34&lt;&gt;"",'Fluxo de Caixa Previsto'!G34,"")</f>
        <v/>
      </c>
      <c r="H34" s="48" t="str">
        <f>IF('Fluxo de Caixa Previsto'!H34&lt;&gt;"",'Fluxo de Caixa Previsto'!H34,"")</f>
        <v/>
      </c>
      <c r="I34" s="48" t="str">
        <f>IF('Fluxo de Caixa Previsto'!I34&lt;&gt;"",'Fluxo de Caixa Previsto'!I34,"")</f>
        <v/>
      </c>
      <c r="J34" s="50" t="str">
        <f>IF('Fluxo de Caixa Previsto'!J34&lt;&gt;"",'Fluxo de Caixa Previsto'!J34,"")</f>
        <v/>
      </c>
      <c r="K34" s="50" t="str">
        <f>IF('Fluxo de Caixa Previsto'!K34&lt;&gt;"",'Fluxo de Caixa Previsto'!K34,"")</f>
        <v/>
      </c>
      <c r="L34" s="50">
        <f>IF('Fluxo de Caixa Previsto'!L34&lt;&gt;"",'Fluxo de Caixa Previsto'!L34,"")</f>
        <v>0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>
        <f t="shared" si="1"/>
        <v>0</v>
      </c>
      <c r="AE34" s="1"/>
      <c r="AF34" s="1"/>
      <c r="AG34" s="1"/>
    </row>
    <row r="35" ht="12.75" customHeight="1">
      <c r="A35" s="1"/>
      <c r="B35" s="44"/>
      <c r="C35" s="54" t="s">
        <v>44</v>
      </c>
      <c r="D35" s="55"/>
      <c r="E35" s="55"/>
      <c r="F35" s="55"/>
      <c r="G35" s="55"/>
      <c r="H35" s="55"/>
      <c r="I35" s="55"/>
      <c r="J35" s="55"/>
      <c r="K35" s="55"/>
      <c r="L35" s="56"/>
      <c r="M35" s="57">
        <f t="shared" ref="M35:AD35" si="2">SUMIF($D$8:$D$34,"=Despesa",M8:M34)</f>
        <v>12800</v>
      </c>
      <c r="N35" s="57">
        <f t="shared" si="2"/>
        <v>12650</v>
      </c>
      <c r="O35" s="57">
        <f t="shared" si="2"/>
        <v>15850</v>
      </c>
      <c r="P35" s="57">
        <f t="shared" si="2"/>
        <v>12650</v>
      </c>
      <c r="Q35" s="57">
        <f t="shared" si="2"/>
        <v>12650</v>
      </c>
      <c r="R35" s="57">
        <f t="shared" si="2"/>
        <v>14650</v>
      </c>
      <c r="S35" s="57">
        <f t="shared" si="2"/>
        <v>12650</v>
      </c>
      <c r="T35" s="57">
        <f t="shared" si="2"/>
        <v>12650</v>
      </c>
      <c r="U35" s="57">
        <f t="shared" si="2"/>
        <v>12150</v>
      </c>
      <c r="V35" s="57">
        <f t="shared" si="2"/>
        <v>12650</v>
      </c>
      <c r="W35" s="57">
        <f t="shared" si="2"/>
        <v>11750</v>
      </c>
      <c r="X35" s="57">
        <f t="shared" si="2"/>
        <v>12650</v>
      </c>
      <c r="Y35" s="57">
        <f t="shared" si="2"/>
        <v>12650</v>
      </c>
      <c r="Z35" s="57">
        <f t="shared" si="2"/>
        <v>12650</v>
      </c>
      <c r="AA35" s="57">
        <f t="shared" si="2"/>
        <v>13150</v>
      </c>
      <c r="AB35" s="57">
        <f t="shared" si="2"/>
        <v>12650</v>
      </c>
      <c r="AC35" s="57">
        <f t="shared" si="2"/>
        <v>0</v>
      </c>
      <c r="AD35" s="57">
        <f t="shared" si="2"/>
        <v>206850</v>
      </c>
      <c r="AE35" s="1"/>
      <c r="AF35" s="1"/>
      <c r="AG35" s="1"/>
    </row>
    <row r="36" ht="12.75" customHeight="1">
      <c r="A36" s="1"/>
      <c r="B36" s="44"/>
      <c r="C36" s="54" t="s">
        <v>45</v>
      </c>
      <c r="D36" s="55"/>
      <c r="E36" s="55"/>
      <c r="F36" s="55"/>
      <c r="G36" s="55"/>
      <c r="H36" s="55"/>
      <c r="I36" s="55"/>
      <c r="J36" s="55"/>
      <c r="K36" s="55"/>
      <c r="L36" s="56"/>
      <c r="M36" s="57">
        <f t="shared" ref="M36:AD36" si="3">SUMIF($D$8:$D$34,"=Investimento",M8:M34)</f>
        <v>2800</v>
      </c>
      <c r="N36" s="57">
        <f t="shared" si="3"/>
        <v>2800</v>
      </c>
      <c r="O36" s="57">
        <f t="shared" si="3"/>
        <v>2800</v>
      </c>
      <c r="P36" s="57">
        <f t="shared" si="3"/>
        <v>2800</v>
      </c>
      <c r="Q36" s="57">
        <f t="shared" si="3"/>
        <v>2800</v>
      </c>
      <c r="R36" s="57">
        <f t="shared" si="3"/>
        <v>3800</v>
      </c>
      <c r="S36" s="57">
        <f t="shared" si="3"/>
        <v>2800</v>
      </c>
      <c r="T36" s="57">
        <f t="shared" si="3"/>
        <v>2800</v>
      </c>
      <c r="U36" s="57">
        <f t="shared" si="3"/>
        <v>2800</v>
      </c>
      <c r="V36" s="57">
        <f t="shared" si="3"/>
        <v>2800</v>
      </c>
      <c r="W36" s="57">
        <f t="shared" si="3"/>
        <v>2400</v>
      </c>
      <c r="X36" s="57">
        <f t="shared" si="3"/>
        <v>2400</v>
      </c>
      <c r="Y36" s="57">
        <f t="shared" si="3"/>
        <v>2800</v>
      </c>
      <c r="Z36" s="57">
        <f t="shared" si="3"/>
        <v>2800</v>
      </c>
      <c r="AA36" s="57">
        <f t="shared" si="3"/>
        <v>2800</v>
      </c>
      <c r="AB36" s="57">
        <f t="shared" si="3"/>
        <v>2800</v>
      </c>
      <c r="AC36" s="57">
        <f t="shared" si="3"/>
        <v>0</v>
      </c>
      <c r="AD36" s="57">
        <f t="shared" si="3"/>
        <v>45000</v>
      </c>
      <c r="AE36" s="1"/>
      <c r="AF36" s="1"/>
      <c r="AG36" s="1"/>
    </row>
    <row r="37" ht="12.75" customHeight="1">
      <c r="A37" s="1"/>
      <c r="B37" s="58"/>
      <c r="C37" s="54" t="s">
        <v>46</v>
      </c>
      <c r="D37" s="55"/>
      <c r="E37" s="55"/>
      <c r="F37" s="55"/>
      <c r="G37" s="55"/>
      <c r="H37" s="55"/>
      <c r="I37" s="55"/>
      <c r="J37" s="55"/>
      <c r="K37" s="55"/>
      <c r="L37" s="56"/>
      <c r="M37" s="57">
        <f>SUM(M8:M36)</f>
        <v>31200</v>
      </c>
      <c r="N37" s="57">
        <f t="shared" ref="N37:AD37" si="4">SUM(N35:N36)</f>
        <v>15450</v>
      </c>
      <c r="O37" s="57">
        <f t="shared" si="4"/>
        <v>18650</v>
      </c>
      <c r="P37" s="57">
        <f t="shared" si="4"/>
        <v>15450</v>
      </c>
      <c r="Q37" s="57">
        <f t="shared" si="4"/>
        <v>15450</v>
      </c>
      <c r="R37" s="57">
        <f t="shared" si="4"/>
        <v>18450</v>
      </c>
      <c r="S37" s="57">
        <f t="shared" si="4"/>
        <v>15450</v>
      </c>
      <c r="T37" s="57">
        <f t="shared" si="4"/>
        <v>15450</v>
      </c>
      <c r="U37" s="57">
        <f t="shared" si="4"/>
        <v>14950</v>
      </c>
      <c r="V37" s="57">
        <f t="shared" si="4"/>
        <v>15450</v>
      </c>
      <c r="W37" s="57">
        <f t="shared" si="4"/>
        <v>14150</v>
      </c>
      <c r="X37" s="57">
        <f t="shared" si="4"/>
        <v>15050</v>
      </c>
      <c r="Y37" s="57">
        <f t="shared" si="4"/>
        <v>15450</v>
      </c>
      <c r="Z37" s="57">
        <f t="shared" si="4"/>
        <v>15450</v>
      </c>
      <c r="AA37" s="57">
        <f t="shared" si="4"/>
        <v>15950</v>
      </c>
      <c r="AB37" s="57">
        <f t="shared" si="4"/>
        <v>15450</v>
      </c>
      <c r="AC37" s="57">
        <f t="shared" si="4"/>
        <v>0</v>
      </c>
      <c r="AD37" s="57">
        <f t="shared" si="4"/>
        <v>251850</v>
      </c>
      <c r="AE37" s="1"/>
      <c r="AF37" s="1"/>
      <c r="AG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2.75" customHeight="1">
      <c r="A39" s="1"/>
      <c r="B39" s="1"/>
      <c r="C39" s="59" t="s">
        <v>47</v>
      </c>
      <c r="D39" s="59"/>
      <c r="E39" s="59"/>
      <c r="F39" s="5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9">
    <mergeCell ref="D4:I4"/>
    <mergeCell ref="B6:B37"/>
    <mergeCell ref="J2:K2"/>
    <mergeCell ref="L2:M2"/>
    <mergeCell ref="T2:U2"/>
    <mergeCell ref="Z2:AA2"/>
    <mergeCell ref="AC2:AD2"/>
    <mergeCell ref="K4:M4"/>
    <mergeCell ref="N4:O4"/>
  </mergeCells>
  <dataValidations>
    <dataValidation type="decimal" operator="greaterThanOrEqual" allowBlank="1" showErrorMessage="1" sqref="G8:G34 I8:L34">
      <formula1>0.0</formula1>
    </dataValidation>
  </dataValidations>
  <printOptions/>
  <pageMargins bottom="0.984251969" footer="0.0" header="0.0" left="0.787401575" right="0.787401575" top="0.984251969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13"/>
    <col customWidth="1" min="3" max="26" width="8.63"/>
  </cols>
  <sheetData>
    <row r="1" ht="12.75" customHeight="1"/>
    <row r="2" ht="12.75" customHeight="1">
      <c r="A2" s="64"/>
      <c r="B2" s="65" t="s">
        <v>48</v>
      </c>
      <c r="C2" s="64"/>
      <c r="D2" s="64"/>
      <c r="E2" s="64"/>
      <c r="F2" s="64"/>
      <c r="G2" s="64"/>
      <c r="H2" s="64"/>
    </row>
    <row r="3" ht="12.75" customHeight="1">
      <c r="A3" s="64"/>
      <c r="B3" s="66" t="s">
        <v>49</v>
      </c>
      <c r="C3" s="67" t="s">
        <v>50</v>
      </c>
      <c r="D3" s="68"/>
      <c r="E3" s="67" t="s">
        <v>51</v>
      </c>
      <c r="F3" s="68"/>
      <c r="G3" s="69" t="s">
        <v>52</v>
      </c>
      <c r="H3" s="69" t="s">
        <v>53</v>
      </c>
    </row>
    <row r="4" ht="12.75" customHeight="1">
      <c r="A4" s="64"/>
      <c r="B4" s="66" t="s">
        <v>54</v>
      </c>
      <c r="C4" s="70" t="s">
        <v>55</v>
      </c>
      <c r="D4" s="71" t="s">
        <v>43</v>
      </c>
      <c r="E4" s="70" t="s">
        <v>55</v>
      </c>
      <c r="F4" s="71" t="s">
        <v>43</v>
      </c>
      <c r="G4" s="72" t="s">
        <v>56</v>
      </c>
      <c r="H4" s="72"/>
    </row>
    <row r="5" ht="12.75" customHeight="1">
      <c r="A5" s="64"/>
      <c r="B5" s="73">
        <v>0.0</v>
      </c>
      <c r="C5" s="74">
        <v>14500.0</v>
      </c>
      <c r="D5" s="74">
        <v>12800.0</v>
      </c>
      <c r="E5" s="74">
        <f t="shared" ref="E5:F5" si="1">C5</f>
        <v>14500</v>
      </c>
      <c r="F5" s="74">
        <f t="shared" si="1"/>
        <v>12800</v>
      </c>
      <c r="G5" s="74">
        <f t="shared" ref="G5:G17" si="2">F5-E5</f>
        <v>-1700</v>
      </c>
      <c r="H5" s="75">
        <f>IF(E5=0,"",F5/E5-1)</f>
        <v>-0.1172413793</v>
      </c>
    </row>
    <row r="6" ht="12.75" customHeight="1">
      <c r="A6" s="64"/>
      <c r="B6" s="73">
        <f t="shared" ref="B6:B17" si="3">B5+1</f>
        <v>1</v>
      </c>
      <c r="C6" s="74">
        <v>14500.0</v>
      </c>
      <c r="D6" s="74">
        <v>12650.0</v>
      </c>
      <c r="E6" s="74">
        <f t="shared" ref="E6:E17" si="4">E5+D6</f>
        <v>27150</v>
      </c>
      <c r="F6" s="74">
        <f t="shared" ref="F6:F17" si="5">F5+D6</f>
        <v>25450</v>
      </c>
      <c r="G6" s="74">
        <f t="shared" si="2"/>
        <v>-1700</v>
      </c>
      <c r="H6" s="75">
        <f t="shared" ref="H6:H17" si="6">F6/E6-1</f>
        <v>-0.06261510129</v>
      </c>
    </row>
    <row r="7" ht="12.75" customHeight="1">
      <c r="A7" s="64"/>
      <c r="B7" s="73">
        <f t="shared" si="3"/>
        <v>2</v>
      </c>
      <c r="C7" s="74">
        <v>14500.0</v>
      </c>
      <c r="D7" s="74">
        <v>15850.0</v>
      </c>
      <c r="E7" s="74">
        <f t="shared" si="4"/>
        <v>43000</v>
      </c>
      <c r="F7" s="74">
        <f t="shared" si="5"/>
        <v>41300</v>
      </c>
      <c r="G7" s="74">
        <f t="shared" si="2"/>
        <v>-1700</v>
      </c>
      <c r="H7" s="75">
        <f t="shared" si="6"/>
        <v>-0.03953488372</v>
      </c>
    </row>
    <row r="8" ht="12.75" customHeight="1">
      <c r="A8" s="64"/>
      <c r="B8" s="73">
        <f t="shared" si="3"/>
        <v>3</v>
      </c>
      <c r="C8" s="74">
        <v>14500.0</v>
      </c>
      <c r="D8" s="74">
        <v>12650.0</v>
      </c>
      <c r="E8" s="74">
        <f t="shared" si="4"/>
        <v>55650</v>
      </c>
      <c r="F8" s="74">
        <f t="shared" si="5"/>
        <v>53950</v>
      </c>
      <c r="G8" s="74">
        <f t="shared" si="2"/>
        <v>-1700</v>
      </c>
      <c r="H8" s="75">
        <f t="shared" si="6"/>
        <v>-0.03054806828</v>
      </c>
    </row>
    <row r="9" ht="12.75" customHeight="1">
      <c r="A9" s="64"/>
      <c r="B9" s="73">
        <f t="shared" si="3"/>
        <v>4</v>
      </c>
      <c r="C9" s="74">
        <v>14500.0</v>
      </c>
      <c r="D9" s="74">
        <v>12650.0</v>
      </c>
      <c r="E9" s="74">
        <f t="shared" si="4"/>
        <v>68300</v>
      </c>
      <c r="F9" s="74">
        <f t="shared" si="5"/>
        <v>66600</v>
      </c>
      <c r="G9" s="74">
        <f t="shared" si="2"/>
        <v>-1700</v>
      </c>
      <c r="H9" s="75">
        <f t="shared" si="6"/>
        <v>-0.02489019034</v>
      </c>
    </row>
    <row r="10" ht="12.75" customHeight="1">
      <c r="A10" s="64"/>
      <c r="B10" s="73">
        <f t="shared" si="3"/>
        <v>5</v>
      </c>
      <c r="C10" s="74">
        <v>14500.0</v>
      </c>
      <c r="D10" s="74">
        <v>14650.0</v>
      </c>
      <c r="E10" s="74">
        <f t="shared" si="4"/>
        <v>82950</v>
      </c>
      <c r="F10" s="74">
        <f t="shared" si="5"/>
        <v>81250</v>
      </c>
      <c r="G10" s="74">
        <f t="shared" si="2"/>
        <v>-1700</v>
      </c>
      <c r="H10" s="75">
        <f t="shared" si="6"/>
        <v>-0.02049427366</v>
      </c>
    </row>
    <row r="11" ht="12.75" customHeight="1">
      <c r="A11" s="64"/>
      <c r="B11" s="73">
        <f t="shared" si="3"/>
        <v>6</v>
      </c>
      <c r="C11" s="74">
        <v>14500.0</v>
      </c>
      <c r="D11" s="74">
        <v>12650.0</v>
      </c>
      <c r="E11" s="74">
        <f t="shared" si="4"/>
        <v>95600</v>
      </c>
      <c r="F11" s="74">
        <f t="shared" si="5"/>
        <v>93900</v>
      </c>
      <c r="G11" s="74">
        <f t="shared" si="2"/>
        <v>-1700</v>
      </c>
      <c r="H11" s="75">
        <f t="shared" si="6"/>
        <v>-0.01778242678</v>
      </c>
    </row>
    <row r="12" ht="12.75" customHeight="1">
      <c r="A12" s="64"/>
      <c r="B12" s="73">
        <f t="shared" si="3"/>
        <v>7</v>
      </c>
      <c r="C12" s="74">
        <v>14500.0</v>
      </c>
      <c r="D12" s="74">
        <v>12650.0</v>
      </c>
      <c r="E12" s="74">
        <f t="shared" si="4"/>
        <v>108250</v>
      </c>
      <c r="F12" s="74">
        <f t="shared" si="5"/>
        <v>106550</v>
      </c>
      <c r="G12" s="74">
        <f t="shared" si="2"/>
        <v>-1700</v>
      </c>
      <c r="H12" s="75">
        <f t="shared" si="6"/>
        <v>-0.01570438799</v>
      </c>
    </row>
    <row r="13" ht="12.75" customHeight="1">
      <c r="A13" s="64"/>
      <c r="B13" s="73">
        <f t="shared" si="3"/>
        <v>8</v>
      </c>
      <c r="C13" s="74">
        <v>14500.0</v>
      </c>
      <c r="D13" s="74">
        <v>12150.0</v>
      </c>
      <c r="E13" s="74">
        <f t="shared" si="4"/>
        <v>120400</v>
      </c>
      <c r="F13" s="74">
        <f t="shared" si="5"/>
        <v>118700</v>
      </c>
      <c r="G13" s="74">
        <f t="shared" si="2"/>
        <v>-1700</v>
      </c>
      <c r="H13" s="75">
        <f t="shared" si="6"/>
        <v>-0.01411960133</v>
      </c>
    </row>
    <row r="14" ht="12.75" customHeight="1">
      <c r="A14" s="64"/>
      <c r="B14" s="73">
        <f t="shared" si="3"/>
        <v>9</v>
      </c>
      <c r="C14" s="74">
        <v>14500.0</v>
      </c>
      <c r="D14" s="74">
        <v>12650.0</v>
      </c>
      <c r="E14" s="74">
        <f t="shared" si="4"/>
        <v>133050</v>
      </c>
      <c r="F14" s="74">
        <f t="shared" si="5"/>
        <v>131350</v>
      </c>
      <c r="G14" s="74">
        <f t="shared" si="2"/>
        <v>-1700</v>
      </c>
      <c r="H14" s="75">
        <f t="shared" si="6"/>
        <v>-0.01277715145</v>
      </c>
    </row>
    <row r="15" ht="12.75" customHeight="1">
      <c r="A15" s="64"/>
      <c r="B15" s="73">
        <f t="shared" si="3"/>
        <v>10</v>
      </c>
      <c r="C15" s="74">
        <v>14500.0</v>
      </c>
      <c r="D15" s="74">
        <v>11750.0</v>
      </c>
      <c r="E15" s="74">
        <f t="shared" si="4"/>
        <v>144800</v>
      </c>
      <c r="F15" s="74">
        <f t="shared" si="5"/>
        <v>143100</v>
      </c>
      <c r="G15" s="74">
        <f t="shared" si="2"/>
        <v>-1700</v>
      </c>
      <c r="H15" s="75">
        <f t="shared" si="6"/>
        <v>-0.01174033149</v>
      </c>
    </row>
    <row r="16" ht="12.75" customHeight="1">
      <c r="A16" s="64"/>
      <c r="B16" s="73">
        <f t="shared" si="3"/>
        <v>11</v>
      </c>
      <c r="C16" s="74">
        <v>14500.0</v>
      </c>
      <c r="D16" s="74">
        <v>13650.0</v>
      </c>
      <c r="E16" s="74">
        <f t="shared" si="4"/>
        <v>158450</v>
      </c>
      <c r="F16" s="74">
        <f t="shared" si="5"/>
        <v>156750</v>
      </c>
      <c r="G16" s="74">
        <f t="shared" si="2"/>
        <v>-1700</v>
      </c>
      <c r="H16" s="75">
        <f t="shared" si="6"/>
        <v>-0.01072893657</v>
      </c>
    </row>
    <row r="17" ht="12.75" customHeight="1">
      <c r="A17" s="64"/>
      <c r="B17" s="73">
        <f t="shared" si="3"/>
        <v>12</v>
      </c>
      <c r="C17" s="74">
        <v>14500.0</v>
      </c>
      <c r="D17" s="74">
        <v>12650.0</v>
      </c>
      <c r="E17" s="74">
        <f t="shared" si="4"/>
        <v>171100</v>
      </c>
      <c r="F17" s="74">
        <f t="shared" si="5"/>
        <v>169400</v>
      </c>
      <c r="G17" s="74">
        <f t="shared" si="2"/>
        <v>-1700</v>
      </c>
      <c r="H17" s="75">
        <f t="shared" si="6"/>
        <v>-0.009935710111</v>
      </c>
    </row>
    <row r="18" ht="12.75" customHeight="1">
      <c r="A18" s="64"/>
      <c r="B18" s="76" t="s">
        <v>23</v>
      </c>
      <c r="C18" s="74">
        <f t="shared" ref="C18:D18" si="7">SUM(C5:C17)</f>
        <v>188500</v>
      </c>
      <c r="D18" s="74">
        <f t="shared" si="7"/>
        <v>169400</v>
      </c>
      <c r="E18" s="64"/>
      <c r="F18" s="64"/>
      <c r="G18" s="64"/>
      <c r="H18" s="64"/>
    </row>
    <row r="19" ht="12.75" customHeight="1">
      <c r="A19" s="64"/>
      <c r="B19" s="77" t="s">
        <v>57</v>
      </c>
      <c r="C19" s="78">
        <f>C18-D18</f>
        <v>19100</v>
      </c>
      <c r="D19" s="64"/>
      <c r="E19" s="64"/>
      <c r="F19" s="64"/>
      <c r="G19" s="64"/>
      <c r="H19" s="64"/>
    </row>
    <row r="20" ht="12.75" customHeight="1">
      <c r="A20" s="64"/>
      <c r="B20" s="64"/>
      <c r="C20" s="64"/>
      <c r="D20" s="64"/>
      <c r="E20" s="64"/>
      <c r="F20" s="64"/>
      <c r="G20" s="64"/>
      <c r="H20" s="64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3:D3"/>
    <mergeCell ref="E3:F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2023-10-17T20:53:39Z</dcterms:created>
  <dc:creator>aimar</dc:creator>
</cp:coreProperties>
</file>