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NHSEDS\Business\Finance\Budgets, Packets and Templates\Budgets\2019-2020\"/>
    </mc:Choice>
  </mc:AlternateContent>
  <bookViews>
    <workbookView xWindow="0" yWindow="0" windowWidth="28800" windowHeight="12330"/>
  </bookViews>
  <sheets>
    <sheet name="2019-2020" sheetId="2" r:id="rId1"/>
    <sheet name="CEPS Grant Request" sheetId="1" r:id="rId2"/>
  </sheets>
  <definedNames>
    <definedName name="_xlnm.Print_Titles" localSheetId="1">'CEPS Grant Request'!#REF!</definedName>
  </definedNames>
  <calcPr calcId="162913"/>
</workbook>
</file>

<file path=xl/calcChain.xml><?xml version="1.0" encoding="utf-8"?>
<calcChain xmlns="http://schemas.openxmlformats.org/spreadsheetml/2006/main">
  <c r="C57" i="2" l="1"/>
  <c r="B46" i="2"/>
  <c r="B45" i="2"/>
  <c r="B44" i="2"/>
  <c r="B36" i="2"/>
  <c r="C37" i="2" s="1"/>
  <c r="B27" i="2"/>
  <c r="B26" i="2"/>
  <c r="B25" i="2"/>
  <c r="B17" i="2"/>
  <c r="B18" i="2"/>
  <c r="B9" i="2"/>
  <c r="B8" i="2"/>
  <c r="B7" i="2"/>
  <c r="B4" i="1"/>
  <c r="C47" i="2" l="1"/>
  <c r="C10" i="2"/>
  <c r="C11" i="2" s="1"/>
  <c r="C28" i="2"/>
  <c r="C29" i="2" s="1"/>
  <c r="C19" i="2"/>
  <c r="C20" i="2" s="1"/>
  <c r="B6" i="1"/>
  <c r="B5" i="1"/>
  <c r="C7" i="1"/>
  <c r="C8" i="1"/>
</calcChain>
</file>

<file path=xl/sharedStrings.xml><?xml version="1.0" encoding="utf-8"?>
<sst xmlns="http://schemas.openxmlformats.org/spreadsheetml/2006/main" count="48" uniqueCount="36">
  <si>
    <t>Total Membership Expenses</t>
  </si>
  <si>
    <t>Airplane Ticket and General Travel</t>
  </si>
  <si>
    <t>Hotel Housing (3 Nights)</t>
  </si>
  <si>
    <t>Admission to the SEDS Conference</t>
  </si>
  <si>
    <t>SpaceVision Networking Event (Tempe, AZ) (20 Members in Attendence)</t>
  </si>
  <si>
    <t>Price per Student</t>
  </si>
  <si>
    <t>UNH SEDS 2019-2020 CEPS Request</t>
  </si>
  <si>
    <t>SEDS-Sponsored and Planned Conference</t>
  </si>
  <si>
    <t>Cost</t>
  </si>
  <si>
    <t>Total</t>
  </si>
  <si>
    <t>Engineering</t>
  </si>
  <si>
    <t>Outreach</t>
  </si>
  <si>
    <t>UNH SEDS 2019-2020 Budget - Full</t>
  </si>
  <si>
    <t>Conferences and Competitions</t>
  </si>
  <si>
    <t>Admission to the Conference</t>
  </si>
  <si>
    <t>Hotel Housing (6 Nights)</t>
  </si>
  <si>
    <t>General Travel (Car)</t>
  </si>
  <si>
    <t>Hotel Housing (4 Nights)</t>
  </si>
  <si>
    <t>Admission into the Competition</t>
  </si>
  <si>
    <t>Business</t>
  </si>
  <si>
    <t>Consumables</t>
  </si>
  <si>
    <r>
      <t xml:space="preserve">Spaceport America Cup Competition                 </t>
    </r>
    <r>
      <rPr>
        <b/>
        <sz val="10"/>
        <rFont val="Tahoma"/>
        <family val="2"/>
      </rPr>
      <t>(Washington,DC) (12 Members in Attendence)</t>
    </r>
  </si>
  <si>
    <r>
      <t xml:space="preserve">IAC Networking Event                 </t>
    </r>
    <r>
      <rPr>
        <b/>
        <sz val="10"/>
        <rFont val="Tahoma"/>
        <family val="2"/>
      </rPr>
      <t>(Washington,DC) (5 Members in Attendence)</t>
    </r>
  </si>
  <si>
    <r>
      <t xml:space="preserve">SpaceVision Networking Event                 </t>
    </r>
    <r>
      <rPr>
        <b/>
        <sz val="10"/>
        <rFont val="Tahoma"/>
        <family val="2"/>
      </rPr>
      <t>(Tempe, AZ) (20 Members in Attendence)</t>
    </r>
  </si>
  <si>
    <t>Food and Drink (Introductory Meetings and Events)</t>
  </si>
  <si>
    <t>UNH SEDS Swag</t>
  </si>
  <si>
    <t>Pens (500)</t>
  </si>
  <si>
    <t>Stickers (500 Assorted)</t>
  </si>
  <si>
    <t>Member T-Shirts (15)</t>
  </si>
  <si>
    <t>Member Sweatshirts (10)</t>
  </si>
  <si>
    <t>Graduating Seniors SEDS Stoles (13)</t>
  </si>
  <si>
    <t>Total Club Expenses</t>
  </si>
  <si>
    <t>Model Rocket Program (5 Schools)</t>
  </si>
  <si>
    <t>Kid-Friendly Ground Equipment</t>
  </si>
  <si>
    <t>Engine Consumable</t>
  </si>
  <si>
    <t>Rocket Consumables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</si>
</sst>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[$-409]mmm\-yy;@"/>
  </numFmts>
  <fonts count="20" x14ac:knownFonts="1">
    <font>
      <sz val="10"/>
      <name val="Arial"/>
    </font>
    <font>
      <sz val="10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Arial"/>
    </font>
    <font>
      <b/>
      <sz val="16"/>
      <name val="Arial"/>
      <family val="2"/>
    </font>
    <font>
      <b/>
      <sz val="16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color rgb="FF0070C0"/>
      <name val="Tahoma"/>
      <family val="2"/>
    </font>
    <font>
      <b/>
      <sz val="11"/>
      <color rgb="FFFF0000"/>
      <name val="Tahoma"/>
      <family val="2"/>
    </font>
    <font>
      <sz val="8"/>
      <color theme="1" tint="0.34998626667073579"/>
      <name val="Tahoma"/>
      <family val="2"/>
    </font>
    <font>
      <sz val="10"/>
      <color theme="1" tint="0.34998626667073579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/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3" fontId="2" fillId="0" borderId="0" xfId="0" applyNumberFormat="1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Alignment="1"/>
    <xf numFmtId="3" fontId="3" fillId="0" borderId="0" xfId="0" applyNumberFormat="1" applyFont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10" fontId="7" fillId="2" borderId="1" xfId="0" applyNumberFormat="1" applyFont="1" applyFill="1" applyBorder="1" applyAlignment="1">
      <alignment horizontal="center" vertical="center" wrapText="1"/>
    </xf>
    <xf numFmtId="10" fontId="7" fillId="0" borderId="0" xfId="0" applyNumberFormat="1" applyFont="1" applyBorder="1" applyAlignment="1">
      <alignment horizontal="center" vertical="center" wrapText="1"/>
    </xf>
    <xf numFmtId="44" fontId="7" fillId="0" borderId="0" xfId="1" applyFont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9" fillId="0" borderId="0" xfId="0" applyFont="1" applyAlignment="1"/>
    <xf numFmtId="164" fontId="10" fillId="2" borderId="1" xfId="0" applyNumberFormat="1" applyFont="1" applyFill="1" applyBorder="1" applyAlignment="1">
      <alignment horizontal="right" vertical="center" wrapText="1"/>
    </xf>
    <xf numFmtId="0" fontId="5" fillId="3" borderId="0" xfId="0" applyFont="1" applyFill="1" applyBorder="1" applyAlignment="1">
      <alignment vertical="center" wrapText="1"/>
    </xf>
    <xf numFmtId="164" fontId="7" fillId="0" borderId="1" xfId="1" applyNumberFormat="1" applyFont="1" applyFill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165" fontId="5" fillId="0" borderId="1" xfId="0" applyNumberFormat="1" applyFont="1" applyBorder="1" applyAlignment="1" applyProtection="1">
      <alignment horizontal="center" wrapText="1"/>
    </xf>
    <xf numFmtId="44" fontId="7" fillId="0" borderId="1" xfId="1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44" fontId="7" fillId="0" borderId="3" xfId="1" applyFont="1" applyFill="1" applyBorder="1" applyAlignment="1">
      <alignment vertical="center" wrapText="1"/>
    </xf>
    <xf numFmtId="44" fontId="6" fillId="3" borderId="1" xfId="1" applyFont="1" applyFill="1" applyBorder="1" applyAlignment="1">
      <alignment vertical="center" wrapText="1"/>
    </xf>
    <xf numFmtId="44" fontId="10" fillId="3" borderId="1" xfId="1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6" borderId="0" xfId="0" applyFont="1" applyFill="1" applyAlignment="1"/>
    <xf numFmtId="3" fontId="1" fillId="6" borderId="0" xfId="0" applyNumberFormat="1" applyFont="1" applyFill="1" applyAlignment="1"/>
    <xf numFmtId="0" fontId="0" fillId="5" borderId="0" xfId="0" applyFill="1"/>
    <xf numFmtId="0" fontId="6" fillId="0" borderId="0" xfId="0" applyFont="1" applyBorder="1" applyAlignment="1">
      <alignment vertical="center"/>
    </xf>
    <xf numFmtId="0" fontId="0" fillId="3" borderId="0" xfId="0" applyFill="1" applyAlignment="1"/>
    <xf numFmtId="0" fontId="4" fillId="7" borderId="0" xfId="0" applyFont="1" applyFill="1" applyAlignment="1">
      <alignment horizontal="center"/>
    </xf>
    <xf numFmtId="0" fontId="0" fillId="7" borderId="0" xfId="0" applyFill="1" applyAlignment="1"/>
    <xf numFmtId="44" fontId="13" fillId="3" borderId="1" xfId="1" applyFont="1" applyFill="1" applyBorder="1" applyAlignment="1">
      <alignment vertical="center" wrapText="1"/>
    </xf>
    <xf numFmtId="164" fontId="4" fillId="7" borderId="0" xfId="1" applyNumberFormat="1" applyFont="1" applyFill="1" applyAlignment="1">
      <alignment horizontal="center"/>
    </xf>
    <xf numFmtId="164" fontId="12" fillId="0" borderId="0" xfId="1" applyNumberFormat="1" applyFont="1" applyBorder="1" applyAlignment="1">
      <alignment horizontal="center" vertical="center"/>
    </xf>
    <xf numFmtId="164" fontId="6" fillId="0" borderId="0" xfId="1" applyNumberFormat="1" applyFont="1" applyBorder="1" applyAlignment="1">
      <alignment vertical="center"/>
    </xf>
    <xf numFmtId="164" fontId="6" fillId="0" borderId="4" xfId="1" applyNumberFormat="1" applyFont="1" applyBorder="1" applyAlignment="1">
      <alignment vertical="center"/>
    </xf>
    <xf numFmtId="164" fontId="1" fillId="0" borderId="0" xfId="1" applyNumberFormat="1" applyFont="1" applyAlignment="1">
      <alignment horizontal="right"/>
    </xf>
    <xf numFmtId="164" fontId="1" fillId="6" borderId="0" xfId="1" applyNumberFormat="1" applyFont="1" applyFill="1" applyAlignment="1">
      <alignment horizontal="right"/>
    </xf>
    <xf numFmtId="164" fontId="7" fillId="0" borderId="0" xfId="1" applyNumberFormat="1" applyFont="1" applyBorder="1" applyAlignment="1">
      <alignment horizontal="right" vertical="center" wrapText="1"/>
    </xf>
    <xf numFmtId="164" fontId="5" fillId="3" borderId="0" xfId="1" applyNumberFormat="1" applyFont="1" applyFill="1" applyBorder="1" applyAlignment="1">
      <alignment horizontal="right" vertical="center" wrapText="1"/>
    </xf>
    <xf numFmtId="164" fontId="5" fillId="0" borderId="1" xfId="1" applyNumberFormat="1" applyFont="1" applyBorder="1" applyAlignment="1" applyProtection="1">
      <alignment horizontal="right" wrapText="1"/>
    </xf>
    <xf numFmtId="164" fontId="1" fillId="0" borderId="0" xfId="1" applyNumberFormat="1" applyFont="1" applyAlignment="1"/>
    <xf numFmtId="164" fontId="15" fillId="2" borderId="1" xfId="1" applyNumberFormat="1" applyFont="1" applyFill="1" applyBorder="1" applyAlignment="1">
      <alignment horizontal="right" vertical="center" wrapText="1"/>
    </xf>
    <xf numFmtId="0" fontId="16" fillId="4" borderId="0" xfId="0" applyFont="1" applyFill="1" applyBorder="1" applyAlignment="1">
      <alignment vertical="center" wrapText="1"/>
    </xf>
    <xf numFmtId="44" fontId="16" fillId="4" borderId="0" xfId="1" applyFont="1" applyFill="1" applyBorder="1" applyAlignment="1">
      <alignment vertical="center" wrapText="1"/>
    </xf>
    <xf numFmtId="164" fontId="16" fillId="4" borderId="0" xfId="1" applyNumberFormat="1" applyFont="1" applyFill="1" applyBorder="1" applyAlignment="1">
      <alignment horizontal="right" vertical="center" wrapText="1"/>
    </xf>
    <xf numFmtId="0" fontId="17" fillId="4" borderId="0" xfId="0" applyFont="1" applyFill="1" applyAlignment="1"/>
    <xf numFmtId="0" fontId="14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center" wrapText="1"/>
    </xf>
    <xf numFmtId="44" fontId="7" fillId="3" borderId="1" xfId="1" applyFont="1" applyFill="1" applyBorder="1" applyAlignment="1">
      <alignment vertical="center" wrapText="1"/>
    </xf>
    <xf numFmtId="0" fontId="18" fillId="0" borderId="0" xfId="0" applyFont="1" applyAlignment="1"/>
    <xf numFmtId="0" fontId="19" fillId="0" borderId="2" xfId="0" applyFont="1" applyBorder="1" applyAlignment="1">
      <alignment horizontal="left" vertical="center"/>
    </xf>
    <xf numFmtId="44" fontId="19" fillId="3" borderId="1" xfId="1" applyFont="1" applyFill="1" applyBorder="1" applyAlignment="1">
      <alignment vertical="center" wrapText="1"/>
    </xf>
    <xf numFmtId="164" fontId="19" fillId="2" borderId="1" xfId="1" applyNumberFormat="1" applyFont="1" applyFill="1" applyBorder="1" applyAlignment="1">
      <alignment horizontal="right" vertical="center" wrapText="1"/>
    </xf>
    <xf numFmtId="164" fontId="7" fillId="3" borderId="1" xfId="1" applyNumberFormat="1" applyFont="1" applyFill="1" applyBorder="1" applyAlignment="1">
      <alignment horizontal="right" vertical="center" wrapText="1"/>
    </xf>
    <xf numFmtId="164" fontId="6" fillId="3" borderId="1" xfId="1" applyNumberFormat="1" applyFont="1" applyFill="1" applyBorder="1" applyAlignment="1">
      <alignment horizontal="right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164" fontId="7" fillId="3" borderId="5" xfId="1" applyNumberFormat="1" applyFont="1" applyFill="1" applyBorder="1" applyAlignment="1">
      <alignment horizontal="right" vertical="center" wrapText="1"/>
    </xf>
    <xf numFmtId="164" fontId="7" fillId="3" borderId="6" xfId="1" applyNumberFormat="1" applyFont="1" applyFill="1" applyBorder="1" applyAlignment="1">
      <alignment horizontal="righ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3"/>
  <sheetViews>
    <sheetView tabSelected="1" zoomScaleNormal="100" workbookViewId="0">
      <pane ySplit="1" topLeftCell="A32" activePane="bottomLeft" state="frozen"/>
      <selection pane="bottomLeft" activeCell="E47" sqref="E47"/>
    </sheetView>
  </sheetViews>
  <sheetFormatPr defaultRowHeight="12.75" x14ac:dyDescent="0.2"/>
  <cols>
    <col min="1" max="1" width="45.140625" style="3" customWidth="1"/>
    <col min="2" max="2" width="11.85546875" style="4" customWidth="1"/>
    <col min="3" max="3" width="18.7109375" style="46" bestFit="1" customWidth="1"/>
    <col min="4" max="4" width="9.140625" style="33"/>
    <col min="5" max="23" width="43.7109375" style="31" customWidth="1"/>
  </cols>
  <sheetData>
    <row r="1" spans="1:4" ht="18" x14ac:dyDescent="0.25">
      <c r="A1" s="18" t="s">
        <v>12</v>
      </c>
      <c r="B1" s="18"/>
      <c r="C1" s="18"/>
    </row>
    <row r="2" spans="1:4" ht="10.5" customHeight="1" x14ac:dyDescent="0.25">
      <c r="A2" s="34"/>
      <c r="B2" s="34"/>
      <c r="C2" s="37"/>
      <c r="D2" s="35"/>
    </row>
    <row r="3" spans="1:4" ht="15" x14ac:dyDescent="0.2">
      <c r="A3" s="32"/>
      <c r="B3" s="27" t="s">
        <v>8</v>
      </c>
      <c r="C3" s="38" t="s">
        <v>9</v>
      </c>
    </row>
    <row r="4" spans="1:4" ht="18" x14ac:dyDescent="0.2">
      <c r="A4" s="52" t="s">
        <v>13</v>
      </c>
      <c r="B4" s="17"/>
      <c r="C4" s="39"/>
    </row>
    <row r="5" spans="1:4" ht="10.5" customHeight="1" x14ac:dyDescent="0.2">
      <c r="A5" s="28"/>
      <c r="B5" s="17"/>
      <c r="C5" s="39"/>
    </row>
    <row r="6" spans="1:4" ht="27" x14ac:dyDescent="0.2">
      <c r="A6" s="54" t="s">
        <v>23</v>
      </c>
      <c r="B6" s="10"/>
      <c r="C6" s="40"/>
    </row>
    <row r="7" spans="1:4" x14ac:dyDescent="0.2">
      <c r="A7" s="6" t="s">
        <v>1</v>
      </c>
      <c r="B7" s="16">
        <f>397.82*20</f>
        <v>7956.4</v>
      </c>
      <c r="C7" s="60"/>
    </row>
    <row r="8" spans="1:4" x14ac:dyDescent="0.2">
      <c r="A8" s="6" t="s">
        <v>2</v>
      </c>
      <c r="B8" s="16">
        <f>107*5*3</f>
        <v>1605</v>
      </c>
      <c r="C8" s="64"/>
    </row>
    <row r="9" spans="1:4" x14ac:dyDescent="0.2">
      <c r="A9" s="6" t="s">
        <v>3</v>
      </c>
      <c r="B9" s="16">
        <f>77*20</f>
        <v>1540</v>
      </c>
      <c r="C9" s="63"/>
    </row>
    <row r="10" spans="1:4" ht="15" x14ac:dyDescent="0.2">
      <c r="A10" s="57" t="s">
        <v>0</v>
      </c>
      <c r="B10" s="58"/>
      <c r="C10" s="59">
        <f>SUM(B7:B9)</f>
        <v>11101.4</v>
      </c>
    </row>
    <row r="11" spans="1:4" ht="15" x14ac:dyDescent="0.25">
      <c r="A11" s="56" t="s">
        <v>5</v>
      </c>
      <c r="B11" s="36"/>
      <c r="C11" s="47">
        <f>C10/20</f>
        <v>555.06999999999994</v>
      </c>
    </row>
    <row r="12" spans="1:4" x14ac:dyDescent="0.2">
      <c r="C12" s="41"/>
    </row>
    <row r="13" spans="1:4" ht="6" customHeight="1" x14ac:dyDescent="0.2">
      <c r="A13" s="29"/>
      <c r="B13" s="30"/>
      <c r="C13" s="42"/>
      <c r="D13" s="30"/>
    </row>
    <row r="14" spans="1:4" x14ac:dyDescent="0.2">
      <c r="C14" s="41"/>
    </row>
    <row r="15" spans="1:4" ht="27" x14ac:dyDescent="0.2">
      <c r="A15" s="54" t="s">
        <v>22</v>
      </c>
      <c r="B15" s="10"/>
      <c r="C15" s="43"/>
    </row>
    <row r="16" spans="1:4" x14ac:dyDescent="0.2">
      <c r="A16" s="6" t="s">
        <v>16</v>
      </c>
      <c r="B16" s="16">
        <v>200</v>
      </c>
      <c r="C16" s="60"/>
    </row>
    <row r="17" spans="1:4" x14ac:dyDescent="0.2">
      <c r="A17" s="6" t="s">
        <v>15</v>
      </c>
      <c r="B17" s="16">
        <f>200*6</f>
        <v>1200</v>
      </c>
      <c r="C17" s="60"/>
    </row>
    <row r="18" spans="1:4" x14ac:dyDescent="0.2">
      <c r="A18" s="6" t="s">
        <v>14</v>
      </c>
      <c r="B18" s="16">
        <f>150*5</f>
        <v>750</v>
      </c>
      <c r="C18" s="60"/>
    </row>
    <row r="19" spans="1:4" ht="15" x14ac:dyDescent="0.2">
      <c r="A19" s="57" t="s">
        <v>0</v>
      </c>
      <c r="B19" s="58"/>
      <c r="C19" s="59">
        <f>SUM(B16:B18)</f>
        <v>2150</v>
      </c>
    </row>
    <row r="20" spans="1:4" ht="15" x14ac:dyDescent="0.25">
      <c r="A20" s="56" t="s">
        <v>5</v>
      </c>
      <c r="B20" s="36"/>
      <c r="C20" s="47">
        <f>C19/5</f>
        <v>430</v>
      </c>
    </row>
    <row r="21" spans="1:4" x14ac:dyDescent="0.2">
      <c r="A21" s="15"/>
      <c r="B21" s="15"/>
      <c r="C21" s="44"/>
    </row>
    <row r="22" spans="1:4" ht="6.75" customHeight="1" x14ac:dyDescent="0.2">
      <c r="A22" s="29"/>
      <c r="B22" s="30"/>
      <c r="C22" s="42"/>
      <c r="D22" s="30"/>
    </row>
    <row r="23" spans="1:4" x14ac:dyDescent="0.2">
      <c r="A23" s="20"/>
      <c r="B23" s="21"/>
      <c r="C23" s="45"/>
    </row>
    <row r="24" spans="1:4" ht="39.75" x14ac:dyDescent="0.2">
      <c r="A24" s="54" t="s">
        <v>21</v>
      </c>
      <c r="B24" s="10"/>
      <c r="C24" s="43"/>
    </row>
    <row r="25" spans="1:4" x14ac:dyDescent="0.2">
      <c r="A25" s="6" t="s">
        <v>1</v>
      </c>
      <c r="B25" s="16">
        <f>365.54*12</f>
        <v>4386.4800000000005</v>
      </c>
      <c r="C25" s="60"/>
    </row>
    <row r="26" spans="1:4" x14ac:dyDescent="0.2">
      <c r="A26" s="6" t="s">
        <v>17</v>
      </c>
      <c r="B26" s="16">
        <f>186.4*3*4</f>
        <v>2236.8000000000002</v>
      </c>
      <c r="C26" s="60"/>
    </row>
    <row r="27" spans="1:4" x14ac:dyDescent="0.2">
      <c r="A27" s="6" t="s">
        <v>18</v>
      </c>
      <c r="B27" s="16">
        <f>50*12</f>
        <v>600</v>
      </c>
      <c r="C27" s="60"/>
    </row>
    <row r="28" spans="1:4" ht="15" x14ac:dyDescent="0.2">
      <c r="A28" s="57" t="s">
        <v>0</v>
      </c>
      <c r="B28" s="58"/>
      <c r="C28" s="59">
        <f>SUM(B25:B27)</f>
        <v>7223.2800000000007</v>
      </c>
    </row>
    <row r="29" spans="1:4" ht="15" x14ac:dyDescent="0.25">
      <c r="A29" s="56" t="s">
        <v>5</v>
      </c>
      <c r="B29" s="36"/>
      <c r="C29" s="47">
        <f>C28/12</f>
        <v>601.94000000000005</v>
      </c>
    </row>
    <row r="30" spans="1:4" x14ac:dyDescent="0.2">
      <c r="A30" s="23"/>
      <c r="B30" s="10"/>
      <c r="C30" s="43"/>
    </row>
    <row r="31" spans="1:4" x14ac:dyDescent="0.2">
      <c r="A31" s="48"/>
      <c r="B31" s="49"/>
      <c r="C31" s="50"/>
      <c r="D31" s="51"/>
    </row>
    <row r="32" spans="1:4" x14ac:dyDescent="0.2">
      <c r="A32" s="23"/>
      <c r="B32" s="10"/>
      <c r="C32" s="43"/>
    </row>
    <row r="33" spans="1:4" ht="18" x14ac:dyDescent="0.2">
      <c r="A33" s="52" t="s">
        <v>19</v>
      </c>
      <c r="B33" s="10"/>
      <c r="C33" s="43"/>
    </row>
    <row r="34" spans="1:4" ht="10.5" customHeight="1" x14ac:dyDescent="0.2">
      <c r="A34" s="52"/>
      <c r="B34" s="10"/>
      <c r="C34" s="43"/>
    </row>
    <row r="35" spans="1:4" ht="14.25" x14ac:dyDescent="0.2">
      <c r="A35" s="53" t="s">
        <v>20</v>
      </c>
      <c r="B35" s="10"/>
      <c r="C35" s="43"/>
    </row>
    <row r="36" spans="1:4" x14ac:dyDescent="0.2">
      <c r="A36" s="6" t="s">
        <v>24</v>
      </c>
      <c r="B36" s="22">
        <f>15*4*8</f>
        <v>480</v>
      </c>
      <c r="C36" s="60"/>
    </row>
    <row r="37" spans="1:4" ht="15" x14ac:dyDescent="0.2">
      <c r="A37" s="57" t="s">
        <v>31</v>
      </c>
      <c r="B37" s="58"/>
      <c r="C37" s="59">
        <f>SUM(B36:B37)</f>
        <v>480</v>
      </c>
    </row>
    <row r="38" spans="1:4" x14ac:dyDescent="0.2">
      <c r="C38" s="41"/>
    </row>
    <row r="39" spans="1:4" ht="6" customHeight="1" x14ac:dyDescent="0.2">
      <c r="A39" s="29"/>
      <c r="B39" s="30"/>
      <c r="C39" s="42"/>
      <c r="D39" s="30"/>
    </row>
    <row r="40" spans="1:4" x14ac:dyDescent="0.2">
      <c r="C40" s="41"/>
    </row>
    <row r="41" spans="1:4" ht="14.25" x14ac:dyDescent="0.2">
      <c r="A41" s="53" t="s">
        <v>25</v>
      </c>
      <c r="B41" s="24"/>
      <c r="C41" s="60"/>
    </row>
    <row r="42" spans="1:4" x14ac:dyDescent="0.2">
      <c r="A42" s="6" t="s">
        <v>26</v>
      </c>
      <c r="B42" s="24">
        <v>67.95</v>
      </c>
      <c r="C42" s="60"/>
    </row>
    <row r="43" spans="1:4" x14ac:dyDescent="0.2">
      <c r="A43" s="6" t="s">
        <v>27</v>
      </c>
      <c r="B43" s="24">
        <v>95</v>
      </c>
      <c r="C43" s="60"/>
    </row>
    <row r="44" spans="1:4" x14ac:dyDescent="0.2">
      <c r="A44" s="6" t="s">
        <v>28</v>
      </c>
      <c r="B44" s="24">
        <f>15*16.5</f>
        <v>247.5</v>
      </c>
      <c r="C44" s="60"/>
    </row>
    <row r="45" spans="1:4" x14ac:dyDescent="0.2">
      <c r="A45" s="6" t="s">
        <v>29</v>
      </c>
      <c r="B45" s="24">
        <f>10*31.76</f>
        <v>317.60000000000002</v>
      </c>
      <c r="C45" s="60"/>
    </row>
    <row r="46" spans="1:4" x14ac:dyDescent="0.2">
      <c r="A46" s="6" t="s">
        <v>30</v>
      </c>
      <c r="B46" s="55">
        <f>24.99*13</f>
        <v>324.87</v>
      </c>
      <c r="C46" s="61"/>
    </row>
    <row r="47" spans="1:4" ht="15" x14ac:dyDescent="0.2">
      <c r="A47" s="57" t="s">
        <v>31</v>
      </c>
      <c r="B47" s="58"/>
      <c r="C47" s="59">
        <f>SUM(B42:B46)</f>
        <v>1052.92</v>
      </c>
    </row>
    <row r="48" spans="1:4" x14ac:dyDescent="0.2">
      <c r="A48" s="23"/>
      <c r="B48" s="10"/>
      <c r="C48" s="43"/>
    </row>
    <row r="49" spans="1:4" x14ac:dyDescent="0.2">
      <c r="A49" s="48"/>
      <c r="B49" s="49"/>
      <c r="C49" s="50"/>
      <c r="D49" s="51"/>
    </row>
    <row r="50" spans="1:4" x14ac:dyDescent="0.2">
      <c r="A50" s="23"/>
      <c r="B50" s="10"/>
      <c r="C50" s="43"/>
    </row>
    <row r="51" spans="1:4" ht="18" x14ac:dyDescent="0.2">
      <c r="A51" s="52" t="s">
        <v>11</v>
      </c>
      <c r="B51" s="10"/>
      <c r="C51" s="43"/>
    </row>
    <row r="52" spans="1:4" ht="18" x14ac:dyDescent="0.2">
      <c r="A52" s="52"/>
      <c r="B52" s="10"/>
      <c r="C52" s="43"/>
    </row>
    <row r="53" spans="1:4" ht="14.25" x14ac:dyDescent="0.2">
      <c r="A53" s="53" t="s">
        <v>32</v>
      </c>
      <c r="B53" s="22"/>
      <c r="C53" s="60"/>
    </row>
    <row r="54" spans="1:4" x14ac:dyDescent="0.2">
      <c r="A54" s="6" t="s">
        <v>33</v>
      </c>
      <c r="B54" s="22">
        <v>273.39999999999998</v>
      </c>
      <c r="C54" s="62"/>
    </row>
    <row r="55" spans="1:4" x14ac:dyDescent="0.2">
      <c r="A55" s="6" t="s">
        <v>34</v>
      </c>
      <c r="B55" s="22">
        <v>177</v>
      </c>
      <c r="C55" s="62"/>
    </row>
    <row r="56" spans="1:4" x14ac:dyDescent="0.2">
      <c r="A56" s="6" t="s">
        <v>35</v>
      </c>
      <c r="B56" s="22">
        <v>347</v>
      </c>
      <c r="C56" s="62"/>
    </row>
    <row r="57" spans="1:4" ht="15" x14ac:dyDescent="0.2">
      <c r="A57" s="57" t="s">
        <v>31</v>
      </c>
      <c r="B57" s="58"/>
      <c r="C57" s="59">
        <f>SUM(B53:B57)</f>
        <v>797.4</v>
      </c>
    </row>
    <row r="58" spans="1:4" x14ac:dyDescent="0.2">
      <c r="A58" s="23"/>
      <c r="B58" s="10"/>
      <c r="C58" s="43"/>
    </row>
    <row r="59" spans="1:4" x14ac:dyDescent="0.2">
      <c r="A59" s="48"/>
      <c r="B59" s="49"/>
      <c r="C59" s="50"/>
      <c r="D59" s="51"/>
    </row>
    <row r="60" spans="1:4" x14ac:dyDescent="0.2">
      <c r="A60" s="23"/>
      <c r="B60" s="10"/>
      <c r="C60" s="43"/>
    </row>
    <row r="61" spans="1:4" ht="18" x14ac:dyDescent="0.2">
      <c r="A61" s="52" t="s">
        <v>10</v>
      </c>
      <c r="B61"/>
      <c r="C61"/>
    </row>
    <row r="62" spans="1:4" x14ac:dyDescent="0.2">
      <c r="A62"/>
      <c r="B62"/>
      <c r="C62"/>
    </row>
    <row r="63" spans="1:4" x14ac:dyDescent="0.2">
      <c r="A63"/>
      <c r="B63"/>
      <c r="C63"/>
    </row>
    <row r="64" spans="1:4" x14ac:dyDescent="0.2">
      <c r="A64"/>
      <c r="B64"/>
      <c r="C64"/>
    </row>
    <row r="65" spans="1:3" x14ac:dyDescent="0.2">
      <c r="A65"/>
      <c r="B65"/>
      <c r="C65"/>
    </row>
    <row r="66" spans="1:3" x14ac:dyDescent="0.2">
      <c r="A66"/>
      <c r="B66"/>
      <c r="C66"/>
    </row>
    <row r="67" spans="1:3" x14ac:dyDescent="0.2">
      <c r="A67"/>
      <c r="B67"/>
      <c r="C67"/>
    </row>
    <row r="68" spans="1:3" x14ac:dyDescent="0.2">
      <c r="A68"/>
      <c r="B68"/>
      <c r="C68"/>
    </row>
    <row r="69" spans="1:3" x14ac:dyDescent="0.2">
      <c r="A69"/>
      <c r="B69"/>
      <c r="C69"/>
    </row>
    <row r="70" spans="1:3" x14ac:dyDescent="0.2">
      <c r="A70"/>
      <c r="B70"/>
      <c r="C70"/>
    </row>
    <row r="71" spans="1:3" ht="18" customHeight="1" x14ac:dyDescent="0.2">
      <c r="A71"/>
      <c r="B71"/>
      <c r="C71"/>
    </row>
    <row r="72" spans="1:3" x14ac:dyDescent="0.2">
      <c r="A72"/>
      <c r="B72"/>
      <c r="C72"/>
    </row>
    <row r="73" spans="1:3" x14ac:dyDescent="0.2">
      <c r="A73"/>
      <c r="B73"/>
      <c r="C73"/>
    </row>
    <row r="74" spans="1:3" ht="15.75" customHeight="1" x14ac:dyDescent="0.2">
      <c r="A74"/>
      <c r="B74"/>
      <c r="C74"/>
    </row>
    <row r="75" spans="1:3" x14ac:dyDescent="0.2">
      <c r="A75"/>
      <c r="B75"/>
      <c r="C75"/>
    </row>
    <row r="76" spans="1:3" x14ac:dyDescent="0.2">
      <c r="A76"/>
      <c r="B76"/>
      <c r="C76"/>
    </row>
    <row r="77" spans="1:3" x14ac:dyDescent="0.2">
      <c r="A77"/>
      <c r="B77"/>
      <c r="C77"/>
    </row>
    <row r="78" spans="1:3" x14ac:dyDescent="0.2">
      <c r="A78"/>
      <c r="B78"/>
      <c r="C78"/>
    </row>
    <row r="79" spans="1:3" x14ac:dyDescent="0.2">
      <c r="A79"/>
      <c r="B79"/>
      <c r="C79"/>
    </row>
    <row r="80" spans="1:3" x14ac:dyDescent="0.2">
      <c r="A80"/>
      <c r="B80"/>
      <c r="C80"/>
    </row>
    <row r="81" spans="1:3" x14ac:dyDescent="0.2">
      <c r="A81"/>
      <c r="B81"/>
      <c r="C81"/>
    </row>
    <row r="82" spans="1:3" x14ac:dyDescent="0.2">
      <c r="A82"/>
      <c r="B82"/>
      <c r="C82"/>
    </row>
    <row r="83" spans="1:3" x14ac:dyDescent="0.2">
      <c r="A83"/>
      <c r="B83"/>
      <c r="C83"/>
    </row>
    <row r="84" spans="1:3" x14ac:dyDescent="0.2">
      <c r="A84"/>
      <c r="B84"/>
      <c r="C84"/>
    </row>
    <row r="85" spans="1:3" x14ac:dyDescent="0.2">
      <c r="A85"/>
      <c r="B85"/>
      <c r="C85"/>
    </row>
    <row r="86" spans="1:3" x14ac:dyDescent="0.2">
      <c r="A86"/>
      <c r="B86"/>
      <c r="C86"/>
    </row>
    <row r="87" spans="1:3" x14ac:dyDescent="0.2">
      <c r="A87"/>
      <c r="B87"/>
      <c r="C87"/>
    </row>
    <row r="88" spans="1:3" x14ac:dyDescent="0.2">
      <c r="A88"/>
      <c r="B88"/>
      <c r="C88"/>
    </row>
    <row r="89" spans="1:3" x14ac:dyDescent="0.2">
      <c r="A89"/>
      <c r="B89"/>
      <c r="C89"/>
    </row>
    <row r="90" spans="1:3" x14ac:dyDescent="0.2">
      <c r="A90"/>
      <c r="B90"/>
      <c r="C90"/>
    </row>
    <row r="91" spans="1:3" x14ac:dyDescent="0.2">
      <c r="A91"/>
      <c r="B91"/>
      <c r="C91"/>
    </row>
    <row r="92" spans="1:3" x14ac:dyDescent="0.2">
      <c r="A92"/>
      <c r="B92"/>
      <c r="C92"/>
    </row>
    <row r="93" spans="1:3" x14ac:dyDescent="0.2">
      <c r="A93"/>
      <c r="B93"/>
      <c r="C93"/>
    </row>
    <row r="94" spans="1:3" x14ac:dyDescent="0.2">
      <c r="A94"/>
      <c r="B94"/>
      <c r="C94"/>
    </row>
    <row r="95" spans="1:3" x14ac:dyDescent="0.2">
      <c r="A95"/>
      <c r="B95"/>
      <c r="C95"/>
    </row>
    <row r="96" spans="1:3" x14ac:dyDescent="0.2">
      <c r="A96"/>
      <c r="B96"/>
      <c r="C96"/>
    </row>
    <row r="97" spans="1:3" x14ac:dyDescent="0.2">
      <c r="A97"/>
      <c r="B97"/>
      <c r="C97"/>
    </row>
    <row r="98" spans="1:3" x14ac:dyDescent="0.2">
      <c r="A98"/>
      <c r="B98"/>
      <c r="C98"/>
    </row>
    <row r="99" spans="1:3" x14ac:dyDescent="0.2">
      <c r="A99"/>
      <c r="B99"/>
      <c r="C99"/>
    </row>
    <row r="100" spans="1:3" x14ac:dyDescent="0.2">
      <c r="A100"/>
      <c r="B100"/>
      <c r="C100"/>
    </row>
    <row r="101" spans="1:3" x14ac:dyDescent="0.2">
      <c r="A101"/>
      <c r="B101"/>
      <c r="C101"/>
    </row>
    <row r="102" spans="1:3" x14ac:dyDescent="0.2">
      <c r="A102"/>
      <c r="B102"/>
      <c r="C102"/>
    </row>
    <row r="103" spans="1:3" x14ac:dyDescent="0.2">
      <c r="A103"/>
      <c r="B103"/>
      <c r="C103"/>
    </row>
    <row r="104" spans="1:3" x14ac:dyDescent="0.2">
      <c r="A104"/>
      <c r="B104"/>
      <c r="C104"/>
    </row>
    <row r="105" spans="1:3" x14ac:dyDescent="0.2">
      <c r="A105"/>
      <c r="B105"/>
      <c r="C105"/>
    </row>
    <row r="106" spans="1:3" x14ac:dyDescent="0.2">
      <c r="A106"/>
      <c r="B106"/>
      <c r="C106"/>
    </row>
    <row r="107" spans="1:3" x14ac:dyDescent="0.2">
      <c r="A107"/>
      <c r="B107"/>
      <c r="C107"/>
    </row>
    <row r="108" spans="1:3" x14ac:dyDescent="0.2">
      <c r="A108"/>
      <c r="B108"/>
      <c r="C108"/>
    </row>
    <row r="109" spans="1:3" x14ac:dyDescent="0.2">
      <c r="A109"/>
      <c r="B109"/>
      <c r="C109"/>
    </row>
    <row r="110" spans="1:3" x14ac:dyDescent="0.2">
      <c r="A110"/>
      <c r="B110"/>
      <c r="C110"/>
    </row>
    <row r="111" spans="1:3" x14ac:dyDescent="0.2">
      <c r="A111"/>
      <c r="B111"/>
      <c r="C111"/>
    </row>
    <row r="112" spans="1:3" x14ac:dyDescent="0.2">
      <c r="A112"/>
      <c r="B112"/>
      <c r="C112"/>
    </row>
    <row r="113" spans="1:3" x14ac:dyDescent="0.2">
      <c r="A113"/>
      <c r="B113"/>
      <c r="C113"/>
    </row>
    <row r="114" spans="1:3" x14ac:dyDescent="0.2">
      <c r="A114"/>
      <c r="B114"/>
      <c r="C114"/>
    </row>
    <row r="115" spans="1:3" x14ac:dyDescent="0.2">
      <c r="A115"/>
      <c r="B115"/>
      <c r="C115"/>
    </row>
    <row r="116" spans="1:3" x14ac:dyDescent="0.2">
      <c r="A116"/>
      <c r="B116"/>
      <c r="C116"/>
    </row>
    <row r="117" spans="1:3" x14ac:dyDescent="0.2">
      <c r="A117"/>
      <c r="B117"/>
      <c r="C117"/>
    </row>
    <row r="118" spans="1:3" x14ac:dyDescent="0.2">
      <c r="A118"/>
      <c r="B118"/>
      <c r="C118"/>
    </row>
    <row r="119" spans="1:3" x14ac:dyDescent="0.2">
      <c r="A119"/>
      <c r="B119"/>
      <c r="C119"/>
    </row>
    <row r="120" spans="1:3" x14ac:dyDescent="0.2">
      <c r="A120"/>
      <c r="B120"/>
      <c r="C120"/>
    </row>
    <row r="121" spans="1:3" x14ac:dyDescent="0.2">
      <c r="A121"/>
      <c r="B121"/>
      <c r="C121"/>
    </row>
    <row r="122" spans="1:3" x14ac:dyDescent="0.2">
      <c r="A122"/>
      <c r="B122"/>
      <c r="C122"/>
    </row>
    <row r="123" spans="1:3" x14ac:dyDescent="0.2">
      <c r="A123"/>
      <c r="B123"/>
      <c r="C123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5"/>
  <sheetViews>
    <sheetView showGridLines="0" zoomScaleNormal="100" workbookViewId="0">
      <pane ySplit="1" topLeftCell="A2" activePane="bottomLeft" state="frozen"/>
      <selection pane="bottomLeft" activeCell="B16" sqref="B16"/>
    </sheetView>
  </sheetViews>
  <sheetFormatPr defaultRowHeight="12.75" x14ac:dyDescent="0.2"/>
  <cols>
    <col min="1" max="1" width="42.85546875" style="3" customWidth="1"/>
    <col min="2" max="2" width="11.85546875" style="4" customWidth="1"/>
    <col min="3" max="3" width="18.7109375" style="4" bestFit="1" customWidth="1"/>
    <col min="4" max="16384" width="9.140625" style="4"/>
  </cols>
  <sheetData>
    <row r="1" spans="1:24" s="1" customFormat="1" ht="18" x14ac:dyDescent="0.25">
      <c r="A1" s="18" t="s">
        <v>6</v>
      </c>
      <c r="B1" s="18"/>
      <c r="C1" s="18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s="5" customFormat="1" ht="24" customHeight="1" x14ac:dyDescent="0.2">
      <c r="A2" s="19" t="s">
        <v>7</v>
      </c>
      <c r="B2" s="19"/>
      <c r="C2" s="19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s="5" customFormat="1" ht="24" customHeight="1" x14ac:dyDescent="0.2">
      <c r="A3" s="12" t="s">
        <v>4</v>
      </c>
      <c r="B3" s="10"/>
      <c r="C3" s="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s="5" customFormat="1" ht="24" customHeight="1" x14ac:dyDescent="0.2">
      <c r="A4" s="6" t="s">
        <v>1</v>
      </c>
      <c r="B4" s="16">
        <f>397.82*20</f>
        <v>7956.4</v>
      </c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s="2" customFormat="1" ht="24" customHeight="1" x14ac:dyDescent="0.2">
      <c r="A5" s="6" t="s">
        <v>2</v>
      </c>
      <c r="B5" s="16">
        <f>107*5*3</f>
        <v>1605</v>
      </c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24" customHeight="1" x14ac:dyDescent="0.2">
      <c r="A6" s="6" t="s">
        <v>3</v>
      </c>
      <c r="B6" s="16">
        <f>77*20</f>
        <v>1540</v>
      </c>
      <c r="C6" s="8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24" customHeight="1" x14ac:dyDescent="0.2">
      <c r="A7" s="7" t="s">
        <v>0</v>
      </c>
      <c r="B7" s="25"/>
      <c r="C7" s="11">
        <f>SUM(B4:B6)</f>
        <v>11101.4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24" customHeight="1" x14ac:dyDescent="0.3">
      <c r="A8" s="13" t="s">
        <v>5</v>
      </c>
      <c r="B8" s="26"/>
      <c r="C8" s="14">
        <f>C7/20</f>
        <v>555.06999999999994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24" customHeight="1" x14ac:dyDescent="0.2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24" customHeight="1" x14ac:dyDescent="0.2">
      <c r="A10" s="15"/>
      <c r="B10" s="15"/>
      <c r="C10" s="15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24" customHeight="1" x14ac:dyDescent="0.2">
      <c r="A11" s="15"/>
      <c r="B11" s="15"/>
      <c r="C11" s="1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24" customHeight="1" x14ac:dyDescent="0.2">
      <c r="A12" s="15"/>
      <c r="B12" s="15"/>
      <c r="C12" s="1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24" customHeight="1" x14ac:dyDescent="0.2">
      <c r="A13" s="15"/>
      <c r="B13" s="15"/>
      <c r="C13" s="15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24" customHeight="1" x14ac:dyDescent="0.2">
      <c r="A14" s="15"/>
      <c r="B14" s="15"/>
      <c r="C14" s="15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24" customHeight="1" x14ac:dyDescent="0.2">
      <c r="A15" s="15"/>
      <c r="B15" s="15"/>
      <c r="C15" s="15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24" customHeight="1" x14ac:dyDescent="0.2">
      <c r="A16" s="15"/>
      <c r="B16" s="15"/>
      <c r="C16" s="15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24" customHeight="1" x14ac:dyDescent="0.2">
      <c r="A17" s="15"/>
      <c r="B17" s="15"/>
      <c r="C17" s="1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24" customHeight="1" x14ac:dyDescent="0.2">
      <c r="A18" s="15"/>
      <c r="B18" s="15"/>
      <c r="C18" s="1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24" customHeight="1" x14ac:dyDescent="0.2">
      <c r="A19" s="15"/>
      <c r="B19" s="15"/>
      <c r="C19" s="1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24" customHeight="1" x14ac:dyDescent="0.2">
      <c r="A20" s="15"/>
      <c r="B20" s="15"/>
      <c r="C20" s="1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24" customHeight="1" x14ac:dyDescent="0.2">
      <c r="A21" s="15"/>
      <c r="B21" s="15"/>
      <c r="C21" s="1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24" customHeight="1" x14ac:dyDescent="0.2">
      <c r="A22" s="15"/>
      <c r="B22" s="15"/>
      <c r="C22" s="15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24" customHeight="1" x14ac:dyDescent="0.2">
      <c r="A23" s="15"/>
      <c r="B23" s="15"/>
      <c r="C23" s="15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24" customHeight="1" x14ac:dyDescent="0.2">
      <c r="A24" s="15"/>
      <c r="B24" s="15"/>
      <c r="C24" s="1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24" customHeight="1" x14ac:dyDescent="0.2">
      <c r="A25" s="15"/>
      <c r="B25" s="15"/>
      <c r="C25" s="1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24" customHeight="1" x14ac:dyDescent="0.2">
      <c r="A26" s="15"/>
      <c r="B26" s="15"/>
      <c r="C26" s="15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24" customHeight="1" x14ac:dyDescent="0.2">
      <c r="A27" s="15"/>
      <c r="B27" s="15"/>
      <c r="C27" s="15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24" customHeight="1" x14ac:dyDescent="0.2">
      <c r="A28" s="15"/>
      <c r="B28" s="15"/>
      <c r="C28" s="15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24" customHeight="1" x14ac:dyDescent="0.2">
      <c r="A29" s="15"/>
      <c r="B29" s="15"/>
      <c r="C29" s="1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24" customHeight="1" x14ac:dyDescent="0.2">
      <c r="A30" s="15"/>
      <c r="B30" s="15"/>
      <c r="C30" s="15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24" customHeight="1" x14ac:dyDescent="0.2">
      <c r="A31" s="15"/>
      <c r="B31" s="15"/>
      <c r="C31" s="15"/>
    </row>
    <row r="32" spans="1:24" ht="24" customHeight="1" x14ac:dyDescent="0.2">
      <c r="A32" s="15"/>
      <c r="B32" s="15"/>
      <c r="C32" s="15"/>
    </row>
    <row r="33" spans="1:3" ht="24" customHeight="1" x14ac:dyDescent="0.2">
      <c r="A33" s="15"/>
      <c r="B33" s="15"/>
      <c r="C33" s="15"/>
    </row>
    <row r="34" spans="1:3" ht="24" customHeight="1" x14ac:dyDescent="0.2">
      <c r="A34" s="15"/>
      <c r="B34" s="15"/>
      <c r="C34" s="15"/>
    </row>
    <row r="35" spans="1:3" ht="24" customHeight="1" x14ac:dyDescent="0.2"/>
  </sheetData>
  <mergeCells count="2">
    <mergeCell ref="A1:C1"/>
    <mergeCell ref="A2:C2"/>
  </mergeCells>
  <phoneticPr fontId="0" type="noConversion"/>
  <printOptions horizontalCentered="1" verticalCentered="1"/>
  <pageMargins left="0.5" right="0.5" top="0.5" bottom="0.5" header="0" footer="0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2019-2020</vt:lpstr>
      <vt:lpstr>CEPS Grant Request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Wayne Gerlock</dc:creator>
  <cp:keywords/>
  <dc:description/>
  <cp:lastModifiedBy>User</cp:lastModifiedBy>
  <cp:lastPrinted>2019-09-04T16:08:07Z</cp:lastPrinted>
  <dcterms:created xsi:type="dcterms:W3CDTF">2001-02-14T23:59:14Z</dcterms:created>
  <dcterms:modified xsi:type="dcterms:W3CDTF">2019-09-04T18:04:27Z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TC011154841033</vt:lpwstr>
  </property>
</Properties>
</file>