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27"/>
  <workbookPr/>
  <xr:revisionPtr revIDLastSave="344" documentId="8_{14B948C1-DCED-453B-8070-58692E975FB5}" xr6:coauthVersionLast="26" xr6:coauthVersionMax="26" xr10:uidLastSave="{FA0130EF-2759-4C63-9FDD-CA507AEA80E2}"/>
  <bookViews>
    <workbookView xWindow="240" yWindow="105" windowWidth="14805" windowHeight="8010" xr2:uid="{00000000-000D-0000-FFFF-FFFF00000000}"/>
  </bookViews>
  <sheets>
    <sheet name="Outreach" sheetId="1" r:id="rId1"/>
    <sheet name="Networking and Trips" sheetId="6" r:id="rId2"/>
    <sheet name="Electrical Components" sheetId="5" r:id="rId3"/>
    <sheet name="Static Test Fire" sheetId="2" r:id="rId4"/>
    <sheet name="Launch Pad" sheetId="4" r:id="rId5"/>
    <sheet name="Aero" sheetId="7" r:id="rId6"/>
    <sheet name="Engine" sheetId="3" r:id="rId7"/>
    <sheet name="Totals" sheetId="8" r:id="rId8"/>
  </sheets>
  <calcPr calcId="171026"/>
</workbook>
</file>

<file path=xl/calcChain.xml><?xml version="1.0" encoding="utf-8"?>
<calcChain xmlns="http://schemas.openxmlformats.org/spreadsheetml/2006/main">
  <c r="D4" i="1" l="1"/>
  <c r="D8" i="1"/>
  <c r="D45" i="1"/>
  <c r="D43" i="1"/>
  <c r="D42" i="1"/>
  <c r="D41" i="1"/>
  <c r="D38" i="1"/>
  <c r="D37" i="1"/>
  <c r="D36" i="1"/>
  <c r="D35" i="1"/>
  <c r="D34" i="1"/>
  <c r="D33" i="1"/>
  <c r="D30" i="1"/>
  <c r="D29" i="1"/>
  <c r="D28" i="1"/>
  <c r="D27" i="1"/>
  <c r="D26" i="1"/>
  <c r="D23" i="1"/>
  <c r="D22" i="1"/>
  <c r="D21" i="1"/>
  <c r="D18" i="1"/>
  <c r="D17" i="1"/>
  <c r="D14" i="1"/>
  <c r="D13" i="1"/>
  <c r="D12" i="1"/>
  <c r="D11" i="1"/>
  <c r="D11" i="7"/>
  <c r="D6" i="7"/>
  <c r="D5" i="7"/>
  <c r="D4" i="7"/>
  <c r="D3" i="7"/>
  <c r="D16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D3" i="1"/>
  <c r="D5" i="1"/>
  <c r="D6" i="1"/>
  <c r="D7" i="1"/>
  <c r="D8" i="4"/>
  <c r="B10" i="8"/>
  <c r="D3" i="4"/>
  <c r="D4" i="4"/>
  <c r="D5" i="4"/>
  <c r="D2" i="4"/>
  <c r="D2" i="2"/>
  <c r="D3" i="2"/>
  <c r="D4" i="2"/>
  <c r="D5" i="2"/>
  <c r="D8" i="2"/>
  <c r="D5" i="3"/>
  <c r="D6" i="3"/>
  <c r="D7" i="3"/>
  <c r="D8" i="3"/>
  <c r="D9" i="3"/>
  <c r="D10" i="3"/>
  <c r="D4" i="3"/>
  <c r="D12" i="3"/>
</calcChain>
</file>

<file path=xl/sharedStrings.xml><?xml version="1.0" encoding="utf-8"?>
<sst xmlns="http://schemas.openxmlformats.org/spreadsheetml/2006/main" count="156" uniqueCount="101">
  <si>
    <t>Model Rocket (assume 4 sessions of teaching)</t>
  </si>
  <si>
    <t>Cost</t>
  </si>
  <si>
    <t>Quantity</t>
  </si>
  <si>
    <t>Total</t>
  </si>
  <si>
    <t>Estes Color the Sky Bulk Pack (12 rockets) would be perfect for kid teams</t>
  </si>
  <si>
    <t>Model Rocket Starters Pack of Six</t>
  </si>
  <si>
    <t>Recovery Wadding  (but we may need more) subject to change if we can use paper towels</t>
  </si>
  <si>
    <t>Launcher (wont need if someone has)</t>
  </si>
  <si>
    <t>B4-2 Standard Engine Pack of 3</t>
  </si>
  <si>
    <t>Phases of the Moon Activity (4 sessions)</t>
  </si>
  <si>
    <t>Oreos 16.6 oz.</t>
  </si>
  <si>
    <t> SunWorks Construction Paper Smart-Stack, 58 lbs, 12 x 18, Assorted, 150 Sheets Per Pack),</t>
  </si>
  <si>
    <t xml:space="preserve">Markers Crayola 10 count </t>
  </si>
  <si>
    <t>Elementary/Middle School Tutoring or local school STEM Night (2 group wide sessions otherwise us driving)</t>
  </si>
  <si>
    <t xml:space="preserve">Cost </t>
  </si>
  <si>
    <t>Travel</t>
  </si>
  <si>
    <t>Constellation Activity (4 sessions)</t>
  </si>
  <si>
    <t>Crayola White Crayons (12 pack)</t>
  </si>
  <si>
    <t>SunWorks Construction Paper, 58 lbs, 18 x 24 - Black (50 Sheets Per Pack)</t>
  </si>
  <si>
    <t>Exoplanet Activity (4 sessions)</t>
  </si>
  <si>
    <t>FloraCraft Styrofoam Ball Assortment, Large, White (6 total)</t>
  </si>
  <si>
    <t>Crayola Kids' Paint - 10 pack, 2 fl oz bottles</t>
  </si>
  <si>
    <t>HAY Hay Hang - Set Of 5 By HAY (HANGERS)</t>
  </si>
  <si>
    <t>Stretch Magic Cord, 1mm, 5m - Clear</t>
  </si>
  <si>
    <t xml:space="preserve">Total </t>
  </si>
  <si>
    <t>Astronaut Glove Box Activity (2 sessions)</t>
  </si>
  <si>
    <t xml:space="preserve">Shurtape Duct Tape 2" x 60 Yards (48 mm x 55 M) - General Purpose
</t>
  </si>
  <si>
    <t>Corrugated Boxes 12x8x6", Kraft - ULINE - Bundle of 25 - S-4121</t>
  </si>
  <si>
    <t>Hygloss Kids Colored Craft Gloves - 12 count</t>
  </si>
  <si>
    <t>1 Bag 100g Colorful Mixed Irregular Shape Tumbled Stones Rock Gem</t>
  </si>
  <si>
    <t>Jumbo Magnifier, Assorted Colors</t>
  </si>
  <si>
    <t>Snacks for Kids/Adults for Activities</t>
  </si>
  <si>
    <t>Case of Water</t>
  </si>
  <si>
    <t>12 Count Gourmet Cookie Club - Master 6 Month by Cheryl's Cookies</t>
  </si>
  <si>
    <t>Grand Total</t>
  </si>
  <si>
    <t>Space Vision - November 2018</t>
  </si>
  <si>
    <t>Entrance Fees</t>
  </si>
  <si>
    <t> $    85.00 </t>
  </si>
  <si>
    <t> $     1,275.00 </t>
  </si>
  <si>
    <t> $  300.00 </t>
  </si>
  <si>
    <t> $     4,500.00 </t>
  </si>
  <si>
    <t>Hotel</t>
  </si>
  <si>
    <t> $  175.00 </t>
  </si>
  <si>
    <t> $     2,625.00 </t>
  </si>
  <si>
    <t> $                  -   </t>
  </si>
  <si>
    <t> $     8,400.00 </t>
  </si>
  <si>
    <t>McAuliffe-Shepard Discovery Center</t>
  </si>
  <si>
    <t> $    15.00 </t>
  </si>
  <si>
    <t> $        225.00 </t>
  </si>
  <si>
    <t> $    60.00 </t>
  </si>
  <si>
    <t> $           60.00 </t>
  </si>
  <si>
    <t> $        285.00 </t>
  </si>
  <si>
    <t> $     8,685.00 </t>
  </si>
  <si>
    <t>Item</t>
  </si>
  <si>
    <t>Arduino Nano</t>
  </si>
  <si>
    <t>Tower Pro MG995R Servos x 2</t>
  </si>
  <si>
    <t>MPU6050 6 Axis Gyroscope Module_x000D_</t>
  </si>
  <si>
    <t>50-ft 16 Gauge Copper Wire_x000D_</t>
  </si>
  <si>
    <t>RadioShack Trigger Switch x 3_x000D_</t>
  </si>
  <si>
    <t>Safety key_x000D_</t>
  </si>
  <si>
    <t>Ignitors _x000D_</t>
  </si>
  <si>
    <t>RadioShack 76dB Piezo Buzzer x 2_x000D_</t>
  </si>
  <si>
    <t>RadioShack 5mm Green LED x 3_x000D_</t>
  </si>
  <si>
    <t>BMP180 Barometric Pressure/Temperature/Altitude Sensor- 5V ready_x000D_</t>
  </si>
  <si>
    <t>SunFounder Digital Accelerometer ADXL345 Module for Arduino and Raspberry Pi_x000D_</t>
  </si>
  <si>
    <t>12 Volt Battery</t>
  </si>
  <si>
    <t>12 Volt Battert Charger</t>
  </si>
  <si>
    <t>Total:</t>
  </si>
  <si>
    <t>Component</t>
  </si>
  <si>
    <t>strain guage</t>
  </si>
  <si>
    <t>steel tubing 1/4"thick 1 1/2"ID 3ft length </t>
  </si>
  <si>
    <t>steel leg 3/16" x 1 1/4" x 36"</t>
  </si>
  <si>
    <t>steel sheet  24" x 24" .12"thick </t>
  </si>
  <si>
    <t>T Bolt 1/2"-13</t>
  </si>
  <si>
    <t>Components</t>
  </si>
  <si>
    <t>link if applicable</t>
  </si>
  <si>
    <t>Plywood</t>
  </si>
  <si>
    <t>2x4</t>
  </si>
  <si>
    <t>Metal Rod</t>
  </si>
  <si>
    <t>https://www.mcmaster.com/#standard-steel-rods/=1a56l5f</t>
  </si>
  <si>
    <t>24"x48" Plate</t>
  </si>
  <si>
    <t>https://www.mcmaster.com/#standard-steel-sheets/=1a56tp0</t>
  </si>
  <si>
    <t>Aero</t>
  </si>
  <si>
    <t>Carbon Fiber Fuselage</t>
  </si>
  <si>
    <t>Carbon Fiber Nose Cone</t>
  </si>
  <si>
    <t>Nylon Parachute</t>
  </si>
  <si>
    <t>Fins</t>
  </si>
  <si>
    <t>Engine</t>
  </si>
  <si>
    <t>29mm Engine</t>
  </si>
  <si>
    <t>54mm Engine</t>
  </si>
  <si>
    <t>29mm Casing</t>
  </si>
  <si>
    <t>54mm Casing</t>
  </si>
  <si>
    <t>29mm Retainers</t>
  </si>
  <si>
    <t>54mm Retainers</t>
  </si>
  <si>
    <t>Epoxy</t>
  </si>
  <si>
    <t>Groups</t>
  </si>
  <si>
    <t>Outreach</t>
  </si>
  <si>
    <t>Networking &amp; Trips</t>
  </si>
  <si>
    <t>Electrical Components</t>
  </si>
  <si>
    <t>Static Test Fire</t>
  </si>
  <si>
    <t>Launch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</si>
</sst>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6" fontId="0" fillId="0" borderId="0" xfId="0" applyNumberFormat="1"/>
    <xf numFmtId="0" fontId="2" fillId="0" borderId="0" xfId="0" applyFont="1"/>
    <xf numFmtId="0" fontId="1" fillId="0" borderId="0" xfId="1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  <xf numFmtId="8" fontId="0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Fon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NumberFormat="1"/>
    <xf numFmtId="0" fontId="2" fillId="0" borderId="0" xfId="0" applyFont="1" applyAlignment="1">
      <alignment wrapText="1"/>
    </xf>
    <xf numFmtId="8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topLeftCell="A19" workbookViewId="0" xr3:uid="{AEA406A1-0E4B-5B11-9CD5-51D6E497D94C}">
      <selection activeCell="H27" sqref="H27"/>
    </sheetView>
  </sheetViews>
  <sheetFormatPr defaultRowHeight="15"/>
  <cols>
    <col min="1" max="1" width="38.140625" customWidth="1"/>
    <col min="4" max="4" width="9.7109375" bestFit="1" customWidth="1"/>
  </cols>
  <sheetData>
    <row r="1" spans="1:4">
      <c r="A1" s="3" t="s">
        <v>0</v>
      </c>
    </row>
    <row r="2" spans="1:4">
      <c r="B2" s="1" t="s">
        <v>1</v>
      </c>
      <c r="C2" t="s">
        <v>2</v>
      </c>
      <c r="D2" t="s">
        <v>3</v>
      </c>
    </row>
    <row r="3" spans="1:4" ht="27.75">
      <c r="A3" s="11" t="s">
        <v>4</v>
      </c>
      <c r="B3" s="1">
        <v>103.99</v>
      </c>
      <c r="C3">
        <v>1</v>
      </c>
      <c r="D3" s="1">
        <f>B3*C3</f>
        <v>103.99</v>
      </c>
    </row>
    <row r="4" spans="1:4">
      <c r="A4" t="s">
        <v>5</v>
      </c>
      <c r="B4" s="1">
        <v>4.3899999999999997</v>
      </c>
      <c r="C4">
        <v>4</v>
      </c>
      <c r="D4" s="1">
        <f>B4*C4</f>
        <v>17.559999999999999</v>
      </c>
    </row>
    <row r="5" spans="1:4" ht="44.25" customHeight="1">
      <c r="A5" s="11" t="s">
        <v>6</v>
      </c>
      <c r="B5" s="1">
        <v>4.3899999999999997</v>
      </c>
      <c r="C5">
        <v>8</v>
      </c>
      <c r="D5" s="1">
        <f>B5*C5</f>
        <v>35.119999999999997</v>
      </c>
    </row>
    <row r="6" spans="1:4" ht="29.25" customHeight="1">
      <c r="A6" t="s">
        <v>7</v>
      </c>
      <c r="B6" s="1">
        <v>19.989999999999998</v>
      </c>
      <c r="C6">
        <v>1</v>
      </c>
      <c r="D6" s="1">
        <f>B6*C6</f>
        <v>19.989999999999998</v>
      </c>
    </row>
    <row r="7" spans="1:4" ht="17.25" customHeight="1">
      <c r="A7" t="s">
        <v>8</v>
      </c>
      <c r="B7" s="1">
        <v>8.69</v>
      </c>
      <c r="C7">
        <v>8</v>
      </c>
      <c r="D7" s="1">
        <f>B7*C7</f>
        <v>69.52</v>
      </c>
    </row>
    <row r="8" spans="1:4" ht="17.25" customHeight="1">
      <c r="A8" t="s">
        <v>3</v>
      </c>
      <c r="B8" s="1"/>
      <c r="D8" s="1">
        <f>D7+D6+D5+D4+D3</f>
        <v>246.18</v>
      </c>
    </row>
    <row r="9" spans="1:4" ht="17.25" customHeight="1">
      <c r="B9" s="1"/>
      <c r="D9" s="1"/>
    </row>
    <row r="10" spans="1:4" ht="17.25" customHeight="1">
      <c r="A10" s="3" t="s">
        <v>9</v>
      </c>
      <c r="B10" s="1" t="s">
        <v>1</v>
      </c>
      <c r="C10" t="s">
        <v>2</v>
      </c>
      <c r="D10" s="1" t="s">
        <v>3</v>
      </c>
    </row>
    <row r="11" spans="1:4" ht="17.25" customHeight="1">
      <c r="A11" t="s">
        <v>10</v>
      </c>
      <c r="B11" s="1">
        <v>4.0999999999999996</v>
      </c>
      <c r="C11">
        <v>4</v>
      </c>
      <c r="D11" s="1">
        <f>B11*C11</f>
        <v>16.399999999999999</v>
      </c>
    </row>
    <row r="12" spans="1:4" ht="46.5" customHeight="1">
      <c r="A12" s="11" t="s">
        <v>11</v>
      </c>
      <c r="B12" s="1">
        <v>9.99</v>
      </c>
      <c r="C12">
        <v>1</v>
      </c>
      <c r="D12" s="1">
        <f>B12*C12</f>
        <v>9.99</v>
      </c>
    </row>
    <row r="13" spans="1:4" ht="17.25" customHeight="1">
      <c r="A13" t="s">
        <v>12</v>
      </c>
      <c r="B13" s="1">
        <v>2.37</v>
      </c>
      <c r="C13">
        <v>2</v>
      </c>
      <c r="D13" s="1">
        <f>B13*C13</f>
        <v>4.74</v>
      </c>
    </row>
    <row r="14" spans="1:4" ht="17.25" customHeight="1">
      <c r="A14" t="s">
        <v>3</v>
      </c>
      <c r="B14" s="1"/>
      <c r="D14" s="1">
        <f>D11+D12+D13</f>
        <v>31.130000000000003</v>
      </c>
    </row>
    <row r="15" spans="1:4" ht="17.25" customHeight="1">
      <c r="B15" s="1"/>
      <c r="D15" s="1"/>
    </row>
    <row r="16" spans="1:4" ht="45" customHeight="1">
      <c r="A16" s="16" t="s">
        <v>13</v>
      </c>
      <c r="B16" s="1" t="s">
        <v>14</v>
      </c>
      <c r="C16" t="s">
        <v>2</v>
      </c>
      <c r="D16" s="1" t="s">
        <v>3</v>
      </c>
    </row>
    <row r="17" spans="1:4">
      <c r="A17" t="s">
        <v>15</v>
      </c>
      <c r="B17" s="1">
        <v>60</v>
      </c>
      <c r="C17">
        <v>2</v>
      </c>
      <c r="D17" s="1">
        <f>B17*C17</f>
        <v>120</v>
      </c>
    </row>
    <row r="18" spans="1:4" ht="21.75" customHeight="1">
      <c r="A18" t="s">
        <v>3</v>
      </c>
      <c r="B18" s="1"/>
      <c r="D18" s="1">
        <f>D17</f>
        <v>120</v>
      </c>
    </row>
    <row r="20" spans="1:4">
      <c r="A20" s="3" t="s">
        <v>16</v>
      </c>
      <c r="B20" t="s">
        <v>14</v>
      </c>
      <c r="C20" t="s">
        <v>2</v>
      </c>
      <c r="D20" t="s">
        <v>3</v>
      </c>
    </row>
    <row r="21" spans="1:4">
      <c r="A21" t="s">
        <v>17</v>
      </c>
      <c r="B21" s="1">
        <v>5.23</v>
      </c>
      <c r="C21">
        <v>2</v>
      </c>
      <c r="D21" s="1">
        <f>B21*C21</f>
        <v>10.46</v>
      </c>
    </row>
    <row r="22" spans="1:4" ht="30">
      <c r="A22" s="11" t="s">
        <v>18</v>
      </c>
      <c r="B22" s="1">
        <v>5.79</v>
      </c>
      <c r="C22">
        <v>2</v>
      </c>
      <c r="D22" s="1">
        <f>B22*C22</f>
        <v>11.58</v>
      </c>
    </row>
    <row r="23" spans="1:4">
      <c r="A23" t="s">
        <v>3</v>
      </c>
      <c r="D23" s="1">
        <f>D21+D22</f>
        <v>22.04</v>
      </c>
    </row>
    <row r="25" spans="1:4">
      <c r="A25" s="16" t="s">
        <v>19</v>
      </c>
      <c r="B25" t="s">
        <v>14</v>
      </c>
      <c r="C25" t="s">
        <v>2</v>
      </c>
      <c r="D25" t="s">
        <v>3</v>
      </c>
    </row>
    <row r="26" spans="1:4" ht="30">
      <c r="A26" s="11" t="s">
        <v>20</v>
      </c>
      <c r="B26" s="1">
        <v>6.07</v>
      </c>
      <c r="C26">
        <v>48</v>
      </c>
      <c r="D26" s="1">
        <f>B26*C26</f>
        <v>291.36</v>
      </c>
    </row>
    <row r="27" spans="1:4">
      <c r="A27" t="s">
        <v>21</v>
      </c>
      <c r="B27" s="1">
        <v>4.99</v>
      </c>
      <c r="C27">
        <v>2</v>
      </c>
      <c r="D27" s="1">
        <f>B27*C27</f>
        <v>9.98</v>
      </c>
    </row>
    <row r="28" spans="1:4">
      <c r="A28" t="s">
        <v>22</v>
      </c>
      <c r="B28" s="1">
        <v>11</v>
      </c>
      <c r="C28">
        <v>10</v>
      </c>
      <c r="D28" s="1">
        <f>B28*C28</f>
        <v>110</v>
      </c>
    </row>
    <row r="29" spans="1:4">
      <c r="A29" t="s">
        <v>23</v>
      </c>
      <c r="B29" s="1">
        <v>1.91</v>
      </c>
      <c r="C29">
        <v>2</v>
      </c>
      <c r="D29" s="1">
        <f>B29*C29</f>
        <v>3.82</v>
      </c>
    </row>
    <row r="30" spans="1:4">
      <c r="A30" t="s">
        <v>24</v>
      </c>
      <c r="D30" s="1">
        <f>D26+D27+D28+D29</f>
        <v>415.16</v>
      </c>
    </row>
    <row r="31" spans="1:4">
      <c r="D31" s="1"/>
    </row>
    <row r="32" spans="1:4">
      <c r="A32" s="3" t="s">
        <v>25</v>
      </c>
      <c r="B32" t="s">
        <v>14</v>
      </c>
      <c r="C32" t="s">
        <v>2</v>
      </c>
      <c r="D32" s="1" t="s">
        <v>3</v>
      </c>
    </row>
    <row r="33" spans="1:4" ht="45">
      <c r="A33" s="11" t="s">
        <v>26</v>
      </c>
      <c r="B33" s="1">
        <v>3.29</v>
      </c>
      <c r="C33">
        <v>2</v>
      </c>
      <c r="D33" s="1">
        <f>B33*C33</f>
        <v>6.58</v>
      </c>
    </row>
    <row r="34" spans="1:4" ht="30">
      <c r="A34" s="11" t="s">
        <v>27</v>
      </c>
      <c r="B34" s="1">
        <v>13</v>
      </c>
      <c r="C34">
        <v>2</v>
      </c>
      <c r="D34" s="1">
        <f>B34*C34</f>
        <v>26</v>
      </c>
    </row>
    <row r="35" spans="1:4">
      <c r="A35" t="s">
        <v>28</v>
      </c>
      <c r="B35" s="1">
        <v>4.96</v>
      </c>
      <c r="C35">
        <v>2</v>
      </c>
      <c r="D35" s="1">
        <f>B35*C35</f>
        <v>9.92</v>
      </c>
    </row>
    <row r="36" spans="1:4" ht="30">
      <c r="A36" s="11" t="s">
        <v>29</v>
      </c>
      <c r="B36" s="1">
        <v>3.18</v>
      </c>
      <c r="C36">
        <v>1</v>
      </c>
      <c r="D36" s="1">
        <f>B36*C36</f>
        <v>3.18</v>
      </c>
    </row>
    <row r="37" spans="1:4">
      <c r="A37" t="s">
        <v>30</v>
      </c>
      <c r="B37" s="1">
        <v>7.99</v>
      </c>
      <c r="C37">
        <v>6</v>
      </c>
      <c r="D37" s="1">
        <f>B37*C37</f>
        <v>47.94</v>
      </c>
    </row>
    <row r="38" spans="1:4">
      <c r="A38" t="s">
        <v>24</v>
      </c>
      <c r="D38" s="1">
        <f>D33+D34+D35+D36+D37</f>
        <v>93.62</v>
      </c>
    </row>
    <row r="39" spans="1:4">
      <c r="D39" s="1"/>
    </row>
    <row r="40" spans="1:4">
      <c r="A40" s="3" t="s">
        <v>31</v>
      </c>
      <c r="B40" t="s">
        <v>14</v>
      </c>
      <c r="C40" t="s">
        <v>2</v>
      </c>
      <c r="D40" s="1" t="s">
        <v>3</v>
      </c>
    </row>
    <row r="41" spans="1:4">
      <c r="A41" t="s">
        <v>32</v>
      </c>
      <c r="B41" s="1">
        <v>3.98</v>
      </c>
      <c r="C41" s="15">
        <v>12</v>
      </c>
      <c r="D41" s="1">
        <f>B41*12</f>
        <v>47.76</v>
      </c>
    </row>
    <row r="42" spans="1:4" ht="30">
      <c r="A42" s="11" t="s">
        <v>33</v>
      </c>
      <c r="B42" s="1">
        <v>14.99</v>
      </c>
      <c r="C42">
        <v>12</v>
      </c>
      <c r="D42" s="1">
        <f>B42*C42</f>
        <v>179.88</v>
      </c>
    </row>
    <row r="43" spans="1:4">
      <c r="A43" s="11" t="s">
        <v>24</v>
      </c>
      <c r="B43" s="1"/>
      <c r="D43" s="1">
        <f>D41+D42</f>
        <v>227.64</v>
      </c>
    </row>
    <row r="44" spans="1:4">
      <c r="A44" s="11"/>
      <c r="B44" s="1"/>
      <c r="D44" s="1"/>
    </row>
    <row r="45" spans="1:4">
      <c r="A45" s="3" t="s">
        <v>34</v>
      </c>
      <c r="D45" s="17">
        <f>D30+D23+D18+D14+D8+D38+D43</f>
        <v>1155.77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5925-5E7B-4639-9196-05CF02E3DB2C}">
  <dimension ref="A1:D22"/>
  <sheetViews>
    <sheetView workbookViewId="0" xr3:uid="{33B2EBA8-4C1D-5139-9F63-118D82DE8D43}">
      <selection activeCell="K1" sqref="K1"/>
    </sheetView>
  </sheetViews>
  <sheetFormatPr defaultRowHeight="15"/>
  <cols>
    <col min="1" max="1" width="42.42578125" customWidth="1"/>
    <col min="4" max="4" width="11.85546875" customWidth="1"/>
  </cols>
  <sheetData>
    <row r="1" spans="1:4">
      <c r="A1" t="s">
        <v>35</v>
      </c>
    </row>
    <row r="2" spans="1:4">
      <c r="B2" t="s">
        <v>1</v>
      </c>
      <c r="C2" t="s">
        <v>2</v>
      </c>
      <c r="D2" t="s">
        <v>3</v>
      </c>
    </row>
    <row r="3" spans="1:4">
      <c r="A3" t="s">
        <v>36</v>
      </c>
      <c r="B3" s="5" t="s">
        <v>37</v>
      </c>
      <c r="C3">
        <v>15</v>
      </c>
      <c r="D3" s="5" t="s">
        <v>38</v>
      </c>
    </row>
    <row r="4" spans="1:4">
      <c r="A4" t="s">
        <v>15</v>
      </c>
      <c r="B4" s="5" t="s">
        <v>39</v>
      </c>
      <c r="C4">
        <v>15</v>
      </c>
      <c r="D4" s="5" t="s">
        <v>40</v>
      </c>
    </row>
    <row r="5" spans="1:4">
      <c r="A5" t="s">
        <v>41</v>
      </c>
      <c r="B5" s="5" t="s">
        <v>42</v>
      </c>
      <c r="C5">
        <v>15</v>
      </c>
      <c r="D5" s="5" t="s">
        <v>43</v>
      </c>
    </row>
    <row r="6" spans="1:4">
      <c r="B6" s="5"/>
      <c r="D6" s="5" t="s">
        <v>44</v>
      </c>
    </row>
    <row r="7" spans="1:4">
      <c r="B7" s="5"/>
      <c r="D7" s="5"/>
    </row>
    <row r="8" spans="1:4">
      <c r="A8" t="s">
        <v>3</v>
      </c>
      <c r="B8" s="5"/>
      <c r="D8" s="5" t="s">
        <v>45</v>
      </c>
    </row>
    <row r="9" spans="1:4">
      <c r="B9" s="5"/>
    </row>
    <row r="10" spans="1:4">
      <c r="D10" s="5"/>
    </row>
    <row r="11" spans="1:4">
      <c r="A11" t="s">
        <v>46</v>
      </c>
    </row>
    <row r="13" spans="1:4">
      <c r="A13" t="s">
        <v>36</v>
      </c>
      <c r="B13" t="s">
        <v>47</v>
      </c>
      <c r="C13">
        <v>15</v>
      </c>
      <c r="D13" t="s">
        <v>48</v>
      </c>
    </row>
    <row r="14" spans="1:4">
      <c r="A14" t="s">
        <v>15</v>
      </c>
      <c r="B14" t="s">
        <v>49</v>
      </c>
      <c r="C14">
        <v>1</v>
      </c>
      <c r="D14" t="s">
        <v>50</v>
      </c>
    </row>
    <row r="18" spans="1:4">
      <c r="A18" t="s">
        <v>3</v>
      </c>
      <c r="D18" t="s">
        <v>51</v>
      </c>
    </row>
    <row r="22" spans="1:4">
      <c r="A22" t="s">
        <v>34</v>
      </c>
      <c r="D2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CDB1-FDE0-4BB6-ACA3-C735070F3CD1}">
  <dimension ref="A1:D42"/>
  <sheetViews>
    <sheetView workbookViewId="0" xr3:uid="{06EF4F54-40F1-5030-A988-A97F4C80C3C5}">
      <selection activeCell="B14" sqref="B14"/>
    </sheetView>
  </sheetViews>
  <sheetFormatPr defaultColWidth="9.140625" defaultRowHeight="15"/>
  <cols>
    <col min="1" max="1" width="74.7109375" style="7" bestFit="1" customWidth="1"/>
    <col min="2" max="2" width="9.140625" style="7"/>
    <col min="3" max="4" width="10.7109375" style="7" customWidth="1"/>
    <col min="5" max="16384" width="9.140625" style="7"/>
  </cols>
  <sheetData>
    <row r="1" spans="1:4">
      <c r="A1" s="7" t="s">
        <v>53</v>
      </c>
      <c r="B1" s="7" t="s">
        <v>1</v>
      </c>
      <c r="C1" s="7" t="s">
        <v>2</v>
      </c>
      <c r="D1" s="7" t="s">
        <v>3</v>
      </c>
    </row>
    <row r="2" spans="1:4">
      <c r="A2" s="7" t="s">
        <v>54</v>
      </c>
      <c r="B2" s="13">
        <v>21.99</v>
      </c>
      <c r="C2" s="7">
        <v>1</v>
      </c>
      <c r="D2" s="13">
        <f>PRODUCT(B2:C2)</f>
        <v>21.99</v>
      </c>
    </row>
    <row r="3" spans="1:4">
      <c r="A3" s="7" t="s">
        <v>55</v>
      </c>
      <c r="B3" s="13">
        <v>39.9</v>
      </c>
      <c r="C3" s="7">
        <v>1</v>
      </c>
      <c r="D3" s="13">
        <f t="shared" ref="D3:D14" si="0">PRODUCT(B3:C3)</f>
        <v>39.9</v>
      </c>
    </row>
    <row r="4" spans="1:4">
      <c r="A4" s="7" t="s">
        <v>56</v>
      </c>
      <c r="B4" s="13">
        <v>2.99</v>
      </c>
      <c r="C4" s="7">
        <v>1</v>
      </c>
      <c r="D4" s="13">
        <f t="shared" si="0"/>
        <v>2.99</v>
      </c>
    </row>
    <row r="5" spans="1:4">
      <c r="A5" s="8" t="s">
        <v>57</v>
      </c>
      <c r="B5" s="13">
        <v>10.99</v>
      </c>
      <c r="C5" s="7">
        <v>1</v>
      </c>
      <c r="D5" s="13">
        <f t="shared" si="0"/>
        <v>10.99</v>
      </c>
    </row>
    <row r="6" spans="1:4">
      <c r="A6" s="7" t="s">
        <v>58</v>
      </c>
      <c r="B6" s="13">
        <v>6</v>
      </c>
      <c r="C6" s="7">
        <v>1</v>
      </c>
      <c r="D6" s="13">
        <f t="shared" si="0"/>
        <v>6</v>
      </c>
    </row>
    <row r="7" spans="1:4">
      <c r="A7" s="7" t="s">
        <v>59</v>
      </c>
      <c r="B7" s="13">
        <v>5</v>
      </c>
      <c r="C7" s="7">
        <v>1</v>
      </c>
      <c r="D7" s="13">
        <f t="shared" si="0"/>
        <v>5</v>
      </c>
    </row>
    <row r="8" spans="1:4">
      <c r="A8" s="7" t="s">
        <v>60</v>
      </c>
      <c r="B8" s="13">
        <v>6</v>
      </c>
      <c r="C8" s="7">
        <v>1</v>
      </c>
      <c r="D8" s="13">
        <f t="shared" si="0"/>
        <v>6</v>
      </c>
    </row>
    <row r="9" spans="1:4">
      <c r="A9" s="8" t="s">
        <v>61</v>
      </c>
      <c r="B9" s="13">
        <v>10.38</v>
      </c>
      <c r="C9" s="7">
        <v>1</v>
      </c>
      <c r="D9" s="13">
        <f t="shared" si="0"/>
        <v>10.38</v>
      </c>
    </row>
    <row r="10" spans="1:4">
      <c r="A10" s="7" t="s">
        <v>62</v>
      </c>
      <c r="B10" s="13">
        <v>3</v>
      </c>
      <c r="C10" s="7">
        <v>1</v>
      </c>
      <c r="D10" s="13">
        <f t="shared" si="0"/>
        <v>3</v>
      </c>
    </row>
    <row r="11" spans="1:4">
      <c r="A11" s="7" t="s">
        <v>63</v>
      </c>
      <c r="B11" s="13">
        <v>9.9499999999999993</v>
      </c>
      <c r="C11" s="7">
        <v>1</v>
      </c>
      <c r="D11" s="13">
        <f t="shared" si="0"/>
        <v>9.9499999999999993</v>
      </c>
    </row>
    <row r="12" spans="1:4">
      <c r="A12" s="7" t="s">
        <v>64</v>
      </c>
      <c r="B12" s="13">
        <v>7</v>
      </c>
      <c r="C12" s="7">
        <v>1</v>
      </c>
      <c r="D12" s="13">
        <f t="shared" si="0"/>
        <v>7</v>
      </c>
    </row>
    <row r="13" spans="1:4">
      <c r="A13" s="8" t="s">
        <v>65</v>
      </c>
      <c r="B13" s="13">
        <v>21.99</v>
      </c>
      <c r="C13" s="7">
        <v>2</v>
      </c>
      <c r="D13" s="13">
        <f t="shared" si="0"/>
        <v>43.98</v>
      </c>
    </row>
    <row r="14" spans="1:4">
      <c r="A14" s="8" t="s">
        <v>66</v>
      </c>
      <c r="B14" s="13">
        <v>34.99</v>
      </c>
      <c r="C14" s="7">
        <v>1</v>
      </c>
      <c r="D14" s="13">
        <f t="shared" si="0"/>
        <v>34.99</v>
      </c>
    </row>
    <row r="15" spans="1:4">
      <c r="A15" s="8"/>
      <c r="B15" s="13"/>
      <c r="D15" s="13"/>
    </row>
    <row r="16" spans="1:4">
      <c r="A16" s="6" t="s">
        <v>67</v>
      </c>
      <c r="B16" s="14"/>
      <c r="D16" s="13">
        <f>SUM(D2:D15)</f>
        <v>202.17</v>
      </c>
    </row>
    <row r="17" spans="1:2">
      <c r="A17" s="6"/>
      <c r="B17" s="14"/>
    </row>
    <row r="19" spans="1:2">
      <c r="A19" s="8"/>
    </row>
    <row r="22" spans="1:2">
      <c r="A22" s="9"/>
    </row>
    <row r="25" spans="1:2">
      <c r="A25" s="9"/>
    </row>
    <row r="28" spans="1:2">
      <c r="A28" s="9"/>
    </row>
    <row r="31" spans="1:2">
      <c r="A31" s="8"/>
    </row>
    <row r="34" spans="1:1">
      <c r="A34" s="8"/>
    </row>
    <row r="38" spans="1:1">
      <c r="A38" s="8"/>
    </row>
    <row r="42" spans="1:1">
      <c r="A4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D15A-E5F7-44D0-B47F-E52E0CC3A8DD}">
  <dimension ref="A1:D22"/>
  <sheetViews>
    <sheetView workbookViewId="0" xr3:uid="{4673A22F-4A27-5B1C-9CDF-6B764A6816C3}">
      <selection activeCell="D8" sqref="D8"/>
    </sheetView>
  </sheetViews>
  <sheetFormatPr defaultRowHeight="15"/>
  <cols>
    <col min="1" max="1" width="37.5703125" customWidth="1"/>
    <col min="2" max="2" width="10" customWidth="1"/>
  </cols>
  <sheetData>
    <row r="1" spans="1:4">
      <c r="A1" s="6" t="s">
        <v>68</v>
      </c>
      <c r="B1" s="6" t="s">
        <v>1</v>
      </c>
      <c r="C1" s="6" t="s">
        <v>2</v>
      </c>
      <c r="D1" s="6" t="s">
        <v>3</v>
      </c>
    </row>
    <row r="2" spans="1:4">
      <c r="A2" s="7" t="s">
        <v>69</v>
      </c>
      <c r="B2" s="9">
        <v>60</v>
      </c>
      <c r="C2" s="7">
        <v>1</v>
      </c>
      <c r="D2" s="9">
        <f>B2*C2</f>
        <v>60</v>
      </c>
    </row>
    <row r="3" spans="1:4">
      <c r="A3" s="7" t="s">
        <v>70</v>
      </c>
      <c r="B3" s="9">
        <v>15</v>
      </c>
      <c r="C3" s="7">
        <v>1</v>
      </c>
      <c r="D3" s="9">
        <f>B3*C3</f>
        <v>15</v>
      </c>
    </row>
    <row r="4" spans="1:4">
      <c r="A4" s="7" t="s">
        <v>71</v>
      </c>
      <c r="B4" s="9">
        <v>12</v>
      </c>
      <c r="C4" s="7">
        <v>1</v>
      </c>
      <c r="D4" s="9">
        <f>B4*C4</f>
        <v>12</v>
      </c>
    </row>
    <row r="5" spans="1:4">
      <c r="A5" s="7" t="s">
        <v>72</v>
      </c>
      <c r="B5" s="9">
        <v>61</v>
      </c>
      <c r="C5" s="7">
        <v>1</v>
      </c>
      <c r="D5" s="9">
        <f>B5*C5</f>
        <v>61</v>
      </c>
    </row>
    <row r="6" spans="1:4">
      <c r="A6" s="7" t="s">
        <v>73</v>
      </c>
      <c r="B6" s="8">
        <v>7.64</v>
      </c>
      <c r="C6" s="7">
        <v>4</v>
      </c>
      <c r="D6" s="8">
        <v>30.56</v>
      </c>
    </row>
    <row r="7" spans="1:4">
      <c r="A7" s="7"/>
      <c r="B7" s="8"/>
      <c r="C7" s="7"/>
      <c r="D7" s="8"/>
    </row>
    <row r="8" spans="1:4">
      <c r="A8" s="6" t="s">
        <v>3</v>
      </c>
      <c r="B8" s="6"/>
      <c r="C8" s="6"/>
      <c r="D8" s="10">
        <f>SUM(D2:D6)</f>
        <v>178.56</v>
      </c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9E14-0FFA-46C9-80E7-94AF486095D4}">
  <dimension ref="A1:F8"/>
  <sheetViews>
    <sheetView workbookViewId="0" xr3:uid="{9769695E-CF01-5B32-8063-16AFE30D8D3E}">
      <selection activeCell="D8" sqref="D8"/>
    </sheetView>
  </sheetViews>
  <sheetFormatPr defaultRowHeight="15"/>
  <cols>
    <col min="1" max="1" width="19.28515625" bestFit="1" customWidth="1"/>
    <col min="4" max="4" width="9.42578125" bestFit="1" customWidth="1"/>
    <col min="5" max="5" width="9.42578125" customWidth="1"/>
    <col min="6" max="6" width="15.85546875" bestFit="1" customWidth="1"/>
  </cols>
  <sheetData>
    <row r="1" spans="1:6">
      <c r="A1" t="s">
        <v>74</v>
      </c>
      <c r="B1" t="s">
        <v>1</v>
      </c>
      <c r="C1" t="s">
        <v>2</v>
      </c>
      <c r="D1" t="s">
        <v>3</v>
      </c>
      <c r="F1" t="s">
        <v>75</v>
      </c>
    </row>
    <row r="2" spans="1:6">
      <c r="A2" t="s">
        <v>76</v>
      </c>
      <c r="B2" s="5">
        <v>19.350000000000001</v>
      </c>
      <c r="C2">
        <v>1</v>
      </c>
      <c r="D2" s="5">
        <f>B2*C2</f>
        <v>19.350000000000001</v>
      </c>
      <c r="E2" s="5"/>
    </row>
    <row r="3" spans="1:6">
      <c r="A3" t="s">
        <v>77</v>
      </c>
      <c r="B3" s="5">
        <v>7.8</v>
      </c>
      <c r="C3">
        <v>4</v>
      </c>
      <c r="D3" s="5">
        <f t="shared" ref="D3:D5" si="0">B3*C3</f>
        <v>31.2</v>
      </c>
      <c r="E3" s="5"/>
    </row>
    <row r="4" spans="1:6">
      <c r="A4" t="s">
        <v>78</v>
      </c>
      <c r="B4" s="5">
        <v>6.24</v>
      </c>
      <c r="C4">
        <v>1</v>
      </c>
      <c r="D4" s="5">
        <f t="shared" si="0"/>
        <v>6.24</v>
      </c>
      <c r="E4" s="5"/>
      <c r="F4" s="4" t="s">
        <v>79</v>
      </c>
    </row>
    <row r="5" spans="1:6">
      <c r="A5" t="s">
        <v>80</v>
      </c>
      <c r="B5" s="5">
        <v>93.06</v>
      </c>
      <c r="C5">
        <v>1</v>
      </c>
      <c r="D5" s="5">
        <f t="shared" si="0"/>
        <v>93.06</v>
      </c>
      <c r="E5" s="5"/>
      <c r="F5" s="4" t="s">
        <v>81</v>
      </c>
    </row>
    <row r="8" spans="1:6">
      <c r="A8" t="s">
        <v>3</v>
      </c>
      <c r="D8" s="5">
        <f>SUM(D2:D5)</f>
        <v>149.85</v>
      </c>
    </row>
  </sheetData>
  <hyperlinks>
    <hyperlink ref="F4" r:id="rId1" location="standard-steel-rods/=1a56l5f" xr:uid="{F25AD978-140F-4333-B45D-EB990DCD92F3}"/>
    <hyperlink ref="F5" r:id="rId2" location="standard-steel-sheets/=1a56tp0" xr:uid="{D7A97DCC-D7A5-4AF3-9176-C74C749D1AC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2A0E-7417-4DC7-AFC7-B3159BFF68E2}">
  <dimension ref="A2:D11"/>
  <sheetViews>
    <sheetView workbookViewId="0" xr3:uid="{2B9CF683-9BCD-548A-94C1-050EE4CB609A}">
      <selection activeCell="D11" sqref="D11"/>
    </sheetView>
  </sheetViews>
  <sheetFormatPr defaultRowHeight="15"/>
  <cols>
    <col min="1" max="1" width="21.28515625" customWidth="1"/>
    <col min="4" max="4" width="9.85546875" bestFit="1" customWidth="1"/>
  </cols>
  <sheetData>
    <row r="2" spans="1:4">
      <c r="A2" t="s">
        <v>82</v>
      </c>
      <c r="B2" t="s">
        <v>1</v>
      </c>
      <c r="C2" t="s">
        <v>2</v>
      </c>
      <c r="D2" t="s">
        <v>3</v>
      </c>
    </row>
    <row r="3" spans="1:4">
      <c r="A3" t="s">
        <v>83</v>
      </c>
      <c r="B3" s="1">
        <v>90</v>
      </c>
      <c r="C3">
        <v>7</v>
      </c>
      <c r="D3" s="1">
        <f>B3*C3</f>
        <v>630</v>
      </c>
    </row>
    <row r="4" spans="1:4">
      <c r="A4" t="s">
        <v>84</v>
      </c>
      <c r="B4" s="2">
        <v>30</v>
      </c>
      <c r="C4">
        <v>7</v>
      </c>
      <c r="D4" s="1">
        <f>B4*C4</f>
        <v>210</v>
      </c>
    </row>
    <row r="5" spans="1:4">
      <c r="A5" t="s">
        <v>85</v>
      </c>
      <c r="B5" s="1">
        <v>15</v>
      </c>
      <c r="C5">
        <v>7</v>
      </c>
      <c r="D5" s="1">
        <f>B5*C5</f>
        <v>105</v>
      </c>
    </row>
    <row r="6" spans="1:4">
      <c r="A6" t="s">
        <v>86</v>
      </c>
      <c r="B6" s="1">
        <v>10</v>
      </c>
      <c r="C6">
        <v>21</v>
      </c>
      <c r="D6" s="1">
        <f>B6*C6</f>
        <v>210</v>
      </c>
    </row>
    <row r="7" spans="1:4">
      <c r="B7" s="1"/>
      <c r="D7" s="1"/>
    </row>
    <row r="8" spans="1:4">
      <c r="B8" s="1"/>
      <c r="D8" s="1"/>
    </row>
    <row r="9" spans="1:4">
      <c r="B9" s="1"/>
      <c r="D9" s="1"/>
    </row>
    <row r="11" spans="1:4">
      <c r="A11" t="s">
        <v>3</v>
      </c>
      <c r="D11" s="1">
        <f>SUM(D3:D6)</f>
        <v>1155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16D9-8D6B-446F-87CE-545959D6B39D}">
  <dimension ref="A1:D17"/>
  <sheetViews>
    <sheetView topLeftCell="A2" workbookViewId="0" xr3:uid="{E9D0F7DB-B563-5EF3-BCD6-FE7772E3D67D}">
      <selection activeCell="D12" sqref="D12"/>
    </sheetView>
  </sheetViews>
  <sheetFormatPr defaultRowHeight="15"/>
  <cols>
    <col min="1" max="1" width="17.28515625" customWidth="1"/>
    <col min="4" max="4" width="9.7109375" bestFit="1" customWidth="1"/>
  </cols>
  <sheetData>
    <row r="1" spans="1:4">
      <c r="A1" s="7"/>
      <c r="B1" s="7"/>
      <c r="C1" s="7"/>
      <c r="D1" s="7"/>
    </row>
    <row r="2" spans="1:4">
      <c r="A2" s="7"/>
      <c r="B2" s="7"/>
      <c r="C2" s="7"/>
      <c r="D2" s="7"/>
    </row>
    <row r="3" spans="1:4">
      <c r="A3" s="6" t="s">
        <v>87</v>
      </c>
      <c r="B3" s="6" t="s">
        <v>1</v>
      </c>
      <c r="C3" s="6" t="s">
        <v>2</v>
      </c>
      <c r="D3" s="6" t="s">
        <v>3</v>
      </c>
    </row>
    <row r="4" spans="1:4">
      <c r="A4" s="7" t="s">
        <v>88</v>
      </c>
      <c r="B4" s="8">
        <v>38</v>
      </c>
      <c r="C4" s="7">
        <v>15</v>
      </c>
      <c r="D4" s="8">
        <f>B4*C4</f>
        <v>570</v>
      </c>
    </row>
    <row r="5" spans="1:4">
      <c r="A5" s="7" t="s">
        <v>89</v>
      </c>
      <c r="B5" s="9">
        <v>166</v>
      </c>
      <c r="C5" s="7">
        <v>4</v>
      </c>
      <c r="D5" s="8">
        <f t="shared" ref="D5:D10" si="0">B5*C5</f>
        <v>664</v>
      </c>
    </row>
    <row r="6" spans="1:4">
      <c r="A6" s="7" t="s">
        <v>90</v>
      </c>
      <c r="B6" s="8">
        <v>32</v>
      </c>
      <c r="C6" s="7">
        <v>6</v>
      </c>
      <c r="D6" s="8">
        <f t="shared" si="0"/>
        <v>192</v>
      </c>
    </row>
    <row r="7" spans="1:4">
      <c r="A7" s="7" t="s">
        <v>91</v>
      </c>
      <c r="B7" s="8">
        <v>107</v>
      </c>
      <c r="C7" s="7">
        <v>4</v>
      </c>
      <c r="D7" s="8">
        <f t="shared" si="0"/>
        <v>428</v>
      </c>
    </row>
    <row r="8" spans="1:4">
      <c r="A8" s="7" t="s">
        <v>92</v>
      </c>
      <c r="B8" s="8">
        <v>9.6199999999999992</v>
      </c>
      <c r="C8" s="7">
        <v>3</v>
      </c>
      <c r="D8" s="8">
        <f t="shared" si="0"/>
        <v>28.86</v>
      </c>
    </row>
    <row r="9" spans="1:4">
      <c r="A9" s="7" t="s">
        <v>93</v>
      </c>
      <c r="B9" s="8">
        <v>31.03</v>
      </c>
      <c r="C9" s="7">
        <v>2</v>
      </c>
      <c r="D9" s="8">
        <f t="shared" si="0"/>
        <v>62.06</v>
      </c>
    </row>
    <row r="10" spans="1:4">
      <c r="A10" s="7" t="s">
        <v>94</v>
      </c>
      <c r="B10" s="8">
        <v>5.47</v>
      </c>
      <c r="C10" s="7">
        <v>6</v>
      </c>
      <c r="D10" s="8">
        <f t="shared" si="0"/>
        <v>32.82</v>
      </c>
    </row>
    <row r="11" spans="1:4">
      <c r="A11" s="7"/>
      <c r="B11" s="7"/>
      <c r="C11" s="7"/>
      <c r="D11" s="7"/>
    </row>
    <row r="12" spans="1:4">
      <c r="A12" s="6" t="s">
        <v>3</v>
      </c>
      <c r="B12" s="7"/>
      <c r="C12" s="7"/>
      <c r="D12" s="8">
        <f>SUM(D4:D11)</f>
        <v>1977.7399999999998</v>
      </c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0388-923D-499C-9286-8868901F557A}">
  <dimension ref="A1:B10"/>
  <sheetViews>
    <sheetView workbookViewId="0" xr3:uid="{D916E136-AA53-5133-A886-1A59F2EFCB24}">
      <selection activeCell="B3" sqref="B3"/>
    </sheetView>
  </sheetViews>
  <sheetFormatPr defaultRowHeight="15"/>
  <cols>
    <col min="1" max="1" width="23.28515625" customWidth="1"/>
    <col min="2" max="2" width="12.140625" customWidth="1"/>
    <col min="4" max="4" width="14" customWidth="1"/>
  </cols>
  <sheetData>
    <row r="1" spans="1:2">
      <c r="A1" s="3" t="s">
        <v>95</v>
      </c>
      <c r="B1" s="3" t="s">
        <v>1</v>
      </c>
    </row>
    <row r="2" spans="1:2">
      <c r="A2" t="s">
        <v>96</v>
      </c>
      <c r="B2" s="12">
        <v>1158.17</v>
      </c>
    </row>
    <row r="3" spans="1:2">
      <c r="A3" t="s">
        <v>97</v>
      </c>
      <c r="B3" s="5">
        <v>8685</v>
      </c>
    </row>
    <row r="4" spans="1:2" ht="14.25" customHeight="1">
      <c r="A4" t="s">
        <v>98</v>
      </c>
      <c r="B4" s="12">
        <v>145.19</v>
      </c>
    </row>
    <row r="5" spans="1:2">
      <c r="A5" t="s">
        <v>99</v>
      </c>
      <c r="B5" s="12">
        <v>178.56</v>
      </c>
    </row>
    <row r="6" spans="1:2">
      <c r="A6" t="s">
        <v>100</v>
      </c>
      <c r="B6" s="12">
        <v>149.85</v>
      </c>
    </row>
    <row r="7" spans="1:2">
      <c r="A7" t="s">
        <v>82</v>
      </c>
      <c r="B7" s="12">
        <v>1155</v>
      </c>
    </row>
    <row r="8" spans="1:2">
      <c r="A8" t="s">
        <v>87</v>
      </c>
      <c r="B8" s="12">
        <v>1977.74</v>
      </c>
    </row>
    <row r="9" spans="1:2">
      <c r="B9" s="12"/>
    </row>
    <row r="10" spans="1:2">
      <c r="A10" s="3" t="s">
        <v>3</v>
      </c>
      <c r="B10" s="12">
        <f>SUM(B2:B8)</f>
        <v>13449.51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Saidel, Morgan L</cp:lastModifiedBy>
  <cp:revision/>
  <dcterms:created xsi:type="dcterms:W3CDTF">2017-11-07T00:36:10Z</dcterms:created>
  <dcterms:modified xsi:type="dcterms:W3CDTF">2017-11-28T23:43:25Z</dcterms:modified>
  <cp:category/>
  <cp:contentStatus/>
</cp:coreProperties>
</file>