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BA8BEE04-29A1-46DC-A362-354282DDBA59}" xr6:coauthVersionLast="36" xr6:coauthVersionMax="36" xr10:uidLastSave="{00000000-0000-0000-0000-000000000000}"/>
  <bookViews>
    <workbookView xWindow="0" yWindow="0" windowWidth="22260" windowHeight="12648" activeTab="5"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 name="ゴミ拾いanimフレーム"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 l="1"/>
  <c r="E15" i="7"/>
  <c r="E30" i="7"/>
  <c r="E27" i="7"/>
  <c r="D11" i="7"/>
  <c r="D7" i="7"/>
  <c r="E25" i="7" l="1"/>
  <c r="E23" i="7"/>
  <c r="E11" i="7"/>
  <c r="E7" i="7"/>
  <c r="E12" i="7"/>
  <c r="A17" i="6" l="1"/>
  <c r="A18" i="6"/>
  <c r="A19" i="6"/>
  <c r="E3" i="7" l="1"/>
  <c r="E5" i="7"/>
  <c r="E8" i="7"/>
  <c r="E9" i="7"/>
  <c r="E10" i="7"/>
  <c r="E16" i="7"/>
  <c r="E17" i="7"/>
  <c r="E18" i="7"/>
  <c r="E4" i="7"/>
  <c r="E6" i="7"/>
  <c r="E13" i="7"/>
  <c r="E14" i="7"/>
  <c r="E20" i="7"/>
  <c r="E21" i="7"/>
  <c r="E22" i="7"/>
  <c r="E24" i="7"/>
  <c r="E26" i="7"/>
  <c r="E28" i="7"/>
  <c r="E29" i="7"/>
  <c r="E31" i="7"/>
  <c r="E32" i="7"/>
  <c r="E33" i="7"/>
  <c r="E34" i="7"/>
  <c r="C76" i="3" l="1"/>
  <c r="B76" i="3"/>
  <c r="A76" i="3"/>
  <c r="A16" i="6"/>
  <c r="A15" i="6"/>
  <c r="A14" i="6"/>
  <c r="A3" i="6"/>
  <c r="A13" i="6"/>
  <c r="A12" i="6"/>
  <c r="A11" i="6"/>
  <c r="A10" i="6"/>
  <c r="A9" i="6"/>
  <c r="A7" i="6"/>
  <c r="A8"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<sst xmlns="http://schemas.openxmlformats.org/spreadsheetml/2006/main" count="316" uniqueCount="203">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</sst>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29">
    <dxf>
      <numFmt numFmtId="0" formatCode="Genera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F4" totalsRowShown="0" tableBorderDxfId="28">
  <autoFilter ref="A1:F4" xr:uid="{C38427E1-3EB1-4CAF-A82F-B60BAEFDA95D}"/>
  <tableColumns count="6">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24" totalsRowShown="0">
  <autoFilter ref="A2:B24"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4" totalsRowShown="0">
  <autoFilter ref="A2: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0">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E2" sqref="E2"/>
    </sheetView>
  </sheetViews>
  <sheetFormatPr defaultRowHeight="18"/>
  <cols>
    <col min="1" max="1" width="8.796875" customWidth="1"/>
    <col min="2" max="2" width="21.59765625" customWidth="1"/>
    <col min="3" max="3" width="17.296875" customWidth="1"/>
    <col min="4" max="4" width="16.296875" customWidth="1"/>
    <col min="5" max="5" width="19.69921875" customWidth="1"/>
    <col min="6" max="6" width="25.796875" customWidth="1"/>
  </cols>
  <sheetData>
    <row r="1" spans="1:6">
      <c r="A1" s="5" t="s">
        <v>4</v>
      </c>
      <c r="B1" s="3" t="s">
        <v>8</v>
      </c>
      <c r="C1" t="s">
        <v>5</v>
      </c>
      <c r="D1" t="s">
        <v>3</v>
      </c>
      <c r="E1" t="s">
        <v>92</v>
      </c>
      <c r="F1" t="s">
        <v>154</v>
      </c>
    </row>
    <row r="2" spans="1:6">
      <c r="A2" s="6" t="s">
        <v>0</v>
      </c>
      <c r="B2" s="8" t="s">
        <v>9</v>
      </c>
      <c r="C2" s="9" t="s">
        <v>10</v>
      </c>
      <c r="D2" s="9" t="s">
        <v>11</v>
      </c>
      <c r="E2" s="9" t="s">
        <v>93</v>
      </c>
      <c r="F2" s="9" t="s">
        <v>168</v>
      </c>
    </row>
    <row r="3" spans="1:6">
      <c r="A3" s="7" t="s">
        <v>1</v>
      </c>
      <c r="B3" s="4"/>
    </row>
    <row r="4" spans="1:6">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 ref="F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47</v>
      </c>
      <c r="J1" t="s">
        <v>167</v>
      </c>
      <c r="K1" s="15">
        <v>45616</v>
      </c>
    </row>
    <row r="2" spans="1:19" ht="46.2" thickBot="1">
      <c r="A2" s="25" t="s">
        <v>5</v>
      </c>
      <c r="B2" s="26"/>
      <c r="C2" s="26"/>
      <c r="D2" s="26"/>
      <c r="E2" s="26"/>
      <c r="F2" s="26"/>
      <c r="G2" s="26"/>
      <c r="H2" s="26"/>
      <c r="I2" s="26"/>
      <c r="J2" s="9"/>
      <c r="K2" s="25" t="s">
        <v>19</v>
      </c>
      <c r="L2" s="26"/>
      <c r="M2" s="26"/>
      <c r="N2" s="26"/>
      <c r="O2" s="26"/>
      <c r="P2" s="26"/>
      <c r="Q2" s="26"/>
      <c r="R2" s="26"/>
      <c r="S2" s="26"/>
    </row>
    <row r="3" spans="1:19" ht="60" customHeight="1" thickTop="1">
      <c r="A3" s="21" t="s">
        <v>12</v>
      </c>
      <c r="B3" s="22"/>
      <c r="C3" s="22"/>
      <c r="D3" s="22"/>
      <c r="E3" s="22"/>
      <c r="F3" s="22"/>
      <c r="G3" s="22"/>
      <c r="H3" s="22"/>
      <c r="I3" s="23"/>
    </row>
    <row r="5" spans="1:19" ht="46.2" thickBot="1">
      <c r="A5" s="25" t="s">
        <v>13</v>
      </c>
      <c r="B5" s="26"/>
      <c r="C5" s="26"/>
      <c r="D5" s="26"/>
      <c r="E5" s="26"/>
      <c r="F5" s="26"/>
      <c r="G5" s="26"/>
      <c r="H5" s="26"/>
      <c r="I5" s="26"/>
    </row>
    <row r="6" spans="1:19" ht="30" thickTop="1" thickBot="1">
      <c r="A6" s="20" t="s">
        <v>14</v>
      </c>
      <c r="B6" s="20"/>
    </row>
    <row r="7" spans="1:19" ht="60" customHeight="1" thickTop="1">
      <c r="A7" s="21" t="s">
        <v>18</v>
      </c>
      <c r="B7" s="22"/>
      <c r="C7" s="22"/>
      <c r="D7" s="22"/>
      <c r="E7" s="22"/>
      <c r="F7" s="22"/>
      <c r="G7" s="22"/>
      <c r="H7" s="22"/>
      <c r="I7" s="23"/>
    </row>
    <row r="8" spans="1:19" ht="29.4" thickBot="1">
      <c r="A8" s="24" t="s">
        <v>15</v>
      </c>
      <c r="B8" s="20"/>
    </row>
    <row r="9" spans="1:19" ht="60" customHeight="1" thickTop="1">
      <c r="A9" s="21" t="s">
        <v>51</v>
      </c>
      <c r="B9" s="22"/>
      <c r="C9" s="22"/>
      <c r="D9" s="22"/>
      <c r="E9" s="22"/>
      <c r="F9" s="22"/>
      <c r="G9" s="22"/>
      <c r="H9" s="22"/>
      <c r="I9" s="23"/>
    </row>
    <row r="10" spans="1:19" ht="29.4" thickBot="1">
      <c r="A10" s="20" t="s">
        <v>16</v>
      </c>
      <c r="B10" s="20"/>
    </row>
    <row r="11" spans="1:19" ht="60" customHeight="1" thickTop="1">
      <c r="A11" s="21" t="s">
        <v>52</v>
      </c>
      <c r="B11" s="22"/>
      <c r="C11" s="22"/>
      <c r="D11" s="22"/>
      <c r="E11" s="22"/>
      <c r="F11" s="22"/>
      <c r="G11" s="22"/>
      <c r="H11" s="22"/>
      <c r="I11" s="23"/>
    </row>
    <row r="12" spans="1:19" ht="29.4" thickBot="1">
      <c r="A12" s="20" t="s">
        <v>17</v>
      </c>
      <c r="B12" s="20"/>
    </row>
    <row r="13" spans="1:19" ht="60" customHeight="1" thickTop="1">
      <c r="A13" s="21" t="s">
        <v>50</v>
      </c>
      <c r="B13" s="22"/>
      <c r="C13" s="22"/>
      <c r="D13" s="22"/>
      <c r="E13" s="22"/>
      <c r="F13" s="22"/>
      <c r="G13" s="22"/>
      <c r="H13" s="22"/>
      <c r="I13" s="23"/>
    </row>
    <row r="14" spans="1:19" ht="29.4" thickBot="1">
      <c r="A14" s="20" t="s">
        <v>53</v>
      </c>
      <c r="B14" s="20"/>
    </row>
    <row r="15" spans="1:19" ht="60" customHeight="1" thickTop="1">
      <c r="A15" s="21" t="s">
        <v>107</v>
      </c>
      <c r="B15" s="22"/>
      <c r="C15" s="22"/>
      <c r="D15" s="22"/>
      <c r="E15" s="22"/>
      <c r="F15" s="22"/>
      <c r="G15" s="22"/>
      <c r="H15" s="22"/>
      <c r="I15" s="23"/>
    </row>
    <row r="16" spans="1:19" ht="29.4" thickBot="1">
      <c r="A16" s="20" t="s">
        <v>54</v>
      </c>
      <c r="B16" s="20"/>
    </row>
    <row r="17" spans="1:9" ht="60" customHeight="1" thickTop="1">
      <c r="A17" s="21" t="s">
        <v>55</v>
      </c>
      <c r="B17" s="22"/>
      <c r="C17" s="22"/>
      <c r="D17" s="22"/>
      <c r="E17" s="22"/>
      <c r="F17" s="22"/>
      <c r="G17" s="22"/>
      <c r="H17" s="22"/>
      <c r="I17" s="23"/>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5"/>
  <sheetViews>
    <sheetView zoomScaleNormal="100" workbookViewId="0">
      <pane ySplit="1" topLeftCell="A2" activePane="bottomLeft" state="frozen"/>
      <selection pane="bottomLeft"/>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47</v>
      </c>
      <c r="B1" s="9"/>
      <c r="D1" t="s">
        <v>167</v>
      </c>
      <c r="E1" s="15">
        <v>45616</v>
      </c>
    </row>
    <row r="2" spans="1:5" ht="30" thickTop="1" thickBot="1">
      <c r="A2" s="10" t="s">
        <v>48</v>
      </c>
    </row>
    <row r="3" spans="1:5" ht="30" thickTop="1" thickBot="1">
      <c r="A3" s="27" t="s">
        <v>89</v>
      </c>
      <c r="B3" s="27"/>
      <c r="C3" s="27"/>
    </row>
    <row r="4" spans="1:5" ht="19.2" thickTop="1" thickBot="1">
      <c r="A4" s="14" t="s">
        <v>22</v>
      </c>
      <c r="B4" s="14" t="s">
        <v>66</v>
      </c>
      <c r="C4" s="13" t="s">
        <v>23</v>
      </c>
    </row>
    <row r="5" spans="1:5" ht="36.6" thickTop="1">
      <c r="A5" s="11" t="s">
        <v>20</v>
      </c>
      <c r="B5" s="11" t="s">
        <v>59</v>
      </c>
      <c r="C5" s="11" t="s">
        <v>87</v>
      </c>
    </row>
    <row r="6" spans="1:5">
      <c r="A6" s="11" t="s">
        <v>21</v>
      </c>
      <c r="B6" s="11" t="s">
        <v>60</v>
      </c>
      <c r="C6" s="11" t="s">
        <v>88</v>
      </c>
    </row>
    <row r="7" spans="1:5" ht="54">
      <c r="A7" s="11" t="s">
        <v>56</v>
      </c>
      <c r="B7" s="11" t="s">
        <v>61</v>
      </c>
      <c r="C7" s="11" t="s">
        <v>110</v>
      </c>
    </row>
    <row r="8" spans="1:5" ht="36">
      <c r="A8" s="11" t="s">
        <v>49</v>
      </c>
      <c r="B8" s="11" t="s">
        <v>62</v>
      </c>
      <c r="C8" s="11" t="s">
        <v>64</v>
      </c>
    </row>
    <row r="9" spans="1:5" ht="36">
      <c r="A9" s="11" t="s">
        <v>37</v>
      </c>
      <c r="B9" s="11" t="s">
        <v>67</v>
      </c>
      <c r="C9" s="11" t="s">
        <v>111</v>
      </c>
    </row>
    <row r="10" spans="1:5" s="12" customFormat="1" ht="54" customHeight="1">
      <c r="A10" s="11" t="s">
        <v>37</v>
      </c>
      <c r="B10" s="11" t="s">
        <v>68</v>
      </c>
      <c r="C10" s="11" t="s">
        <v>112</v>
      </c>
    </row>
    <row r="11" spans="1:5" s="12" customFormat="1" ht="36" customHeight="1">
      <c r="A11" s="11" t="s">
        <v>63</v>
      </c>
      <c r="B11" s="11" t="s">
        <v>68</v>
      </c>
      <c r="C11" s="11" t="s">
        <v>146</v>
      </c>
    </row>
    <row r="12" spans="1:5" s="12" customFormat="1" ht="36" customHeight="1">
      <c r="A12" s="11" t="s">
        <v>144</v>
      </c>
      <c r="B12" s="11" t="s">
        <v>68</v>
      </c>
      <c r="C12" s="11" t="s">
        <v>147</v>
      </c>
    </row>
    <row r="13" spans="1:5" ht="36" customHeight="1">
      <c r="A13" s="11" t="s">
        <v>81</v>
      </c>
      <c r="B13" s="11" t="s">
        <v>120</v>
      </c>
      <c r="C13" s="11" t="s">
        <v>95</v>
      </c>
    </row>
    <row r="14" spans="1:5" ht="36">
      <c r="A14" s="11" t="s">
        <v>25</v>
      </c>
      <c r="B14" s="11" t="s">
        <v>69</v>
      </c>
      <c r="C14" s="11" t="s">
        <v>151</v>
      </c>
    </row>
    <row r="15" spans="1:5" ht="36">
      <c r="A15" s="11" t="s">
        <v>121</v>
      </c>
      <c r="B15" s="11" t="s">
        <v>120</v>
      </c>
      <c r="C15" s="11" t="s">
        <v>151</v>
      </c>
    </row>
    <row r="16" spans="1:5" ht="29.4" thickBot="1">
      <c r="A16" s="27" t="s">
        <v>90</v>
      </c>
      <c r="B16" s="27"/>
      <c r="C16" s="27"/>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7" t="s">
        <v>65</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8" t="s">
        <v>129</v>
      </c>
      <c r="B47" s="27"/>
      <c r="C47" s="27"/>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7" t="s">
        <v>70</v>
      </c>
      <c r="B55" s="27"/>
      <c r="C55" s="27"/>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8" t="s">
        <v>76</v>
      </c>
      <c r="B63" s="27"/>
      <c r="C63" s="27"/>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8" t="s">
        <v>118</v>
      </c>
      <c r="B69" s="27"/>
      <c r="C69" s="27"/>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8" t="s">
        <v>117</v>
      </c>
      <c r="B75" s="27"/>
      <c r="C75" s="27"/>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7" t="s">
        <v>27</v>
      </c>
      <c r="B81" s="27"/>
      <c r="C81" s="27"/>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D19"/>
  <sheetViews>
    <sheetView workbookViewId="0">
      <pane ySplit="1" topLeftCell="A2" activePane="bottomLeft" state="frozen"/>
      <selection pane="bottomLeft" activeCell="A17" sqref="A17"/>
    </sheetView>
  </sheetViews>
  <sheetFormatPr defaultRowHeight="18"/>
  <cols>
    <col min="1" max="1" width="35.296875" customWidth="1"/>
    <col min="4" max="4" width="11.296875" bestFit="1" customWidth="1"/>
  </cols>
  <sheetData>
    <row r="1" spans="1:4">
      <c r="A1" s="9" t="s">
        <v>94</v>
      </c>
      <c r="C1" t="s">
        <v>167</v>
      </c>
      <c r="D1" s="15">
        <v>45616</v>
      </c>
    </row>
    <row r="2" spans="1:4">
      <c r="A2" t="s">
        <v>85</v>
      </c>
      <c r="B2" t="s">
        <v>86</v>
      </c>
    </row>
    <row r="3" spans="1:4">
      <c r="A3" t="str">
        <f>"【プレイヤーのHPは"&amp;テーブル5[[#This Row],[数値]]&amp;"】"</f>
        <v>【プレイヤーのHPは〇】</v>
      </c>
      <c r="B3" t="s">
        <v>91</v>
      </c>
    </row>
    <row r="4" spans="1:4">
      <c r="A4" t="str">
        <f>"【プレイヤーの移動速度は"&amp;テーブル5[[#This Row],[数値]]&amp;"】"</f>
        <v>【プレイヤーの移動速度は〇】</v>
      </c>
      <c r="B4" t="s">
        <v>91</v>
      </c>
    </row>
    <row r="5" spans="1:4">
      <c r="A5" t="str">
        <f>"【プレイヤーのジャンプ力は"&amp;テーブル5[[#This Row],[数値]]&amp;"】"</f>
        <v>【プレイヤーのジャンプ力は〇】</v>
      </c>
      <c r="B5" t="s">
        <v>91</v>
      </c>
    </row>
    <row r="6" spans="1:4">
      <c r="A6" t="str">
        <f>"【プレイヤーのノックバック力は"&amp;テーブル5[[#This Row],[数値]]&amp;"】"</f>
        <v>【プレイヤーのノックバック力は〇】</v>
      </c>
      <c r="B6" t="s">
        <v>91</v>
      </c>
    </row>
    <row r="7" spans="1:4">
      <c r="A7" t="str">
        <f>"【プレイヤーのゴミを落とすパワーは"&amp;テーブル5[[#This Row],[数値]]&amp;"】"</f>
        <v>【プレイヤーのゴミを落とすパワーは〇】</v>
      </c>
      <c r="B7" t="s">
        <v>91</v>
      </c>
    </row>
    <row r="8" spans="1:4">
      <c r="A8" t="str">
        <f>"【プレイヤーのノックバック力は"&amp;テーブル5[[#This Row],[数値]]&amp;"】"</f>
        <v>【プレイヤーのノックバック力は〇】</v>
      </c>
      <c r="B8" t="s">
        <v>91</v>
      </c>
    </row>
    <row r="9" spans="1:4">
      <c r="A9" t="str">
        <f>"【プレイヤーの得点倍率は"&amp;テーブル5[[#This Row],[数値]]&amp;"】"</f>
        <v>【プレイヤーの得点倍率は〇】</v>
      </c>
      <c r="B9" t="s">
        <v>91</v>
      </c>
    </row>
    <row r="10" spans="1:4">
      <c r="A10" t="str">
        <f>"【敵の移動速度は"&amp;テーブル5[[#This Row],[数値]]&amp;"】"</f>
        <v>【敵の移動速度は〇】</v>
      </c>
      <c r="B10" t="s">
        <v>91</v>
      </c>
    </row>
    <row r="11" spans="1:4">
      <c r="A11" t="str">
        <f>"【敵のジャンプ力は"&amp;テーブル5[[#This Row],[数値]]&amp;"】"</f>
        <v>【敵のジャンプ力は〇】</v>
      </c>
      <c r="B11" t="s">
        <v>91</v>
      </c>
    </row>
    <row r="12" spans="1:4">
      <c r="A12" t="str">
        <f>"【敵のノックバック力は"&amp;テーブル5[[#This Row],[数値]]&amp;"】"</f>
        <v>【敵のノックバック力は〇】</v>
      </c>
      <c r="B12" t="s">
        <v>91</v>
      </c>
    </row>
    <row r="13" spans="1:4">
      <c r="A13" t="str">
        <f>"【敵のゴミを落とすパワーは"&amp;テーブル5[[#This Row],[数値]]&amp;"】"</f>
        <v>【敵のゴミを落とすパワーは〇】</v>
      </c>
      <c r="B13" t="s">
        <v>91</v>
      </c>
    </row>
    <row r="14" spans="1:4">
      <c r="A14" t="str">
        <f>"【車の移動速度は"&amp;テーブル5[[#This Row],[数値]]&amp;"】"</f>
        <v>【車の移動速度は〇】</v>
      </c>
      <c r="B14" t="s">
        <v>91</v>
      </c>
    </row>
    <row r="15" spans="1:4">
      <c r="A15" t="str">
        <f>"【車のノックバック力は"&amp;テーブル5[[#This Row],[数値]]&amp;"】"</f>
        <v>【車のノックバック力は〇】</v>
      </c>
      <c r="B15" t="s">
        <v>91</v>
      </c>
    </row>
    <row r="16" spans="1:4">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G34"/>
  <sheetViews>
    <sheetView tabSelected="1" topLeftCell="A4" workbookViewId="0">
      <selection activeCell="D33" sqref="D33"/>
    </sheetView>
  </sheetViews>
  <sheetFormatPr defaultRowHeight="18"/>
  <cols>
    <col min="1" max="1" width="10.8984375"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s>
  <sheetData>
    <row r="1" spans="1:7">
      <c r="A1" s="9" t="s">
        <v>169</v>
      </c>
      <c r="F1" t="s">
        <v>167</v>
      </c>
      <c r="G1" s="16">
        <v>45617</v>
      </c>
    </row>
    <row r="2" spans="1:7">
      <c r="A2" t="s">
        <v>158</v>
      </c>
      <c r="B2" t="s">
        <v>155</v>
      </c>
      <c r="C2" t="s">
        <v>156</v>
      </c>
      <c r="D2" t="s">
        <v>157</v>
      </c>
      <c r="E2" t="s">
        <v>163</v>
      </c>
      <c r="G2" s="17" t="s">
        <v>164</v>
      </c>
    </row>
    <row r="3" spans="1:7">
      <c r="A3" t="s">
        <v>159</v>
      </c>
      <c r="B3" t="s">
        <v>172</v>
      </c>
      <c r="C3">
        <v>1</v>
      </c>
      <c r="D3">
        <v>30</v>
      </c>
      <c r="E3">
        <f>テーブル1[[#This Row],[終了フレーム]]-テーブル1[[#This Row],[開始フレーム]]+1</f>
        <v>30</v>
      </c>
      <c r="G3" s="17" t="s">
        <v>165</v>
      </c>
    </row>
    <row r="4" spans="1:7">
      <c r="A4" t="s">
        <v>161</v>
      </c>
      <c r="B4" t="s">
        <v>173</v>
      </c>
      <c r="C4">
        <v>1</v>
      </c>
      <c r="D4">
        <v>30</v>
      </c>
      <c r="E4">
        <f>テーブル1[[#This Row],[終了フレーム]]-テーブル1[[#This Row],[開始フレーム]]+1</f>
        <v>30</v>
      </c>
      <c r="G4" s="17" t="s">
        <v>166</v>
      </c>
    </row>
    <row r="5" spans="1:7">
      <c r="A5" t="s">
        <v>159</v>
      </c>
      <c r="B5" t="s">
        <v>174</v>
      </c>
      <c r="C5">
        <v>1</v>
      </c>
      <c r="D5">
        <v>80</v>
      </c>
      <c r="E5">
        <f>テーブル1[[#This Row],[終了フレーム]]-テーブル1[[#This Row],[開始フレーム]]+1</f>
        <v>80</v>
      </c>
    </row>
    <row r="6" spans="1:7">
      <c r="A6" t="s">
        <v>160</v>
      </c>
      <c r="B6" t="s">
        <v>175</v>
      </c>
      <c r="C6">
        <v>1</v>
      </c>
      <c r="D6">
        <v>80</v>
      </c>
      <c r="E6">
        <f>テーブル1[[#This Row],[終了フレーム]]-テーブル1[[#This Row],[開始フレーム]]+1</f>
        <v>80</v>
      </c>
    </row>
    <row r="7" spans="1:7">
      <c r="A7" t="s">
        <v>159</v>
      </c>
      <c r="B7" t="s">
        <v>183</v>
      </c>
      <c r="C7">
        <v>1</v>
      </c>
      <c r="D7">
        <f>70</f>
        <v>70</v>
      </c>
      <c r="E7">
        <f>テーブル1[[#This Row],[終了フレーム]]-テーブル1[[#This Row],[開始フレーム]]+1</f>
        <v>70</v>
      </c>
    </row>
    <row r="8" spans="1:7">
      <c r="A8" t="s">
        <v>159</v>
      </c>
      <c r="B8" t="s">
        <v>177</v>
      </c>
      <c r="C8">
        <v>1</v>
      </c>
      <c r="D8">
        <v>10</v>
      </c>
      <c r="E8">
        <f>テーブル1[[#This Row],[終了フレーム]]-テーブル1[[#This Row],[開始フレーム]]+1</f>
        <v>10</v>
      </c>
    </row>
    <row r="9" spans="1:7">
      <c r="A9" t="s">
        <v>159</v>
      </c>
      <c r="B9" t="s">
        <v>176</v>
      </c>
      <c r="C9">
        <v>10</v>
      </c>
      <c r="D9">
        <v>20</v>
      </c>
      <c r="E9">
        <f>テーブル1[[#This Row],[終了フレーム]]-テーブル1[[#This Row],[開始フレーム]]+1</f>
        <v>11</v>
      </c>
    </row>
    <row r="10" spans="1:7">
      <c r="A10" t="s">
        <v>182</v>
      </c>
      <c r="B10" t="s">
        <v>178</v>
      </c>
      <c r="C10">
        <v>20</v>
      </c>
      <c r="D10">
        <v>70</v>
      </c>
      <c r="E10">
        <f>テーブル1[[#This Row],[終了フレーム]]-テーブル1[[#This Row],[開始フレーム]]+1</f>
        <v>51</v>
      </c>
    </row>
    <row r="11" spans="1:7">
      <c r="A11" t="s">
        <v>160</v>
      </c>
      <c r="B11" t="s">
        <v>184</v>
      </c>
      <c r="C11">
        <v>1</v>
      </c>
      <c r="D11">
        <f>70</f>
        <v>70</v>
      </c>
      <c r="E11">
        <f>テーブル1[[#This Row],[終了フレーム]]-テーブル1[[#This Row],[開始フレーム]]+1</f>
        <v>70</v>
      </c>
    </row>
    <row r="12" spans="1:7">
      <c r="A12" t="s">
        <v>160</v>
      </c>
      <c r="B12" t="s">
        <v>179</v>
      </c>
      <c r="C12">
        <v>1</v>
      </c>
      <c r="D12">
        <v>10</v>
      </c>
      <c r="E12">
        <f>テーブル1[[#This Row],[終了フレーム]]-テーブル1[[#This Row],[開始フレーム]]+1</f>
        <v>10</v>
      </c>
    </row>
    <row r="13" spans="1:7">
      <c r="A13" t="s">
        <v>160</v>
      </c>
      <c r="B13" t="s">
        <v>180</v>
      </c>
      <c r="C13">
        <v>10</v>
      </c>
      <c r="D13">
        <v>20</v>
      </c>
      <c r="E13">
        <f>テーブル1[[#This Row],[終了フレーム]]-テーブル1[[#This Row],[開始フレーム]]+1</f>
        <v>11</v>
      </c>
    </row>
    <row r="14" spans="1:7">
      <c r="A14" t="s">
        <v>160</v>
      </c>
      <c r="B14" t="s">
        <v>181</v>
      </c>
      <c r="C14">
        <v>20</v>
      </c>
      <c r="D14">
        <v>70</v>
      </c>
      <c r="E14">
        <f>テーブル1[[#This Row],[終了フレーム]]-テーブル1[[#This Row],[開始フレーム]]+1</f>
        <v>51</v>
      </c>
    </row>
    <row r="15" spans="1:7">
      <c r="A15" t="s">
        <v>159</v>
      </c>
      <c r="B15" t="s">
        <v>199</v>
      </c>
      <c r="C15">
        <v>1</v>
      </c>
      <c r="D15">
        <v>50</v>
      </c>
      <c r="E15">
        <f>テーブル1[[#This Row],[終了フレーム]]-テーブル1[[#This Row],[開始フレーム]]+1</f>
        <v>50</v>
      </c>
    </row>
    <row r="16" spans="1:7">
      <c r="A16" t="s">
        <v>159</v>
      </c>
      <c r="B16" t="s">
        <v>185</v>
      </c>
      <c r="C16">
        <v>1</v>
      </c>
      <c r="D16">
        <v>20</v>
      </c>
      <c r="E16">
        <f>テーブル1[[#This Row],[終了フレーム]]-テーブル1[[#This Row],[開始フレーム]]+1</f>
        <v>20</v>
      </c>
    </row>
    <row r="17" spans="1:5">
      <c r="A17" t="s">
        <v>159</v>
      </c>
      <c r="B17" t="s">
        <v>187</v>
      </c>
      <c r="C17">
        <v>20</v>
      </c>
      <c r="D17">
        <v>30</v>
      </c>
      <c r="E17">
        <f>テーブル1[[#This Row],[終了フレーム]]-テーブル1[[#This Row],[開始フレーム]]+1</f>
        <v>11</v>
      </c>
    </row>
    <row r="18" spans="1:5">
      <c r="A18" t="s">
        <v>159</v>
      </c>
      <c r="B18" t="s">
        <v>189</v>
      </c>
      <c r="C18">
        <v>30</v>
      </c>
      <c r="D18">
        <v>50</v>
      </c>
      <c r="E18">
        <f>テーブル1[[#This Row],[終了フレーム]]-テーブル1[[#This Row],[開始フレーム]]+1</f>
        <v>21</v>
      </c>
    </row>
    <row r="19" spans="1:5">
      <c r="A19" t="s">
        <v>160</v>
      </c>
      <c r="B19" t="s">
        <v>200</v>
      </c>
      <c r="C19">
        <v>1</v>
      </c>
      <c r="D19">
        <v>50</v>
      </c>
      <c r="E19">
        <f>テーブル1[[#This Row],[終了フレーム]]-テーブル1[[#This Row],[開始フレーム]]+1</f>
        <v>50</v>
      </c>
    </row>
    <row r="20" spans="1:5">
      <c r="A20" t="s">
        <v>160</v>
      </c>
      <c r="B20" t="s">
        <v>186</v>
      </c>
      <c r="C20">
        <v>1</v>
      </c>
      <c r="D20">
        <v>20</v>
      </c>
      <c r="E20">
        <f>テーブル1[[#This Row],[終了フレーム]]-テーブル1[[#This Row],[開始フレーム]]+1</f>
        <v>20</v>
      </c>
    </row>
    <row r="21" spans="1:5">
      <c r="A21" t="s">
        <v>160</v>
      </c>
      <c r="B21" t="s">
        <v>188</v>
      </c>
      <c r="C21">
        <v>20</v>
      </c>
      <c r="D21">
        <v>30</v>
      </c>
      <c r="E21">
        <f>テーブル1[[#This Row],[終了フレーム]]-テーブル1[[#This Row],[開始フレーム]]+1</f>
        <v>11</v>
      </c>
    </row>
    <row r="22" spans="1:5">
      <c r="A22" t="s">
        <v>160</v>
      </c>
      <c r="B22" t="s">
        <v>190</v>
      </c>
      <c r="C22">
        <v>30</v>
      </c>
      <c r="D22">
        <v>50</v>
      </c>
      <c r="E22">
        <f>テーブル1[[#This Row],[終了フレーム]]-テーブル1[[#This Row],[開始フレーム]]+1</f>
        <v>21</v>
      </c>
    </row>
    <row r="23" spans="1:5">
      <c r="A23" t="s">
        <v>162</v>
      </c>
      <c r="B23" t="s">
        <v>191</v>
      </c>
      <c r="C23">
        <v>1</v>
      </c>
      <c r="D23">
        <v>113</v>
      </c>
      <c r="E23">
        <f>テーブル1[[#This Row],[終了フレーム]]-テーブル1[[#This Row],[開始フレーム]]+1</f>
        <v>113</v>
      </c>
    </row>
    <row r="24" spans="1:5">
      <c r="A24" t="s">
        <v>162</v>
      </c>
      <c r="B24" t="s">
        <v>192</v>
      </c>
      <c r="C24">
        <v>1</v>
      </c>
      <c r="D24">
        <v>35</v>
      </c>
      <c r="E24">
        <f>テーブル1[[#This Row],[終了フレーム]]-テーブル1[[#This Row],[開始フレーム]]+1</f>
        <v>35</v>
      </c>
    </row>
    <row r="25" spans="1:5">
      <c r="A25" t="s">
        <v>162</v>
      </c>
      <c r="B25" t="s">
        <v>194</v>
      </c>
      <c r="C25">
        <v>35</v>
      </c>
      <c r="D25">
        <v>45</v>
      </c>
      <c r="E25">
        <f>テーブル1[[#This Row],[終了フレーム]]-テーブル1[[#This Row],[開始フレーム]]+1</f>
        <v>11</v>
      </c>
    </row>
    <row r="26" spans="1:5">
      <c r="A26" t="s">
        <v>162</v>
      </c>
      <c r="B26" t="s">
        <v>193</v>
      </c>
      <c r="C26">
        <v>45</v>
      </c>
      <c r="D26">
        <v>113</v>
      </c>
      <c r="E26">
        <f>テーブル1[[#This Row],[終了フレーム]]-テーブル1[[#This Row],[開始フレーム]]+1</f>
        <v>69</v>
      </c>
    </row>
    <row r="27" spans="1:5">
      <c r="A27" t="s">
        <v>162</v>
      </c>
      <c r="B27" t="s">
        <v>195</v>
      </c>
      <c r="C27">
        <v>1</v>
      </c>
      <c r="D27">
        <v>113</v>
      </c>
      <c r="E27">
        <f>テーブル1[[#This Row],[終了フレーム]]-テーブル1[[#This Row],[開始フレーム]]+1</f>
        <v>113</v>
      </c>
    </row>
    <row r="28" spans="1:5">
      <c r="A28" t="s">
        <v>162</v>
      </c>
      <c r="B28" t="s">
        <v>196</v>
      </c>
      <c r="C28">
        <v>1</v>
      </c>
      <c r="D28">
        <v>35</v>
      </c>
      <c r="E28">
        <f>テーブル1[[#This Row],[終了フレーム]]-テーブル1[[#This Row],[開始フレーム]]+1</f>
        <v>35</v>
      </c>
    </row>
    <row r="29" spans="1:5">
      <c r="A29" t="s">
        <v>162</v>
      </c>
      <c r="B29" t="s">
        <v>197</v>
      </c>
      <c r="C29">
        <v>35</v>
      </c>
      <c r="D29">
        <v>45</v>
      </c>
      <c r="E29">
        <f>テーブル1[[#This Row],[終了フレーム]]-テーブル1[[#This Row],[開始フレーム]]+1</f>
        <v>11</v>
      </c>
    </row>
    <row r="30" spans="1:5">
      <c r="A30" t="s">
        <v>162</v>
      </c>
      <c r="B30" t="s">
        <v>198</v>
      </c>
      <c r="C30">
        <v>45</v>
      </c>
      <c r="D30">
        <v>113</v>
      </c>
      <c r="E30">
        <f>テーブル1[[#This Row],[終了フレーム]]-テーブル1[[#This Row],[開始フレーム]]+1</f>
        <v>69</v>
      </c>
    </row>
    <row r="31" spans="1:5">
      <c r="A31" t="s">
        <v>171</v>
      </c>
      <c r="B31" t="s">
        <v>201</v>
      </c>
      <c r="C31">
        <v>1</v>
      </c>
      <c r="D31">
        <v>10</v>
      </c>
      <c r="E31">
        <f>テーブル1[[#This Row],[終了フレーム]]-テーブル1[[#This Row],[開始フレーム]]+1</f>
        <v>10</v>
      </c>
    </row>
    <row r="32" spans="1:5">
      <c r="A32" t="s">
        <v>170</v>
      </c>
      <c r="B32" t="s">
        <v>202</v>
      </c>
      <c r="C32">
        <v>1</v>
      </c>
      <c r="D32">
        <v>10</v>
      </c>
      <c r="E32">
        <f>テーブル1[[#This Row],[終了フレーム]]-テーブル1[[#This Row],[開始フレーム]]+1</f>
        <v>10</v>
      </c>
    </row>
    <row r="33" spans="5:5">
      <c r="E33">
        <f>テーブル1[[#This Row],[終了フレーム]]-テーブル1[[#This Row],[開始フレーム]]+1</f>
        <v>1</v>
      </c>
    </row>
    <row r="34" spans="5:5">
      <c r="E34">
        <f>テーブル1[[#This Row],[終了フレーム]]-テーブル1[[#This Row],[開始フレーム]]+1</f>
        <v>1</v>
      </c>
    </row>
  </sheetData>
  <phoneticPr fontId="3"/>
  <conditionalFormatting sqref="A3:E6 A8:E10 A12:E14 A24:E24 A28:E29 A31:E34 A26:E26 A16:E18 A20:E22">
    <cfRule type="expression" dxfId="27" priority="25">
      <formula>$A3="開閉"</formula>
    </cfRule>
    <cfRule type="expression" dxfId="26" priority="26">
      <formula>$A3="開"</formula>
    </cfRule>
    <cfRule type="expression" dxfId="25" priority="27">
      <formula>$A3="閉"</formula>
    </cfRule>
  </conditionalFormatting>
  <conditionalFormatting sqref="A7:E7">
    <cfRule type="expression" dxfId="24" priority="22">
      <formula>$A7="開閉"</formula>
    </cfRule>
    <cfRule type="expression" dxfId="23" priority="23">
      <formula>$A7="開"</formula>
    </cfRule>
    <cfRule type="expression" dxfId="22" priority="24">
      <formula>$A7="閉"</formula>
    </cfRule>
  </conditionalFormatting>
  <conditionalFormatting sqref="A11:E11">
    <cfRule type="expression" dxfId="21" priority="19">
      <formula>$A11="開閉"</formula>
    </cfRule>
    <cfRule type="expression" dxfId="20" priority="20">
      <formula>$A11="開"</formula>
    </cfRule>
    <cfRule type="expression" dxfId="19" priority="21">
      <formula>$A11="閉"</formula>
    </cfRule>
  </conditionalFormatting>
  <conditionalFormatting sqref="A23:E23">
    <cfRule type="expression" dxfId="18" priority="16">
      <formula>$A23="開閉"</formula>
    </cfRule>
    <cfRule type="expression" dxfId="17" priority="17">
      <formula>$A23="開"</formula>
    </cfRule>
    <cfRule type="expression" dxfId="16" priority="18">
      <formula>$A23="閉"</formula>
    </cfRule>
  </conditionalFormatting>
  <conditionalFormatting sqref="A25:E25">
    <cfRule type="expression" dxfId="15" priority="13">
      <formula>$A25="開閉"</formula>
    </cfRule>
    <cfRule type="expression" dxfId="14" priority="14">
      <formula>$A25="開"</formula>
    </cfRule>
    <cfRule type="expression" dxfId="13" priority="15">
      <formula>$A25="閉"</formula>
    </cfRule>
  </conditionalFormatting>
  <conditionalFormatting sqref="A27:E27">
    <cfRule type="expression" dxfId="12" priority="10">
      <formula>$A27="開閉"</formula>
    </cfRule>
    <cfRule type="expression" dxfId="11" priority="11">
      <formula>$A27="開"</formula>
    </cfRule>
    <cfRule type="expression" dxfId="10" priority="12">
      <formula>$A27="閉"</formula>
    </cfRule>
  </conditionalFormatting>
  <conditionalFormatting sqref="A30:E30">
    <cfRule type="expression" dxfId="9" priority="7">
      <formula>$A30="開閉"</formula>
    </cfRule>
    <cfRule type="expression" dxfId="8" priority="8">
      <formula>$A30="開"</formula>
    </cfRule>
    <cfRule type="expression" dxfId="7" priority="9">
      <formula>$A30="閉"</formula>
    </cfRule>
  </conditionalFormatting>
  <conditionalFormatting sqref="A15:E15">
    <cfRule type="expression" dxfId="6" priority="4">
      <formula>$A15="開閉"</formula>
    </cfRule>
    <cfRule type="expression" dxfId="5" priority="5">
      <formula>$A15="開"</formula>
    </cfRule>
    <cfRule type="expression" dxfId="4" priority="6">
      <formula>$A15="閉"</formula>
    </cfRule>
  </conditionalFormatting>
  <conditionalFormatting sqref="A19:E19">
    <cfRule type="expression" dxfId="3" priority="1">
      <formula>$A19="開閉"</formula>
    </cfRule>
    <cfRule type="expression" dxfId="2" priority="2">
      <formula>$A19="開"</formula>
    </cfRule>
    <cfRule type="expression" dxfId="1" priority="3">
      <formula>$A19="閉"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ミニゲーム一覧</vt:lpstr>
      <vt:lpstr>ゴミ拾いイメージ図</vt:lpstr>
      <vt:lpstr>ゴミ拾い概要</vt:lpstr>
      <vt:lpstr>ゴミ拾い仕様</vt:lpstr>
      <vt:lpstr>ゴミ拾いパラメーター</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2024-11-25T07:50:27Z</dcterms:modified>
</cp:coreProperties>
</file>