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D04D9FBE-F544-4E0C-8996-092DBC619B6B}" xr6:coauthVersionLast="36" xr6:coauthVersionMax="36" xr10:uidLastSave="{00000000-0000-0000-0000-000000000000}"/>
  <bookViews>
    <workbookView xWindow="0" yWindow="0" windowWidth="22260" windowHeight="12648" activeTab="5" xr2:uid="{00000000-000D-0000-FFFF-FFFF00000000}"/>
  </bookViews>
  <sheets>
    <sheet name="ミニゲーム一覧" sheetId="1" r:id="rId1"/>
    <sheet name="ゴミ拾いイメージ図" sheetId="2" r:id="rId2"/>
    <sheet name="ゴミ拾い概要" sheetId="5" r:id="rId3"/>
    <sheet name="ゴミ拾い仕様" sheetId="3" r:id="rId4"/>
    <sheet name="ゴミ拾いパラメーター" sheetId="6" r:id="rId5"/>
    <sheet name="ゴミ拾いanimフレーム"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6" l="1"/>
  <c r="A18" i="6"/>
  <c r="A19" i="6"/>
  <c r="E3" i="7" l="1"/>
  <c r="E5" i="7"/>
  <c r="E7" i="7"/>
  <c r="E9" i="7"/>
  <c r="E11" i="7"/>
  <c r="E13" i="7"/>
  <c r="E15" i="7"/>
  <c r="E17" i="7"/>
  <c r="E4" i="7"/>
  <c r="E6" i="7"/>
  <c r="E8" i="7"/>
  <c r="E10" i="7"/>
  <c r="E12" i="7"/>
  <c r="E14" i="7"/>
  <c r="E16" i="7"/>
  <c r="E18" i="7"/>
  <c r="E19" i="7"/>
  <c r="E20" i="7"/>
  <c r="E21" i="7"/>
  <c r="E22" i="7"/>
  <c r="E23" i="7"/>
  <c r="E24" i="7"/>
  <c r="E25" i="7"/>
  <c r="E26" i="7"/>
  <c r="E27" i="7"/>
  <c r="E28" i="7"/>
  <c r="E29" i="7"/>
  <c r="E30" i="7"/>
  <c r="C76" i="3" l="1"/>
  <c r="B76" i="3"/>
  <c r="A76" i="3"/>
  <c r="A16" i="6"/>
  <c r="A15" i="6"/>
  <c r="A14" i="6"/>
  <c r="A3" i="6"/>
  <c r="A13" i="6"/>
  <c r="A12" i="6"/>
  <c r="A11" i="6"/>
  <c r="A10" i="6"/>
  <c r="A9" i="6"/>
  <c r="A7" i="6"/>
  <c r="A8" i="6"/>
  <c r="A6" i="6"/>
  <c r="A5" i="6"/>
  <c r="A4" i="6"/>
  <c r="C48" i="3"/>
  <c r="B48" i="3"/>
  <c r="A48" i="3"/>
  <c r="C64" i="3"/>
  <c r="B64" i="3"/>
  <c r="A64" i="3"/>
  <c r="C56" i="3" l="1"/>
  <c r="B56" i="3"/>
  <c r="A56" i="3"/>
  <c r="C82" i="3"/>
  <c r="B82" i="3"/>
  <c r="A82" i="3"/>
  <c r="C70" i="3"/>
  <c r="B70" i="3"/>
  <c r="A70"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<sst xmlns="http://schemas.openxmlformats.org/spreadsheetml/2006/main" count="308" uniqueCount="190">
  <si>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</si>
  <si>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</si>
  <si>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</si>
  <si>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</si>
  <si>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</si>
  <si>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</si>
  <si>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</si>
  <si>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</si>
  <si>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</si>
  <si>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</si>
  <si>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</si>
  <si>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</si>
  <si>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</si>
  <si>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</si>
  <si>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</si>
  <si>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</si>
  <si>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</si>
  <si>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</si>
  <si>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</si>
  <si>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</si>
  <si>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</si>
  <si>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</si>
  <si>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</si>
  <si>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</si>
  <si>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</si>
  <si>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</si>
  <si>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</si>
  <si>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</si>
  <si>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</si>
  <si>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</si>
  <si>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</si>
  <si>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</si>
  <si>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</si>
  <si>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</si>
  <si>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</si>
  <si>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</si>
  <si>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</si>
  <si>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</si>
  <si>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</si>
  <si>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</si>
  <si>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</si>
  <si>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</si>
  <si>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</si>
  <si>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</si>
  <si>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</si>
  <si>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</si>
  <si>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</si>
  <si>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</si>
  <si>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</si>
  <si>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</si>
  <si>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</si>
  <si>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</si>
  <si>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</si>
  <si>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</si>
  <si>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</si>
  <si>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</si>
  <si>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</si>
  <si>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</si>
  <si>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</si>
  <si>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</si>
  <si>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</si>
  <si>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</si>
  <si>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</si>
  <si>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</si>
  <si>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</si>
  <si>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</si>
  <si>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</si>
  <si>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</si>
  <si>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</si>
  <si>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</si>
  <si>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</si>
  <si>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</si>
  <si>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</si>
  <si>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</si>
  <si>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</si>
  <si>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</si>
  <si>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</si>
  <si>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</si>
  <si>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</si>
  <si>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</si>
  <si>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</si>
  <si>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</si>
  <si>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</si>
  <si>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</si>
  <si>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</si>
  <si>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パラメーター説明</t>
    <rPh sb="6" eb="8">
      <t>セツメイ</t>
    </rPh>
    <phoneticPr fontId="3"/>
  </si>
  <si>
    <t>数値</t>
    <rPh sb="0" eb="2">
      <t>スウチ</t>
    </rPh>
    <phoneticPr fontId="3"/>
  </si>
  <si>
    <t>方向＊【プレイヤーの移動速度は〇】で移動</t>
    <rPh sb="0" eb="2">
      <t>ホウコウ</t>
    </rPh>
    <rPh sb="18" eb="20">
      <t>イドウ</t>
    </rPh>
    <phoneticPr fontId="3"/>
  </si>
  <si>
    <t>【プレイヤーのジャンプ力は〇】上に上昇</t>
    <rPh sb="15" eb="16">
      <t>ウエ</t>
    </rPh>
    <rPh sb="17" eb="19">
      <t>ジョウショウ</t>
    </rPh>
    <phoneticPr fontId="3"/>
  </si>
  <si>
    <t>プレイヤーゴミ箱(HP〇)</t>
    <rPh sb="7" eb="8">
      <t>バコ</t>
    </rPh>
    <phoneticPr fontId="3"/>
  </si>
  <si>
    <t>敵ゴミ箱(HP〇)</t>
    <rPh sb="0" eb="1">
      <t>テキ</t>
    </rPh>
    <rPh sb="3" eb="4">
      <t>バコ</t>
    </rPh>
    <phoneticPr fontId="3"/>
  </si>
  <si>
    <t>〇</t>
    <phoneticPr fontId="3"/>
  </si>
  <si>
    <t>パラメーター一覧</t>
    <rPh sb="6" eb="8">
      <t>イチラン</t>
    </rPh>
    <phoneticPr fontId="3"/>
  </si>
  <si>
    <t>ゴミ拾いパラメーター</t>
    <phoneticPr fontId="3"/>
  </si>
  <si>
    <t>一覧へ</t>
  </si>
  <si>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</si>
  <si>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</si>
  <si>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</si>
  <si>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</si>
  <si>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【敵のジャンプ力は〇】で上に上昇</t>
    <rPh sb="1" eb="2">
      <t>テキ</t>
    </rPh>
    <rPh sb="7" eb="8">
      <t>リョク</t>
    </rPh>
    <rPh sb="12" eb="13">
      <t>ウエ</t>
    </rPh>
    <rPh sb="14" eb="16">
      <t>ジョウショウ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</si>
  <si>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</si>
  <si>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</si>
  <si>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</si>
  <si>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</si>
  <si>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</si>
  <si>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</si>
  <si>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</si>
  <si>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</si>
  <si>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</si>
  <si>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</si>
  <si>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</si>
  <si>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</si>
  <si>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</si>
  <si>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</si>
  <si>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</si>
  <si>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</si>
  <si>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</si>
  <si>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</si>
  <si>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</si>
  <si>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</si>
  <si>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</si>
  <si>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</si>
  <si>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</si>
  <si>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</si>
  <si>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</si>
  <si>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</si>
  <si>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</si>
  <si>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ターゲットへ【回収員(ノーマル)の移動速度は〇】で移動</t>
    <rPh sb="7" eb="10">
      <t>カイシュウイン</t>
    </rPh>
    <rPh sb="17" eb="21">
      <t>イドウソクド</t>
    </rPh>
    <rPh sb="25" eb="27">
      <t>イドウ</t>
    </rPh>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</si>
  <si>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</si>
  <si>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</si>
  <si>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</si>
  <si>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</si>
  <si>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</si>
  <si>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</si>
  <si>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</si>
  <si>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</si>
  <si>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</si>
  <si>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【所持しているゴミの数は〇】÷【回収員の召喚人数は〇】個のゴミ袋を落とす</t>
    <rPh sb="1" eb="3">
      <t>ショジ</t>
    </rPh>
    <rPh sb="10" eb="11">
      <t>カズ</t>
    </rPh>
    <rPh sb="16" eb="19">
      <t>カイシュウイン</t>
    </rPh>
    <rPh sb="20" eb="24">
      <t>ショウカンニンズウ</t>
    </rPh>
    <rPh sb="27" eb="28">
      <t>コ</t>
    </rPh>
    <rPh sb="31" eb="32">
      <t>ブクロ</t>
    </rPh>
    <rPh sb="33" eb="34">
      <t>オ</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</si>
  <si>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</si>
  <si>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</si>
  <si>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</si>
  <si>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</si>
  <si>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</si>
  <si>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</si>
  <si>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</si>
  <si>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相手のHPを減少、このキャラを停止し、【車の消滅までの時間〇】秒後消滅</t>
    <rPh sb="0" eb="2">
      <t>アイテ</t>
    </rPh>
    <rPh sb="6" eb="8">
      <t>ゲンショウ</t>
    </rPh>
    <rPh sb="15" eb="17">
      <t>テイシ</t>
    </rPh>
    <rPh sb="20" eb="21">
      <t>クルマ</t>
    </rPh>
    <rPh sb="22" eb="24">
      <t>ショウメツ</t>
    </rPh>
    <rPh sb="27" eb="29">
      <t>ジカン</t>
    </rPh>
    <rPh sb="31" eb="32">
      <t>ビョウ</t>
    </rPh>
    <rPh sb="32" eb="34">
      <t>テイジカン</t>
    </rPh>
    <rPh sb="33" eb="35">
      <t>ショウメツ</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</si>
  <si>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</si>
  <si>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</si>
  <si>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</si>
  <si>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</si>
  <si>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</si>
  <si>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</si>
  <si>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</si>
  <si>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</si>
  <si>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</si>
  <si>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</si>
  <si>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</si>
  <si>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</si>
  <si>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待機</t>
    <rPh sb="0" eb="2">
      <t>タイキ</t>
    </rPh>
    <phoneticPr fontId="3"/>
  </si>
  <si>
    <t>クリティカル攻撃開始</t>
    <rPh sb="6" eb="8">
      <t>コウゲキ</t>
    </rPh>
    <rPh sb="8" eb="10">
      <t>カイシ</t>
    </rPh>
    <phoneticPr fontId="3"/>
  </si>
  <si>
    <t>クリティカル攻撃中</t>
    <rPh sb="6" eb="8">
      <t>コウゲキ</t>
    </rPh>
    <rPh sb="8" eb="9">
      <t>チュウ</t>
    </rPh>
    <phoneticPr fontId="3"/>
  </si>
  <si>
    <t>クリティカル攻撃終了</t>
    <rPh sb="6" eb="8">
      <t>コウゲキ</t>
    </rPh>
    <rPh sb="8" eb="10">
      <t>シュウリョウ</t>
    </rPh>
    <phoneticPr fontId="3"/>
  </si>
  <si>
    <t>攻撃開始</t>
    <rPh sb="0" eb="4">
      <t>コウゲキカイシ</t>
    </rPh>
    <phoneticPr fontId="3"/>
  </si>
  <si>
    <t>攻撃中</t>
    <rPh sb="0" eb="3">
      <t>コウゲキチュウ</t>
    </rPh>
    <phoneticPr fontId="3"/>
  </si>
  <si>
    <t>攻撃終了</t>
    <rPh sb="0" eb="4">
      <t>コウゲキシュウリョウ</t>
    </rPh>
    <phoneticPr fontId="3"/>
  </si>
  <si>
    <t>開閉状態</t>
    <rPh sb="0" eb="2">
      <t>カイヘイ</t>
    </rPh>
    <rPh sb="2" eb="4">
      <t>ジョウタイ</t>
    </rPh>
    <phoneticPr fontId="3"/>
  </si>
  <si>
    <t>閉</t>
    <rPh sb="0" eb="1">
      <t>ト</t>
    </rPh>
    <phoneticPr fontId="3"/>
  </si>
  <si>
    <t>被弾開始</t>
    <rPh sb="0" eb="2">
      <t>ヒダン</t>
    </rPh>
    <rPh sb="2" eb="4">
      <t>カイシ</t>
    </rPh>
    <phoneticPr fontId="3"/>
  </si>
  <si>
    <t>被弾ノックバック</t>
    <rPh sb="0" eb="2">
      <t>ヒダン</t>
    </rPh>
    <phoneticPr fontId="3"/>
  </si>
  <si>
    <t>被弾終了</t>
    <rPh sb="0" eb="2">
      <t>ヒダン</t>
    </rPh>
    <rPh sb="2" eb="4">
      <t>シュウリョウ</t>
    </rPh>
    <phoneticPr fontId="3"/>
  </si>
  <si>
    <t>ジャンプ開始</t>
    <rPh sb="4" eb="6">
      <t>カイシ</t>
    </rPh>
    <phoneticPr fontId="3"/>
  </si>
  <si>
    <t>ジャンプ中</t>
    <rPh sb="4" eb="5">
      <t>チュウ</t>
    </rPh>
    <phoneticPr fontId="3"/>
  </si>
  <si>
    <t>ジャンプ終了</t>
    <rPh sb="4" eb="6">
      <t>シュウリョウ</t>
    </rPh>
    <phoneticPr fontId="3"/>
  </si>
  <si>
    <t>開</t>
  </si>
  <si>
    <t>開</t>
    <rPh sb="0" eb="1">
      <t>ヒラ</t>
    </rPh>
    <phoneticPr fontId="3"/>
  </si>
  <si>
    <t>開閉</t>
    <rPh sb="0" eb="2">
      <t>カイヘイ</t>
    </rPh>
    <phoneticPr fontId="3"/>
  </si>
  <si>
    <t>閉</t>
    <rPh sb="0" eb="1">
      <t>シ</t>
    </rPh>
    <phoneticPr fontId="3"/>
  </si>
  <si>
    <t>被弾終了</t>
    <rPh sb="0" eb="4">
      <t>ヒダンシュウリョウ</t>
    </rPh>
    <phoneticPr fontId="3"/>
  </si>
  <si>
    <t>合計フレーム</t>
    <rPh sb="0" eb="2">
      <t>ゴウケイ</t>
    </rPh>
    <phoneticPr fontId="3"/>
  </si>
  <si>
    <t>被弾開始</t>
    <rPh sb="0" eb="4">
      <t>ヒダンカイシ</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</si>
  <si>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</si>
  <si>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</si>
  <si>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</si>
  <si>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</si>
  <si>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</si>
  <si>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</si>
  <si>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</si>
  <si>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</si>
  <si>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蓋を開く</t>
    <rPh sb="0" eb="1">
      <t>フタ</t>
    </rPh>
    <rPh sb="2" eb="3">
      <t>ヒラ</t>
    </rPh>
    <phoneticPr fontId="3"/>
  </si>
  <si>
    <t>蓋を閉める</t>
    <rPh sb="0" eb="1">
      <t>フタ</t>
    </rPh>
    <rPh sb="2" eb="3">
      <t>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</si>
</sst>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9">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5">
    <dxf>
      <numFmt numFmtId="0" formatCode="General"/>
    </dxf>
    <dxf>
      <fill>
        <patternFill>
          <bgColor rgb="FFFF797C"/>
        </patternFill>
      </fill>
    </dxf>
    <dxf>
      <fill>
        <patternFill>
          <bgColor rgb="FF6D89FF"/>
        </patternFill>
      </fill>
    </dxf>
    <dxf>
      <fill>
        <patternFill>
          <bgColor rgb="FFB8E08C"/>
        </patternFill>
      </fil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F4" totalsRowShown="0" tableBorderDxfId="4">
  <autoFilter ref="A1:F4" xr:uid="{C38427E1-3EB1-4CAF-A82F-B60BAEFDA95D}"/>
  <tableColumns count="6">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5" xr3:uid="{3F64AA5B-0BCC-43D7-888E-2D0837373E3D}" name="パラメーター一覧"/>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49D22-356B-415C-A6A0-2962824AF21C}" name="テーブル5" displayName="テーブル5" ref="A2:B24" totalsRowShown="0">
  <autoFilter ref="A2:B24" xr:uid="{673C6285-1E43-4B58-8E41-4DACF7EA33BA}"/>
  <tableColumns count="2">
    <tableColumn id="1" xr3:uid="{F2C20372-72D2-4F92-93B8-B2F3C0FBFB31}" name="パラメーター説明"/>
    <tableColumn id="2" xr3:uid="{6C1753BF-C7E2-463C-A3B6-EF7E7F427950}" name="数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2:E30" totalsRowShown="0">
  <autoFilter ref="A2:E30"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0">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E2" sqref="E2"/>
    </sheetView>
  </sheetViews>
  <sheetFormatPr defaultRowHeight="18"/>
  <cols>
    <col min="1" max="1" width="8.796875" customWidth="1"/>
    <col min="2" max="2" width="21.59765625" customWidth="1"/>
    <col min="3" max="3" width="17.296875" customWidth="1"/>
    <col min="4" max="4" width="16.296875" customWidth="1"/>
    <col min="5" max="5" width="19.69921875" customWidth="1"/>
    <col min="6" max="6" width="25.796875" customWidth="1"/>
  </cols>
  <sheetData>
    <row r="1" spans="1:6">
      <c r="A1" s="5" t="s">
        <v>4</v>
      </c>
      <c r="B1" s="3" t="s">
        <v>8</v>
      </c>
      <c r="C1" t="s">
        <v>5</v>
      </c>
      <c r="D1" t="s">
        <v>3</v>
      </c>
      <c r="E1" t="s">
        <v>92</v>
      </c>
      <c r="F1" t="s">
        <v>154</v>
      </c>
    </row>
    <row r="2" spans="1:6">
      <c r="A2" s="6" t="s">
        <v>0</v>
      </c>
      <c r="B2" s="8" t="s">
        <v>9</v>
      </c>
      <c r="C2" s="9" t="s">
        <v>10</v>
      </c>
      <c r="D2" s="9" t="s">
        <v>11</v>
      </c>
      <c r="E2" s="9" t="s">
        <v>93</v>
      </c>
      <c r="F2" s="9" t="s">
        <v>184</v>
      </c>
    </row>
    <row r="3" spans="1:6">
      <c r="A3" s="7" t="s">
        <v>1</v>
      </c>
      <c r="B3" s="4"/>
    </row>
    <row r="4" spans="1:6">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パラメーター!A1" display="ゴミ拾いパラメーター!A1" xr:uid="{7BDCFD4D-3F0A-433A-BC3E-CD864B97B896}"/>
    <hyperlink ref="F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47</v>
      </c>
    </row>
    <row r="2" spans="1:14" ht="46.2" thickBot="1">
      <c r="A2" s="18" t="s">
        <v>7</v>
      </c>
      <c r="B2" s="19"/>
      <c r="C2" s="19"/>
      <c r="D2" s="19"/>
      <c r="E2" s="19"/>
      <c r="F2" s="19"/>
      <c r="G2" s="19"/>
      <c r="H2" s="19"/>
      <c r="I2" s="19"/>
      <c r="J2" s="19"/>
      <c r="K2" s="19"/>
      <c r="L2" s="19"/>
      <c r="M2" s="9"/>
    </row>
    <row r="3" spans="1:14" ht="18.600000000000001" thickTop="1">
      <c r="N3" s="9"/>
    </row>
    <row r="21" spans="1:12" ht="46.2" thickBot="1">
      <c r="A21" s="18" t="s">
        <v>6</v>
      </c>
      <c r="B21" s="19"/>
      <c r="C21" s="19"/>
      <c r="D21" s="19"/>
      <c r="E21" s="19"/>
      <c r="F21" s="19"/>
      <c r="G21" s="19"/>
      <c r="H21" s="19"/>
      <c r="I21" s="19"/>
      <c r="J21" s="19"/>
      <c r="K21" s="19"/>
      <c r="L21" s="19"/>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47</v>
      </c>
      <c r="J1" t="s">
        <v>183</v>
      </c>
      <c r="K1" s="15">
        <v>45616</v>
      </c>
    </row>
    <row r="2" spans="1:19" ht="46.2" thickBot="1">
      <c r="A2" s="25" t="s">
        <v>5</v>
      </c>
      <c r="B2" s="26"/>
      <c r="C2" s="26"/>
      <c r="D2" s="26"/>
      <c r="E2" s="26"/>
      <c r="F2" s="26"/>
      <c r="G2" s="26"/>
      <c r="H2" s="26"/>
      <c r="I2" s="26"/>
      <c r="J2" s="9"/>
      <c r="K2" s="25" t="s">
        <v>19</v>
      </c>
      <c r="L2" s="26"/>
      <c r="M2" s="26"/>
      <c r="N2" s="26"/>
      <c r="O2" s="26"/>
      <c r="P2" s="26"/>
      <c r="Q2" s="26"/>
      <c r="R2" s="26"/>
      <c r="S2" s="26"/>
    </row>
    <row r="3" spans="1:19" ht="60" customHeight="1" thickTop="1">
      <c r="A3" s="21" t="s">
        <v>12</v>
      </c>
      <c r="B3" s="22"/>
      <c r="C3" s="22"/>
      <c r="D3" s="22"/>
      <c r="E3" s="22"/>
      <c r="F3" s="22"/>
      <c r="G3" s="22"/>
      <c r="H3" s="22"/>
      <c r="I3" s="23"/>
    </row>
    <row r="5" spans="1:19" ht="46.2" thickBot="1">
      <c r="A5" s="25" t="s">
        <v>13</v>
      </c>
      <c r="B5" s="26"/>
      <c r="C5" s="26"/>
      <c r="D5" s="26"/>
      <c r="E5" s="26"/>
      <c r="F5" s="26"/>
      <c r="G5" s="26"/>
      <c r="H5" s="26"/>
      <c r="I5" s="26"/>
    </row>
    <row r="6" spans="1:19" ht="30" thickTop="1" thickBot="1">
      <c r="A6" s="20" t="s">
        <v>14</v>
      </c>
      <c r="B6" s="20"/>
    </row>
    <row r="7" spans="1:19" ht="60" customHeight="1" thickTop="1">
      <c r="A7" s="21" t="s">
        <v>18</v>
      </c>
      <c r="B7" s="22"/>
      <c r="C7" s="22"/>
      <c r="D7" s="22"/>
      <c r="E7" s="22"/>
      <c r="F7" s="22"/>
      <c r="G7" s="22"/>
      <c r="H7" s="22"/>
      <c r="I7" s="23"/>
    </row>
    <row r="8" spans="1:19" ht="29.4" thickBot="1">
      <c r="A8" s="24" t="s">
        <v>15</v>
      </c>
      <c r="B8" s="20"/>
    </row>
    <row r="9" spans="1:19" ht="60" customHeight="1" thickTop="1">
      <c r="A9" s="21" t="s">
        <v>51</v>
      </c>
      <c r="B9" s="22"/>
      <c r="C9" s="22"/>
      <c r="D9" s="22"/>
      <c r="E9" s="22"/>
      <c r="F9" s="22"/>
      <c r="G9" s="22"/>
      <c r="H9" s="22"/>
      <c r="I9" s="23"/>
    </row>
    <row r="10" spans="1:19" ht="29.4" thickBot="1">
      <c r="A10" s="20" t="s">
        <v>16</v>
      </c>
      <c r="B10" s="20"/>
    </row>
    <row r="11" spans="1:19" ht="60" customHeight="1" thickTop="1">
      <c r="A11" s="21" t="s">
        <v>52</v>
      </c>
      <c r="B11" s="22"/>
      <c r="C11" s="22"/>
      <c r="D11" s="22"/>
      <c r="E11" s="22"/>
      <c r="F11" s="22"/>
      <c r="G11" s="22"/>
      <c r="H11" s="22"/>
      <c r="I11" s="23"/>
    </row>
    <row r="12" spans="1:19" ht="29.4" thickBot="1">
      <c r="A12" s="20" t="s">
        <v>17</v>
      </c>
      <c r="B12" s="20"/>
    </row>
    <row r="13" spans="1:19" ht="60" customHeight="1" thickTop="1">
      <c r="A13" s="21" t="s">
        <v>50</v>
      </c>
      <c r="B13" s="22"/>
      <c r="C13" s="22"/>
      <c r="D13" s="22"/>
      <c r="E13" s="22"/>
      <c r="F13" s="22"/>
      <c r="G13" s="22"/>
      <c r="H13" s="22"/>
      <c r="I13" s="23"/>
    </row>
    <row r="14" spans="1:19" ht="29.4" thickBot="1">
      <c r="A14" s="20" t="s">
        <v>53</v>
      </c>
      <c r="B14" s="20"/>
    </row>
    <row r="15" spans="1:19" ht="60" customHeight="1" thickTop="1">
      <c r="A15" s="21" t="s">
        <v>107</v>
      </c>
      <c r="B15" s="22"/>
      <c r="C15" s="22"/>
      <c r="D15" s="22"/>
      <c r="E15" s="22"/>
      <c r="F15" s="22"/>
      <c r="G15" s="22"/>
      <c r="H15" s="22"/>
      <c r="I15" s="23"/>
    </row>
    <row r="16" spans="1:19" ht="29.4" thickBot="1">
      <c r="A16" s="20" t="s">
        <v>54</v>
      </c>
      <c r="B16" s="20"/>
    </row>
    <row r="17" spans="1:9" ht="60" customHeight="1" thickTop="1">
      <c r="A17" s="21" t="s">
        <v>55</v>
      </c>
      <c r="B17" s="22"/>
      <c r="C17" s="22"/>
      <c r="D17" s="22"/>
      <c r="E17" s="22"/>
      <c r="F17" s="22"/>
      <c r="G17" s="22"/>
      <c r="H17" s="22"/>
      <c r="I17" s="23"/>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5"/>
  <sheetViews>
    <sheetView zoomScaleNormal="100" workbookViewId="0">
      <pane ySplit="1" topLeftCell="A2" activePane="bottomLeft" state="frozen"/>
      <selection pane="bottomLeft"/>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47</v>
      </c>
      <c r="B1" s="9"/>
      <c r="D1" t="s">
        <v>183</v>
      </c>
      <c r="E1" s="15">
        <v>45616</v>
      </c>
    </row>
    <row r="2" spans="1:5" ht="30" thickTop="1" thickBot="1">
      <c r="A2" s="10" t="s">
        <v>48</v>
      </c>
    </row>
    <row r="3" spans="1:5" ht="30" thickTop="1" thickBot="1">
      <c r="A3" s="27" t="s">
        <v>89</v>
      </c>
      <c r="B3" s="27"/>
      <c r="C3" s="27"/>
    </row>
    <row r="4" spans="1:5" ht="19.2" thickTop="1" thickBot="1">
      <c r="A4" s="14" t="s">
        <v>22</v>
      </c>
      <c r="B4" s="14" t="s">
        <v>66</v>
      </c>
      <c r="C4" s="13" t="s">
        <v>23</v>
      </c>
    </row>
    <row r="5" spans="1:5" ht="36.6" thickTop="1">
      <c r="A5" s="11" t="s">
        <v>20</v>
      </c>
      <c r="B5" s="11" t="s">
        <v>59</v>
      </c>
      <c r="C5" s="11" t="s">
        <v>87</v>
      </c>
    </row>
    <row r="6" spans="1:5">
      <c r="A6" s="11" t="s">
        <v>21</v>
      </c>
      <c r="B6" s="11" t="s">
        <v>60</v>
      </c>
      <c r="C6" s="11" t="s">
        <v>88</v>
      </c>
    </row>
    <row r="7" spans="1:5" ht="54">
      <c r="A7" s="11" t="s">
        <v>56</v>
      </c>
      <c r="B7" s="11" t="s">
        <v>61</v>
      </c>
      <c r="C7" s="11" t="s">
        <v>110</v>
      </c>
    </row>
    <row r="8" spans="1:5" ht="36">
      <c r="A8" s="11" t="s">
        <v>49</v>
      </c>
      <c r="B8" s="11" t="s">
        <v>62</v>
      </c>
      <c r="C8" s="11" t="s">
        <v>64</v>
      </c>
    </row>
    <row r="9" spans="1:5" ht="36">
      <c r="A9" s="11" t="s">
        <v>37</v>
      </c>
      <c r="B9" s="11" t="s">
        <v>67</v>
      </c>
      <c r="C9" s="11" t="s">
        <v>111</v>
      </c>
    </row>
    <row r="10" spans="1:5" s="12" customFormat="1" ht="54" customHeight="1">
      <c r="A10" s="11" t="s">
        <v>37</v>
      </c>
      <c r="B10" s="11" t="s">
        <v>68</v>
      </c>
      <c r="C10" s="11" t="s">
        <v>112</v>
      </c>
    </row>
    <row r="11" spans="1:5" s="12" customFormat="1" ht="36" customHeight="1">
      <c r="A11" s="11" t="s">
        <v>63</v>
      </c>
      <c r="B11" s="11" t="s">
        <v>68</v>
      </c>
      <c r="C11" s="11" t="s">
        <v>146</v>
      </c>
    </row>
    <row r="12" spans="1:5" s="12" customFormat="1" ht="36" customHeight="1">
      <c r="A12" s="11" t="s">
        <v>144</v>
      </c>
      <c r="B12" s="11" t="s">
        <v>68</v>
      </c>
      <c r="C12" s="11" t="s">
        <v>147</v>
      </c>
    </row>
    <row r="13" spans="1:5" ht="36" customHeight="1">
      <c r="A13" s="11" t="s">
        <v>81</v>
      </c>
      <c r="B13" s="11" t="s">
        <v>120</v>
      </c>
      <c r="C13" s="11" t="s">
        <v>95</v>
      </c>
    </row>
    <row r="14" spans="1:5" ht="36">
      <c r="A14" s="11" t="s">
        <v>25</v>
      </c>
      <c r="B14" s="11" t="s">
        <v>69</v>
      </c>
      <c r="C14" s="11" t="s">
        <v>151</v>
      </c>
    </row>
    <row r="15" spans="1:5" ht="36">
      <c r="A15" s="11" t="s">
        <v>121</v>
      </c>
      <c r="B15" s="11" t="s">
        <v>120</v>
      </c>
      <c r="C15" s="11" t="s">
        <v>151</v>
      </c>
    </row>
    <row r="16" spans="1:5" ht="29.4" thickBot="1">
      <c r="A16" s="27" t="s">
        <v>90</v>
      </c>
      <c r="B16" s="27"/>
      <c r="C16" s="27"/>
    </row>
    <row r="17" spans="1:3" ht="19.2" thickTop="1" thickBot="1">
      <c r="A17" s="13" t="str">
        <f>A$4</f>
        <v>行動</v>
      </c>
      <c r="B17" s="13" t="str">
        <f t="shared" ref="B17:C17" si="0">B$4</f>
        <v>条件</v>
      </c>
      <c r="C17" s="13" t="str">
        <f t="shared" si="0"/>
        <v>処理</v>
      </c>
    </row>
    <row r="18" spans="1:3" ht="36.6" thickTop="1">
      <c r="A18" s="11" t="s">
        <v>20</v>
      </c>
      <c r="B18" s="11" t="s">
        <v>82</v>
      </c>
      <c r="C18" s="11" t="s">
        <v>96</v>
      </c>
    </row>
    <row r="19" spans="1:3" ht="36">
      <c r="A19" s="11" t="s">
        <v>83</v>
      </c>
      <c r="B19" s="11" t="s">
        <v>84</v>
      </c>
      <c r="C19" s="11" t="s">
        <v>97</v>
      </c>
    </row>
    <row r="20" spans="1:3">
      <c r="A20" s="11" t="s">
        <v>21</v>
      </c>
      <c r="B20" s="11" t="s">
        <v>98</v>
      </c>
      <c r="C20" s="11" t="s">
        <v>99</v>
      </c>
    </row>
    <row r="21" spans="1:3" ht="36">
      <c r="A21" s="11" t="s">
        <v>56</v>
      </c>
      <c r="B21" s="11" t="s">
        <v>100</v>
      </c>
      <c r="C21" s="11" t="s">
        <v>153</v>
      </c>
    </row>
    <row r="22" spans="1:3">
      <c r="A22" s="11" t="s">
        <v>49</v>
      </c>
      <c r="B22" s="11" t="s">
        <v>101</v>
      </c>
      <c r="C22" s="11" t="s">
        <v>102</v>
      </c>
    </row>
    <row r="23" spans="1:3">
      <c r="A23" s="11" t="s">
        <v>37</v>
      </c>
      <c r="B23" s="11" t="s">
        <v>104</v>
      </c>
      <c r="C23" s="11" t="s">
        <v>103</v>
      </c>
    </row>
    <row r="24" spans="1:3" ht="36">
      <c r="A24" s="11" t="s">
        <v>37</v>
      </c>
      <c r="B24" s="11" t="s">
        <v>105</v>
      </c>
      <c r="C24" s="11" t="s">
        <v>106</v>
      </c>
    </row>
    <row r="25" spans="1:3">
      <c r="A25" s="11" t="s">
        <v>63</v>
      </c>
      <c r="B25" s="11" t="s">
        <v>68</v>
      </c>
      <c r="C25" s="11" t="s">
        <v>148</v>
      </c>
    </row>
    <row r="26" spans="1:3" ht="36">
      <c r="A26" s="11" t="s">
        <v>144</v>
      </c>
      <c r="B26" s="11" t="s">
        <v>68</v>
      </c>
      <c r="C26" s="11" t="s">
        <v>149</v>
      </c>
    </row>
    <row r="27" spans="1:3" ht="36">
      <c r="A27" s="11" t="s">
        <v>81</v>
      </c>
      <c r="B27" s="11" t="s">
        <v>120</v>
      </c>
      <c r="C27" s="11" t="s">
        <v>95</v>
      </c>
    </row>
    <row r="28" spans="1:3" ht="54">
      <c r="A28" s="11" t="s">
        <v>25</v>
      </c>
      <c r="B28" s="11" t="s">
        <v>69</v>
      </c>
      <c r="C28" s="11" t="s">
        <v>150</v>
      </c>
    </row>
    <row r="29" spans="1:3" ht="54">
      <c r="A29" s="11" t="s">
        <v>121</v>
      </c>
      <c r="B29" s="11" t="s">
        <v>120</v>
      </c>
      <c r="C29" s="11" t="s">
        <v>152</v>
      </c>
    </row>
    <row r="30" spans="1:3" ht="29.4" thickBot="1">
      <c r="A30" s="28" t="s">
        <v>26</v>
      </c>
      <c r="B30" s="27"/>
      <c r="C30" s="27"/>
    </row>
    <row r="31" spans="1:3" ht="19.2" thickTop="1" thickBot="1">
      <c r="A31" s="13" t="str">
        <f t="shared" ref="A31:C31" si="1">A$4</f>
        <v>行動</v>
      </c>
      <c r="B31" s="13" t="str">
        <f t="shared" si="1"/>
        <v>条件</v>
      </c>
      <c r="C31" s="13" t="str">
        <f t="shared" si="1"/>
        <v>処理</v>
      </c>
    </row>
    <row r="32" spans="1:3" ht="36.6" thickTop="1">
      <c r="A32" s="11" t="s">
        <v>20</v>
      </c>
      <c r="B32" s="11" t="s">
        <v>122</v>
      </c>
      <c r="C32" s="11" t="s">
        <v>123</v>
      </c>
    </row>
    <row r="33" spans="1:3" ht="36">
      <c r="A33" s="11" t="s">
        <v>28</v>
      </c>
      <c r="B33" s="11" t="s">
        <v>108</v>
      </c>
      <c r="C33" s="11" t="s">
        <v>109</v>
      </c>
    </row>
    <row r="34" spans="1:3" ht="36">
      <c r="A34" s="11" t="s">
        <v>57</v>
      </c>
      <c r="B34" s="11" t="s">
        <v>120</v>
      </c>
      <c r="C34" s="11" t="s">
        <v>145</v>
      </c>
    </row>
    <row r="35" spans="1:3">
      <c r="A35" s="11" t="s">
        <v>30</v>
      </c>
      <c r="B35" s="11" t="s">
        <v>113</v>
      </c>
      <c r="C35" s="11" t="s">
        <v>30</v>
      </c>
    </row>
    <row r="36" spans="1:3" ht="29.4" thickBot="1">
      <c r="A36" s="27" t="s">
        <v>65</v>
      </c>
      <c r="B36" s="27"/>
      <c r="C36" s="27"/>
    </row>
    <row r="37" spans="1:3" ht="19.2" thickTop="1" thickBot="1">
      <c r="A37" s="13" t="str">
        <f t="shared" ref="A37:C37" si="2">A$4</f>
        <v>行動</v>
      </c>
      <c r="B37" s="13" t="str">
        <f t="shared" si="2"/>
        <v>条件</v>
      </c>
      <c r="C37" s="13" t="str">
        <f t="shared" si="2"/>
        <v>処理</v>
      </c>
    </row>
    <row r="38" spans="1:3" ht="36.6" thickTop="1">
      <c r="A38" s="11" t="s">
        <v>20</v>
      </c>
      <c r="B38" s="11" t="s">
        <v>124</v>
      </c>
      <c r="C38" s="11" t="s">
        <v>125</v>
      </c>
    </row>
    <row r="39" spans="1:3" ht="54">
      <c r="A39" s="11" t="s">
        <v>28</v>
      </c>
      <c r="B39" s="11" t="s">
        <v>114</v>
      </c>
      <c r="C39" s="11" t="s">
        <v>28</v>
      </c>
    </row>
    <row r="40" spans="1:3" ht="72">
      <c r="A40" s="11" t="s">
        <v>31</v>
      </c>
      <c r="B40" s="11" t="s">
        <v>115</v>
      </c>
      <c r="C40" s="11" t="s">
        <v>141</v>
      </c>
    </row>
    <row r="41" spans="1:3" ht="72">
      <c r="A41" s="11" t="s">
        <v>132</v>
      </c>
      <c r="B41" s="11" t="s">
        <v>133</v>
      </c>
      <c r="C41" s="11" t="s">
        <v>134</v>
      </c>
    </row>
    <row r="42" spans="1:3" ht="36">
      <c r="A42" s="11" t="s">
        <v>132</v>
      </c>
      <c r="B42" s="11" t="s">
        <v>135</v>
      </c>
      <c r="C42" s="11" t="s">
        <v>136</v>
      </c>
    </row>
    <row r="43" spans="1:3">
      <c r="A43" s="11" t="s">
        <v>37</v>
      </c>
      <c r="B43" s="11" t="s">
        <v>116</v>
      </c>
      <c r="C43" s="11" t="s">
        <v>24</v>
      </c>
    </row>
    <row r="44" spans="1:3" ht="54">
      <c r="A44" s="11" t="s">
        <v>38</v>
      </c>
      <c r="B44" s="11" t="s">
        <v>126</v>
      </c>
      <c r="C44" s="11" t="s">
        <v>128</v>
      </c>
    </row>
    <row r="45" spans="1:3">
      <c r="A45" s="11" t="s">
        <v>57</v>
      </c>
      <c r="B45" s="11" t="s">
        <v>119</v>
      </c>
      <c r="C45" s="11" t="s">
        <v>58</v>
      </c>
    </row>
    <row r="46" spans="1:3">
      <c r="A46" s="11" t="s">
        <v>32</v>
      </c>
      <c r="B46" s="11" t="s">
        <v>119</v>
      </c>
      <c r="C46" s="11" t="s">
        <v>33</v>
      </c>
    </row>
    <row r="47" spans="1:3" ht="29.4" thickBot="1">
      <c r="A47" s="28" t="s">
        <v>129</v>
      </c>
      <c r="B47" s="27"/>
      <c r="C47" s="27"/>
    </row>
    <row r="48" spans="1:3" ht="19.2" thickTop="1" thickBot="1">
      <c r="A48" s="13" t="str">
        <f t="shared" ref="A48:C48" si="3">A$4</f>
        <v>行動</v>
      </c>
      <c r="B48" s="13" t="str">
        <f t="shared" si="3"/>
        <v>条件</v>
      </c>
      <c r="C48" s="13" t="str">
        <f t="shared" si="3"/>
        <v>処理</v>
      </c>
    </row>
    <row r="49" spans="1:3" ht="36.6" thickTop="1">
      <c r="A49" s="11" t="s">
        <v>20</v>
      </c>
      <c r="B49" s="11" t="s">
        <v>122</v>
      </c>
      <c r="C49" s="11" t="s">
        <v>127</v>
      </c>
    </row>
    <row r="50" spans="1:3" ht="54">
      <c r="A50" s="11" t="s">
        <v>29</v>
      </c>
      <c r="B50" s="11" t="s">
        <v>119</v>
      </c>
      <c r="C50" s="11" t="s">
        <v>142</v>
      </c>
    </row>
    <row r="51" spans="1:3">
      <c r="A51" s="11" t="s">
        <v>130</v>
      </c>
      <c r="B51" s="11" t="s">
        <v>119</v>
      </c>
      <c r="C51" s="11" t="s">
        <v>131</v>
      </c>
    </row>
    <row r="52" spans="1:3">
      <c r="A52" s="11" t="s">
        <v>81</v>
      </c>
      <c r="B52" s="11" t="s">
        <v>119</v>
      </c>
      <c r="C52" s="11" t="s">
        <v>24</v>
      </c>
    </row>
    <row r="53" spans="1:3" ht="36">
      <c r="A53" s="11" t="s">
        <v>32</v>
      </c>
      <c r="B53" s="11" t="s">
        <v>119</v>
      </c>
      <c r="C53" s="11" t="s">
        <v>143</v>
      </c>
    </row>
    <row r="54" spans="1:3" ht="36">
      <c r="A54" s="11" t="s">
        <v>38</v>
      </c>
      <c r="B54" s="11" t="s">
        <v>126</v>
      </c>
      <c r="C54" s="11" t="s">
        <v>137</v>
      </c>
    </row>
    <row r="55" spans="1:3" ht="29.4" thickBot="1">
      <c r="A55" s="27" t="s">
        <v>70</v>
      </c>
      <c r="B55" s="27"/>
      <c r="C55" s="27"/>
    </row>
    <row r="56" spans="1:3" ht="19.2" thickTop="1" thickBot="1">
      <c r="A56" s="13" t="str">
        <f t="shared" ref="A56:C56" si="4">A$4</f>
        <v>行動</v>
      </c>
      <c r="B56" s="13" t="str">
        <f t="shared" si="4"/>
        <v>条件</v>
      </c>
      <c r="C56" s="13" t="str">
        <f t="shared" si="4"/>
        <v>処理</v>
      </c>
    </row>
    <row r="57" spans="1:3" ht="36.6" thickTop="1">
      <c r="A57" s="11" t="s">
        <v>20</v>
      </c>
      <c r="B57" s="11" t="s">
        <v>138</v>
      </c>
      <c r="C57" s="11" t="s">
        <v>139</v>
      </c>
    </row>
    <row r="58" spans="1:3" ht="54">
      <c r="A58" s="11" t="s">
        <v>28</v>
      </c>
      <c r="B58" s="11" t="s">
        <v>71</v>
      </c>
      <c r="C58" s="11" t="s">
        <v>73</v>
      </c>
    </row>
    <row r="59" spans="1:3" ht="36">
      <c r="A59" s="11" t="s">
        <v>80</v>
      </c>
      <c r="B59" s="11" t="s">
        <v>74</v>
      </c>
      <c r="C59" s="11" t="s">
        <v>140</v>
      </c>
    </row>
    <row r="60" spans="1:3">
      <c r="A60" s="11" t="s">
        <v>37</v>
      </c>
      <c r="B60" s="11" t="s">
        <v>72</v>
      </c>
      <c r="C60" s="11" t="s">
        <v>75</v>
      </c>
    </row>
    <row r="61" spans="1:3">
      <c r="A61" s="11" t="s">
        <v>57</v>
      </c>
      <c r="B61" s="11" t="s">
        <v>77</v>
      </c>
      <c r="C61" s="11" t="s">
        <v>58</v>
      </c>
    </row>
    <row r="62" spans="1:3" ht="36">
      <c r="A62" s="11" t="s">
        <v>78</v>
      </c>
      <c r="B62" s="11" t="s">
        <v>77</v>
      </c>
      <c r="C62" s="11" t="s">
        <v>79</v>
      </c>
    </row>
    <row r="63" spans="1:3" ht="29.4" thickBot="1">
      <c r="A63" s="28" t="s">
        <v>76</v>
      </c>
      <c r="B63" s="27"/>
      <c r="C63" s="27"/>
    </row>
    <row r="64" spans="1:3" ht="19.2" thickTop="1" thickBot="1">
      <c r="A64" s="13" t="str">
        <f t="shared" ref="A64:C64" si="5">A$4</f>
        <v>行動</v>
      </c>
      <c r="B64" s="13" t="str">
        <f t="shared" si="5"/>
        <v>条件</v>
      </c>
      <c r="C64" s="13" t="str">
        <f t="shared" si="5"/>
        <v>処理</v>
      </c>
    </row>
    <row r="65" spans="1:3" ht="18.600000000000001" thickTop="1">
      <c r="A65" s="11" t="s">
        <v>20</v>
      </c>
      <c r="B65" s="11"/>
      <c r="C65" s="11" t="s">
        <v>34</v>
      </c>
    </row>
    <row r="66" spans="1:3">
      <c r="A66" s="11" t="s">
        <v>29</v>
      </c>
      <c r="B66" s="11"/>
      <c r="C66" s="11" t="s">
        <v>36</v>
      </c>
    </row>
    <row r="67" spans="1:3">
      <c r="A67" s="11" t="s">
        <v>35</v>
      </c>
      <c r="B67" s="11"/>
      <c r="C67" s="11" t="s">
        <v>42</v>
      </c>
    </row>
    <row r="68" spans="1:3">
      <c r="A68" s="11" t="s">
        <v>43</v>
      </c>
      <c r="B68" s="11"/>
      <c r="C68" s="11" t="s">
        <v>44</v>
      </c>
    </row>
    <row r="69" spans="1:3" ht="29.4" thickBot="1">
      <c r="A69" s="28" t="s">
        <v>118</v>
      </c>
      <c r="B69" s="27"/>
      <c r="C69" s="27"/>
    </row>
    <row r="70" spans="1:3" ht="19.2" thickTop="1" thickBot="1">
      <c r="A70" s="13" t="str">
        <f t="shared" ref="A70:C70" si="6">A$4</f>
        <v>行動</v>
      </c>
      <c r="B70" s="13" t="str">
        <f t="shared" si="6"/>
        <v>条件</v>
      </c>
      <c r="C70" s="13" t="str">
        <f t="shared" si="6"/>
        <v>処理</v>
      </c>
    </row>
    <row r="71" spans="1:3" ht="18.600000000000001" thickTop="1">
      <c r="A71" s="11" t="s">
        <v>20</v>
      </c>
      <c r="B71" s="11"/>
      <c r="C71" s="11" t="s">
        <v>34</v>
      </c>
    </row>
    <row r="72" spans="1:3">
      <c r="A72" s="11" t="s">
        <v>29</v>
      </c>
      <c r="B72" s="11"/>
      <c r="C72" s="11" t="s">
        <v>36</v>
      </c>
    </row>
    <row r="73" spans="1:3">
      <c r="A73" s="11" t="s">
        <v>35</v>
      </c>
      <c r="B73" s="11"/>
      <c r="C73" s="11" t="s">
        <v>42</v>
      </c>
    </row>
    <row r="74" spans="1:3">
      <c r="A74" s="11" t="s">
        <v>43</v>
      </c>
      <c r="B74" s="11"/>
      <c r="C74" s="11" t="s">
        <v>44</v>
      </c>
    </row>
    <row r="75" spans="1:3" ht="29.4" thickBot="1">
      <c r="A75" s="28" t="s">
        <v>117</v>
      </c>
      <c r="B75" s="27"/>
      <c r="C75" s="27"/>
    </row>
    <row r="76" spans="1:3" ht="19.2" thickTop="1" thickBot="1">
      <c r="A76" s="13" t="str">
        <f t="shared" ref="A76:C76" si="7">A$4</f>
        <v>行動</v>
      </c>
      <c r="B76" s="13" t="str">
        <f t="shared" si="7"/>
        <v>条件</v>
      </c>
      <c r="C76" s="13" t="str">
        <f t="shared" si="7"/>
        <v>処理</v>
      </c>
    </row>
    <row r="77" spans="1:3" ht="18.600000000000001" thickTop="1">
      <c r="A77" s="11" t="s">
        <v>20</v>
      </c>
      <c r="B77" s="11"/>
      <c r="C77" s="11" t="s">
        <v>34</v>
      </c>
    </row>
    <row r="78" spans="1:3">
      <c r="A78" s="11" t="s">
        <v>29</v>
      </c>
      <c r="B78" s="11"/>
      <c r="C78" s="11" t="s">
        <v>36</v>
      </c>
    </row>
    <row r="79" spans="1:3">
      <c r="A79" s="11" t="s">
        <v>35</v>
      </c>
      <c r="B79" s="11"/>
      <c r="C79" s="11" t="s">
        <v>42</v>
      </c>
    </row>
    <row r="80" spans="1:3">
      <c r="A80" s="11" t="s">
        <v>43</v>
      </c>
      <c r="B80" s="11"/>
      <c r="C80" s="11" t="s">
        <v>44</v>
      </c>
    </row>
    <row r="81" spans="1:3" ht="29.4" thickBot="1">
      <c r="A81" s="27" t="s">
        <v>27</v>
      </c>
      <c r="B81" s="27"/>
      <c r="C81" s="27"/>
    </row>
    <row r="82" spans="1:3" ht="19.2" thickTop="1" thickBot="1">
      <c r="A82" s="13" t="str">
        <f t="shared" ref="A82:C82" si="8">A$4</f>
        <v>行動</v>
      </c>
      <c r="B82" s="13" t="str">
        <f t="shared" si="8"/>
        <v>条件</v>
      </c>
      <c r="C82" s="13" t="str">
        <f t="shared" si="8"/>
        <v>処理</v>
      </c>
    </row>
    <row r="83" spans="1:3" ht="18.600000000000001" thickTop="1">
      <c r="A83" s="11" t="s">
        <v>20</v>
      </c>
      <c r="B83" s="11"/>
      <c r="C83" s="11" t="s">
        <v>39</v>
      </c>
    </row>
    <row r="84" spans="1:3">
      <c r="A84" s="11" t="s">
        <v>45</v>
      </c>
      <c r="B84" s="11"/>
      <c r="C84" s="11" t="s">
        <v>46</v>
      </c>
    </row>
    <row r="85" spans="1:3">
      <c r="A85" s="11" t="s">
        <v>40</v>
      </c>
      <c r="B85" s="11"/>
      <c r="C85" s="11" t="s">
        <v>41</v>
      </c>
    </row>
  </sheetData>
  <mergeCells count="10">
    <mergeCell ref="A81:C81"/>
    <mergeCell ref="A3:C3"/>
    <mergeCell ref="A16:C16"/>
    <mergeCell ref="A30:C30"/>
    <mergeCell ref="A36:C36"/>
    <mergeCell ref="A69:C69"/>
    <mergeCell ref="A55:C55"/>
    <mergeCell ref="A63:C63"/>
    <mergeCell ref="A47:C47"/>
    <mergeCell ref="A75:C75"/>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FC9-C9EA-4FFF-B25F-796E36954E72}">
  <dimension ref="A1:D19"/>
  <sheetViews>
    <sheetView workbookViewId="0">
      <pane ySplit="1" topLeftCell="A2" activePane="bottomLeft" state="frozen"/>
      <selection pane="bottomLeft" activeCell="A17" sqref="A17"/>
    </sheetView>
  </sheetViews>
  <sheetFormatPr defaultRowHeight="18"/>
  <cols>
    <col min="1" max="1" width="35.296875" customWidth="1"/>
    <col min="4" max="4" width="11.296875" bestFit="1" customWidth="1"/>
  </cols>
  <sheetData>
    <row r="1" spans="1:4">
      <c r="A1" s="9" t="s">
        <v>94</v>
      </c>
      <c r="C1" t="s">
        <v>183</v>
      </c>
      <c r="D1" s="15">
        <v>45616</v>
      </c>
    </row>
    <row r="2" spans="1:4">
      <c r="A2" t="s">
        <v>85</v>
      </c>
      <c r="B2" t="s">
        <v>86</v>
      </c>
    </row>
    <row r="3" spans="1:4">
      <c r="A3" t="str">
        <f>"【プレイヤーのHPは"&amp;テーブル5[[#This Row],[数値]]&amp;"】"</f>
        <v>【プレイヤーのHPは〇】</v>
      </c>
      <c r="B3" t="s">
        <v>91</v>
      </c>
    </row>
    <row r="4" spans="1:4">
      <c r="A4" t="str">
        <f>"【プレイヤーの移動速度は"&amp;テーブル5[[#This Row],[数値]]&amp;"】"</f>
        <v>【プレイヤーの移動速度は〇】</v>
      </c>
      <c r="B4" t="s">
        <v>91</v>
      </c>
    </row>
    <row r="5" spans="1:4">
      <c r="A5" t="str">
        <f>"【プレイヤーのジャンプ力は"&amp;テーブル5[[#This Row],[数値]]&amp;"】"</f>
        <v>【プレイヤーのジャンプ力は〇】</v>
      </c>
      <c r="B5" t="s">
        <v>91</v>
      </c>
    </row>
    <row r="6" spans="1:4">
      <c r="A6" t="str">
        <f>"【プレイヤーのノックバック力は"&amp;テーブル5[[#This Row],[数値]]&amp;"】"</f>
        <v>【プレイヤーのノックバック力は〇】</v>
      </c>
      <c r="B6" t="s">
        <v>91</v>
      </c>
    </row>
    <row r="7" spans="1:4">
      <c r="A7" t="str">
        <f>"【プレイヤーのゴミを落とすパワーは"&amp;テーブル5[[#This Row],[数値]]&amp;"】"</f>
        <v>【プレイヤーのゴミを落とすパワーは〇】</v>
      </c>
      <c r="B7" t="s">
        <v>91</v>
      </c>
    </row>
    <row r="8" spans="1:4">
      <c r="A8" t="str">
        <f>"【プレイヤーのノックバック力は"&amp;テーブル5[[#This Row],[数値]]&amp;"】"</f>
        <v>【プレイヤーのノックバック力は〇】</v>
      </c>
      <c r="B8" t="s">
        <v>91</v>
      </c>
    </row>
    <row r="9" spans="1:4">
      <c r="A9" t="str">
        <f>"【プレイヤーの得点倍率は"&amp;テーブル5[[#This Row],[数値]]&amp;"】"</f>
        <v>【プレイヤーの得点倍率は〇】</v>
      </c>
      <c r="B9" t="s">
        <v>91</v>
      </c>
    </row>
    <row r="10" spans="1:4">
      <c r="A10" t="str">
        <f>"【敵の移動速度は"&amp;テーブル5[[#This Row],[数値]]&amp;"】"</f>
        <v>【敵の移動速度は〇】</v>
      </c>
      <c r="B10" t="s">
        <v>91</v>
      </c>
    </row>
    <row r="11" spans="1:4">
      <c r="A11" t="str">
        <f>"【敵のジャンプ力は"&amp;テーブル5[[#This Row],[数値]]&amp;"】"</f>
        <v>【敵のジャンプ力は〇】</v>
      </c>
      <c r="B11" t="s">
        <v>91</v>
      </c>
    </row>
    <row r="12" spans="1:4">
      <c r="A12" t="str">
        <f>"【敵のノックバック力は"&amp;テーブル5[[#This Row],[数値]]&amp;"】"</f>
        <v>【敵のノックバック力は〇】</v>
      </c>
      <c r="B12" t="s">
        <v>91</v>
      </c>
    </row>
    <row r="13" spans="1:4">
      <c r="A13" t="str">
        <f>"【敵のゴミを落とすパワーは"&amp;テーブル5[[#This Row],[数値]]&amp;"】"</f>
        <v>【敵のゴミを落とすパワーは〇】</v>
      </c>
      <c r="B13" t="s">
        <v>91</v>
      </c>
    </row>
    <row r="14" spans="1:4">
      <c r="A14" t="str">
        <f>"【車の移動速度は"&amp;テーブル5[[#This Row],[数値]]&amp;"】"</f>
        <v>【車の移動速度は〇】</v>
      </c>
      <c r="B14" t="s">
        <v>91</v>
      </c>
    </row>
    <row r="15" spans="1:4">
      <c r="A15" t="str">
        <f>"【車のノックバック力は"&amp;テーブル5[[#This Row],[数値]]&amp;"】"</f>
        <v>【車のノックバック力は〇】</v>
      </c>
      <c r="B15" t="s">
        <v>91</v>
      </c>
    </row>
    <row r="16" spans="1:4">
      <c r="A16" t="str">
        <f>"【車のゴミを落とすパワーは"&amp;テーブル5[[#This Row],[数値]]&amp;"】"</f>
        <v>【車のゴミを落とすパワーは〇】</v>
      </c>
      <c r="B16" t="s">
        <v>91</v>
      </c>
    </row>
    <row r="17" spans="1:2">
      <c r="A17" t="str">
        <f>"【プレイヤーのノックバック力は"&amp;テーブル5[[#This Row],[数値]]&amp;"】"</f>
        <v>【プレイヤーのノックバック力は〇】</v>
      </c>
      <c r="B17" t="s">
        <v>91</v>
      </c>
    </row>
    <row r="18" spans="1:2">
      <c r="A18" t="str">
        <f>"【プレイヤーのノックバック力は"&amp;テーブル5[[#This Row],[数値]]&amp;"】"</f>
        <v>【プレイヤーのノックバック力は〇】</v>
      </c>
      <c r="B18" t="s">
        <v>91</v>
      </c>
    </row>
    <row r="19" spans="1:2">
      <c r="A19" t="str">
        <f>"【プレイヤーのノックバック力は"&amp;テーブル5[[#This Row],[数値]]&amp;"】"</f>
        <v>【プレイヤーのノックバック力は〇】</v>
      </c>
      <c r="B19" t="s">
        <v>91</v>
      </c>
    </row>
  </sheetData>
  <phoneticPr fontId="3"/>
  <hyperlinks>
    <hyperlink ref="A1" location="ミニゲーム一覧!A1" display="一覧へ" xr:uid="{C37608E0-2DFC-425F-B9AE-9C5CBEEC8EE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G30"/>
  <sheetViews>
    <sheetView tabSelected="1" workbookViewId="0">
      <selection activeCell="G2" sqref="G2"/>
    </sheetView>
  </sheetViews>
  <sheetFormatPr defaultRowHeight="18"/>
  <cols>
    <col min="1" max="1" width="10.8984375"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s>
  <sheetData>
    <row r="1" spans="1:7">
      <c r="A1" s="9" t="s">
        <v>185</v>
      </c>
      <c r="F1" t="s">
        <v>183</v>
      </c>
      <c r="G1" s="16">
        <v>45617</v>
      </c>
    </row>
    <row r="2" spans="1:7">
      <c r="A2" t="s">
        <v>165</v>
      </c>
      <c r="B2" t="s">
        <v>155</v>
      </c>
      <c r="C2" t="s">
        <v>156</v>
      </c>
      <c r="D2" t="s">
        <v>157</v>
      </c>
      <c r="E2" t="s">
        <v>178</v>
      </c>
      <c r="G2" s="17" t="s">
        <v>180</v>
      </c>
    </row>
    <row r="3" spans="1:7">
      <c r="A3" t="s">
        <v>166</v>
      </c>
      <c r="B3" t="s">
        <v>158</v>
      </c>
      <c r="C3">
        <v>11</v>
      </c>
      <c r="D3">
        <v>20</v>
      </c>
      <c r="E3">
        <f>テーブル1[[#This Row],[終了フレーム]]-テーブル1[[#This Row],[開始フレーム]]+1</f>
        <v>10</v>
      </c>
      <c r="G3" s="17" t="s">
        <v>181</v>
      </c>
    </row>
    <row r="4" spans="1:7">
      <c r="A4" t="s">
        <v>174</v>
      </c>
      <c r="B4" t="s">
        <v>158</v>
      </c>
      <c r="C4">
        <v>1</v>
      </c>
      <c r="D4">
        <v>10</v>
      </c>
      <c r="E4">
        <f>テーブル1[[#This Row],[終了フレーム]]-テーブル1[[#This Row],[開始フレーム]]+1</f>
        <v>10</v>
      </c>
      <c r="G4" s="17" t="s">
        <v>182</v>
      </c>
    </row>
    <row r="5" spans="1:7">
      <c r="A5" t="s">
        <v>166</v>
      </c>
      <c r="B5" t="s">
        <v>20</v>
      </c>
      <c r="C5">
        <v>61</v>
      </c>
      <c r="D5">
        <v>92</v>
      </c>
      <c r="E5">
        <f>テーブル1[[#This Row],[終了フレーム]]-テーブル1[[#This Row],[開始フレーム]]+1</f>
        <v>32</v>
      </c>
    </row>
    <row r="6" spans="1:7">
      <c r="A6" t="s">
        <v>173</v>
      </c>
      <c r="B6" t="s">
        <v>20</v>
      </c>
      <c r="C6">
        <v>93</v>
      </c>
      <c r="D6">
        <v>124</v>
      </c>
      <c r="E6">
        <f>テーブル1[[#This Row],[終了フレーム]]-テーブル1[[#This Row],[開始フレーム]]+1</f>
        <v>32</v>
      </c>
    </row>
    <row r="7" spans="1:7">
      <c r="A7" t="s">
        <v>166</v>
      </c>
      <c r="B7" t="s">
        <v>167</v>
      </c>
      <c r="C7">
        <v>125</v>
      </c>
      <c r="D7">
        <v>128</v>
      </c>
      <c r="E7">
        <f>テーブル1[[#This Row],[終了フレーム]]-テーブル1[[#This Row],[開始フレーム]]+1</f>
        <v>4</v>
      </c>
    </row>
    <row r="8" spans="1:7">
      <c r="A8" t="s">
        <v>173</v>
      </c>
      <c r="B8" t="s">
        <v>179</v>
      </c>
      <c r="C8">
        <v>161</v>
      </c>
      <c r="D8">
        <v>164</v>
      </c>
      <c r="E8">
        <f>テーブル1[[#This Row],[終了フレーム]]-テーブル1[[#This Row],[開始フレーム]]+1</f>
        <v>4</v>
      </c>
    </row>
    <row r="9" spans="1:7">
      <c r="A9" t="s">
        <v>166</v>
      </c>
      <c r="B9" t="s">
        <v>168</v>
      </c>
      <c r="C9">
        <v>129</v>
      </c>
      <c r="D9">
        <v>132</v>
      </c>
      <c r="E9">
        <f>テーブル1[[#This Row],[終了フレーム]]-テーブル1[[#This Row],[開始フレーム]]+1</f>
        <v>4</v>
      </c>
    </row>
    <row r="10" spans="1:7">
      <c r="A10" t="s">
        <v>173</v>
      </c>
      <c r="B10" t="s">
        <v>168</v>
      </c>
      <c r="C10">
        <v>165</v>
      </c>
      <c r="D10">
        <v>168</v>
      </c>
      <c r="E10">
        <f>テーブル1[[#This Row],[終了フレーム]]-テーブル1[[#This Row],[開始フレーム]]+1</f>
        <v>4</v>
      </c>
    </row>
    <row r="11" spans="1:7">
      <c r="A11" t="s">
        <v>166</v>
      </c>
      <c r="B11" t="s">
        <v>169</v>
      </c>
      <c r="C11">
        <v>133</v>
      </c>
      <c r="D11">
        <v>160</v>
      </c>
      <c r="E11">
        <f>テーブル1[[#This Row],[終了フレーム]]-テーブル1[[#This Row],[開始フレーム]]+1</f>
        <v>28</v>
      </c>
    </row>
    <row r="12" spans="1:7">
      <c r="A12" t="s">
        <v>173</v>
      </c>
      <c r="B12" t="s">
        <v>177</v>
      </c>
      <c r="C12">
        <v>169</v>
      </c>
      <c r="D12">
        <v>196</v>
      </c>
      <c r="E12">
        <f>テーブル1[[#This Row],[終了フレーム]]-テーブル1[[#This Row],[開始フレーム]]+1</f>
        <v>28</v>
      </c>
    </row>
    <row r="13" spans="1:7">
      <c r="A13" t="s">
        <v>166</v>
      </c>
      <c r="B13" t="s">
        <v>170</v>
      </c>
      <c r="C13">
        <v>197</v>
      </c>
      <c r="D13">
        <v>208</v>
      </c>
      <c r="E13">
        <f>テーブル1[[#This Row],[終了フレーム]]-テーブル1[[#This Row],[開始フレーム]]+1</f>
        <v>12</v>
      </c>
    </row>
    <row r="14" spans="1:7">
      <c r="A14" t="s">
        <v>173</v>
      </c>
      <c r="B14" t="s">
        <v>170</v>
      </c>
      <c r="C14">
        <v>231</v>
      </c>
      <c r="D14">
        <v>242</v>
      </c>
      <c r="E14">
        <f>テーブル1[[#This Row],[終了フレーム]]-テーブル1[[#This Row],[開始フレーム]]+1</f>
        <v>12</v>
      </c>
    </row>
    <row r="15" spans="1:7">
      <c r="A15" t="s">
        <v>166</v>
      </c>
      <c r="B15" t="s">
        <v>171</v>
      </c>
      <c r="C15">
        <v>209</v>
      </c>
      <c r="D15">
        <v>220</v>
      </c>
      <c r="E15">
        <f>テーブル1[[#This Row],[終了フレーム]]-テーブル1[[#This Row],[開始フレーム]]+1</f>
        <v>12</v>
      </c>
    </row>
    <row r="16" spans="1:7">
      <c r="A16" t="s">
        <v>173</v>
      </c>
      <c r="B16" t="s">
        <v>171</v>
      </c>
      <c r="C16">
        <v>243</v>
      </c>
      <c r="D16">
        <v>254</v>
      </c>
      <c r="E16">
        <f>テーブル1[[#This Row],[終了フレーム]]-テーブル1[[#This Row],[開始フレーム]]+1</f>
        <v>12</v>
      </c>
    </row>
    <row r="17" spans="1:5">
      <c r="A17" t="s">
        <v>166</v>
      </c>
      <c r="B17" t="s">
        <v>172</v>
      </c>
      <c r="C17">
        <v>221</v>
      </c>
      <c r="D17">
        <v>230</v>
      </c>
      <c r="E17">
        <f>テーブル1[[#This Row],[終了フレーム]]-テーブル1[[#This Row],[開始フレーム]]+1</f>
        <v>10</v>
      </c>
    </row>
    <row r="18" spans="1:5">
      <c r="A18" t="s">
        <v>173</v>
      </c>
      <c r="B18" t="s">
        <v>172</v>
      </c>
      <c r="C18">
        <v>255</v>
      </c>
      <c r="D18">
        <v>264</v>
      </c>
      <c r="E18">
        <f>テーブル1[[#This Row],[終了フレーム]]-テーブル1[[#This Row],[開始フレーム]]+1</f>
        <v>10</v>
      </c>
    </row>
    <row r="19" spans="1:5">
      <c r="A19" t="s">
        <v>176</v>
      </c>
      <c r="B19" t="s">
        <v>162</v>
      </c>
      <c r="C19">
        <v>21</v>
      </c>
      <c r="D19">
        <v>31</v>
      </c>
      <c r="E19">
        <f>テーブル1[[#This Row],[終了フレーム]]-テーブル1[[#This Row],[開始フレーム]]+1</f>
        <v>11</v>
      </c>
    </row>
    <row r="20" spans="1:5">
      <c r="A20" t="s">
        <v>173</v>
      </c>
      <c r="B20" t="s">
        <v>162</v>
      </c>
      <c r="C20">
        <v>22</v>
      </c>
      <c r="D20">
        <v>31</v>
      </c>
      <c r="E20">
        <f>テーブル1[[#This Row],[終了フレーム]]-テーブル1[[#This Row],[開始フレーム]]+1</f>
        <v>10</v>
      </c>
    </row>
    <row r="21" spans="1:5">
      <c r="A21" t="s">
        <v>175</v>
      </c>
      <c r="B21" t="s">
        <v>163</v>
      </c>
      <c r="C21">
        <v>32</v>
      </c>
      <c r="D21">
        <v>36</v>
      </c>
      <c r="E21">
        <f>テーブル1[[#This Row],[終了フレーム]]-テーブル1[[#This Row],[開始フレーム]]+1</f>
        <v>5</v>
      </c>
    </row>
    <row r="22" spans="1:5">
      <c r="A22" t="s">
        <v>175</v>
      </c>
      <c r="B22" t="s">
        <v>164</v>
      </c>
      <c r="C22">
        <v>37</v>
      </c>
      <c r="D22">
        <v>60</v>
      </c>
      <c r="E22">
        <f>テーブル1[[#This Row],[終了フレーム]]-テーブル1[[#This Row],[開始フレーム]]+1</f>
        <v>24</v>
      </c>
    </row>
    <row r="23" spans="1:5">
      <c r="A23" t="s">
        <v>176</v>
      </c>
      <c r="B23" t="s">
        <v>159</v>
      </c>
      <c r="C23">
        <v>267</v>
      </c>
      <c r="D23">
        <v>277</v>
      </c>
      <c r="E23">
        <f>テーブル1[[#This Row],[終了フレーム]]-テーブル1[[#This Row],[開始フレーム]]+1</f>
        <v>11</v>
      </c>
    </row>
    <row r="24" spans="1:5">
      <c r="A24" t="s">
        <v>173</v>
      </c>
      <c r="B24" t="s">
        <v>159</v>
      </c>
      <c r="C24">
        <v>268</v>
      </c>
      <c r="D24">
        <v>277</v>
      </c>
      <c r="E24">
        <f>テーブル1[[#This Row],[終了フレーム]]-テーブル1[[#This Row],[開始フレーム]]+1</f>
        <v>10</v>
      </c>
    </row>
    <row r="25" spans="1:5">
      <c r="A25" t="s">
        <v>175</v>
      </c>
      <c r="B25" t="s">
        <v>160</v>
      </c>
      <c r="C25">
        <v>278</v>
      </c>
      <c r="D25">
        <v>282</v>
      </c>
      <c r="E25">
        <f>テーブル1[[#This Row],[終了フレーム]]-テーブル1[[#This Row],[開始フレーム]]+1</f>
        <v>5</v>
      </c>
    </row>
    <row r="26" spans="1:5">
      <c r="A26" t="s">
        <v>175</v>
      </c>
      <c r="B26" t="s">
        <v>161</v>
      </c>
      <c r="C26">
        <v>283</v>
      </c>
      <c r="D26">
        <v>306</v>
      </c>
      <c r="E26">
        <f>テーブル1[[#This Row],[終了フレーム]]-テーブル1[[#This Row],[開始フレーム]]+1</f>
        <v>24</v>
      </c>
    </row>
    <row r="27" spans="1:5">
      <c r="A27" t="s">
        <v>187</v>
      </c>
      <c r="B27" t="s">
        <v>188</v>
      </c>
      <c r="C27">
        <v>306</v>
      </c>
      <c r="D27">
        <v>310</v>
      </c>
      <c r="E27">
        <f>テーブル1[[#This Row],[終了フレーム]]-テーブル1[[#This Row],[開始フレーム]]+1</f>
        <v>5</v>
      </c>
    </row>
    <row r="28" spans="1:5">
      <c r="A28" t="s">
        <v>186</v>
      </c>
      <c r="B28" t="s">
        <v>189</v>
      </c>
      <c r="C28">
        <v>310</v>
      </c>
      <c r="D28">
        <v>314</v>
      </c>
      <c r="E28">
        <f>テーブル1[[#This Row],[終了フレーム]]-テーブル1[[#This Row],[開始フレーム]]+1</f>
        <v>5</v>
      </c>
    </row>
    <row r="29" spans="1:5">
      <c r="E29">
        <f>テーブル1[[#This Row],[終了フレーム]]-テーブル1[[#This Row],[開始フレーム]]+1</f>
        <v>1</v>
      </c>
    </row>
    <row r="30" spans="1:5">
      <c r="E30">
        <f>テーブル1[[#This Row],[終了フレーム]]-テーブル1[[#This Row],[開始フレーム]]+1</f>
        <v>1</v>
      </c>
    </row>
  </sheetData>
  <phoneticPr fontId="3"/>
  <conditionalFormatting sqref="A3:E30">
    <cfRule type="expression" dxfId="3" priority="1">
      <formula>$A3="開閉"</formula>
    </cfRule>
    <cfRule type="expression" dxfId="2" priority="2">
      <formula>$A3="開"</formula>
    </cfRule>
    <cfRule type="expression" dxfId="1" priority="3">
      <formula>$A3="閉"</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ミニゲーム一覧</vt:lpstr>
      <vt:lpstr>ゴミ拾いイメージ図</vt:lpstr>
      <vt:lpstr>ゴミ拾い概要</vt:lpstr>
      <vt:lpstr>ゴミ拾い仕様</vt:lpstr>
      <vt:lpstr>ゴミ拾いパラメーター</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2024-11-21T06:10:46Z</dcterms:modified>
</cp:coreProperties>
</file>