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tabRatio="854" activeTab="1"/>
  </bookViews>
  <sheets>
    <sheet name="WBS-MACRO-ATIVIDADE" sheetId="14" r:id="rId1"/>
    <sheet name="WBS_Detalhado (ordem etapas)" sheetId="1" r:id="rId2"/>
    <sheet name="Gráfico de Gantt" sheetId="18" state="hidden" r:id="rId3"/>
    <sheet name="PV_dependência" sheetId="17" state="hidden" r:id="rId4"/>
    <sheet name="Cronograma_de_Custos (2)" sheetId="6" state="hidden" r:id="rId5"/>
  </sheets>
  <externalReferences>
    <externalReference r:id="rId7"/>
    <externalReference r:id="rId8"/>
    <externalReference r:id="rId9"/>
  </externalReferences>
  <definedNames>
    <definedName name="A" hidden="1">{"'TG'!$A$1:$L$37"}</definedName>
    <definedName name="_xlnm.Print_Area" localSheetId="4">'Cronograma_de_Custos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2">[2]CronogramaDeProjeto!$E1</definedName>
    <definedName name="Início_do_projeto">'Gráfico de Gantt'!$G$5</definedName>
    <definedName name="Periodicidade">[3]Param!$AB$5:$AB$9</definedName>
    <definedName name="progresso_da_tarefa" localSheetId="2">[2]CronogramaDeProjeto!$D1</definedName>
    <definedName name="Semana_de_exibição">'Gráfico de Gantt'!$G$6</definedName>
    <definedName name="Status">[1]Param!#REF!</definedName>
    <definedName name="t" hidden="1">{"'TG'!$A$1:$L$37"}</definedName>
    <definedName name="término_da_tarefa" localSheetId="2">[2]CronogramaDeProjeto!$F1</definedName>
    <definedName name="VersaoExcel">[3]Param!$D$15:$E$15</definedName>
    <definedName name="VersaoSR">[3]Param!$C$24:$C$26</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<sst xmlns="http://schemas.openxmlformats.org/spreadsheetml/2006/main" count="552" uniqueCount="212">
  <si>
    <t>Data Safe AI</t>
  </si>
  <si>
    <t>4.1 Plano de ação detalhado da WBS (com dependência, tempo e recurso)</t>
  </si>
  <si>
    <t>Ref</t>
  </si>
  <si>
    <t xml:space="preserve">Etapas – Atividades - </t>
  </si>
  <si>
    <t>Dependência</t>
  </si>
  <si>
    <t>Duração em semanas</t>
  </si>
  <si>
    <t>Conclusão</t>
  </si>
  <si>
    <t>Responsável</t>
  </si>
  <si>
    <t xml:space="preserve">Recursos                                    </t>
  </si>
  <si>
    <t>Custos</t>
  </si>
  <si>
    <t>Obs</t>
  </si>
  <si>
    <t>Rede de Precedência de Atividades</t>
  </si>
  <si>
    <t>Iniciação</t>
  </si>
  <si>
    <t>Atividades</t>
  </si>
  <si>
    <t>1.1</t>
  </si>
  <si>
    <t>Identificar o público-alvo.</t>
  </si>
  <si>
    <t>2ª</t>
  </si>
  <si>
    <t>GERENTE DE PROJETO</t>
  </si>
  <si>
    <t>Pessoas</t>
  </si>
  <si>
    <t>NÃO</t>
  </si>
  <si>
    <t>1.2</t>
  </si>
  <si>
    <t>Determinar a proposta de valor do projeto.</t>
  </si>
  <si>
    <t>Planejamento</t>
  </si>
  <si>
    <t>1.3</t>
  </si>
  <si>
    <t>Estabelecer metas e indicadores de sucesso.</t>
  </si>
  <si>
    <t>Design e Prototipagem</t>
  </si>
  <si>
    <t>Desenvolvimento</t>
  </si>
  <si>
    <t>Planejamento/Design e Prototipagem</t>
  </si>
  <si>
    <t>2.1</t>
  </si>
  <si>
    <t>Realizar uma análise de mercado para entender concorrentes e demandas</t>
  </si>
  <si>
    <t>Testes</t>
  </si>
  <si>
    <t>Integração com sistemas de monitoramento de saúde</t>
  </si>
  <si>
    <t>2.2</t>
  </si>
  <si>
    <t>Definir os requisitos detalhados da plataforma</t>
  </si>
  <si>
    <t>Lançamento (Stakeholders internos)</t>
  </si>
  <si>
    <t>2.2.1</t>
  </si>
  <si>
    <t>Envio de teste de phishing</t>
  </si>
  <si>
    <t>Pós-lançamento (Stakeholders internos)</t>
  </si>
  <si>
    <t>2.2.2</t>
  </si>
  <si>
    <t>Direcionamento para treinamento de cybersecurity</t>
  </si>
  <si>
    <t>1ª</t>
  </si>
  <si>
    <t>Marketing e Divulgação para o Mercado</t>
  </si>
  <si>
    <t>2.2.3</t>
  </si>
  <si>
    <t>Coleta de dados e projeção de ocorrências de phishing</t>
  </si>
  <si>
    <t>Avaliação e Aperfeiçoamento</t>
  </si>
  <si>
    <t>Marketing e Divulgação</t>
  </si>
  <si>
    <t>2.2.4</t>
  </si>
  <si>
    <t>Gerar relatórios personalizados</t>
  </si>
  <si>
    <t>Expansão</t>
  </si>
  <si>
    <t>2.2.5</t>
  </si>
  <si>
    <t>Criar um cronograma detalhado com marcos e prazos</t>
  </si>
  <si>
    <t xml:space="preserve"> </t>
  </si>
  <si>
    <t>3.1</t>
  </si>
  <si>
    <t>Realizar o design da interface do usuário (UI)</t>
  </si>
  <si>
    <t>DESIGN</t>
  </si>
  <si>
    <t>3.1.1</t>
  </si>
  <si>
    <t>Navegação simples entre as funcionalidades</t>
  </si>
  <si>
    <t>3.1.2</t>
  </si>
  <si>
    <t>Criar protótipos interativos para validar o fluxo de usuário</t>
  </si>
  <si>
    <t>3.2</t>
  </si>
  <si>
    <t xml:space="preserve"> Experiência do usuário (UX)</t>
  </si>
  <si>
    <t>3.2.1</t>
  </si>
  <si>
    <t>Interface limpa e intuitiva</t>
  </si>
  <si>
    <t>3.2.2</t>
  </si>
  <si>
    <t>Teste de UI / UX</t>
  </si>
  <si>
    <t>4.1</t>
  </si>
  <si>
    <t>Desenvolver a estrutura do aplicativo</t>
  </si>
  <si>
    <t>DESENVOLVIMENTO</t>
  </si>
  <si>
    <t>4.1.2</t>
  </si>
  <si>
    <t>Front-end: Interface do usuário e interações</t>
  </si>
  <si>
    <t>4.1.</t>
  </si>
  <si>
    <t>4.1.3</t>
  </si>
  <si>
    <t>Codificação back-end</t>
  </si>
  <si>
    <t>4.2</t>
  </si>
  <si>
    <t>Implementar as funcionalidades principais</t>
  </si>
  <si>
    <t>4.2.1</t>
  </si>
  <si>
    <t>Módulo de IA</t>
  </si>
  <si>
    <t>4.2.2</t>
  </si>
  <si>
    <t>Gerador de relatórios</t>
  </si>
  <si>
    <t>4.2.3</t>
  </si>
  <si>
    <t xml:space="preserve">Integração com APIs </t>
  </si>
  <si>
    <t>5.1</t>
  </si>
  <si>
    <t xml:space="preserve">Realizar testes de qualidade e desempenho </t>
  </si>
  <si>
    <t>QUALIDADE</t>
  </si>
  <si>
    <t>5.1.2</t>
  </si>
  <si>
    <t>Testar a usabilidade do aplicativo com usuários reais</t>
  </si>
  <si>
    <t>5.1.3</t>
  </si>
  <si>
    <t>Identificar e corrigir bugs e problemas de interface</t>
  </si>
  <si>
    <t>6.1.1</t>
  </si>
  <si>
    <t xml:space="preserve">Preparar a infraestrutura para o lançamento </t>
  </si>
  <si>
    <t>REDES</t>
  </si>
  <si>
    <t>6.1.2</t>
  </si>
  <si>
    <t>Criar materiais de marketing, como vídeos promocionais e descrições claras</t>
  </si>
  <si>
    <t>COMERCIAL</t>
  </si>
  <si>
    <t>6.1.3</t>
  </si>
  <si>
    <t>Submeter a plataforma para revisão</t>
  </si>
  <si>
    <t>7.1.1</t>
  </si>
  <si>
    <t xml:space="preserve">Monitorar o feedback dos usuários escolhidos </t>
  </si>
  <si>
    <t>EQUIPE TÉCNICA</t>
  </si>
  <si>
    <t>7.1.2</t>
  </si>
  <si>
    <t>Realizar atualizações periódicas para adicionar novas funcionalidades e melhorias</t>
  </si>
  <si>
    <t>.</t>
  </si>
  <si>
    <t>7.1.3</t>
  </si>
  <si>
    <t>Oferecer suporte ao cliente para solucionar problemas e responder dúvidas</t>
  </si>
  <si>
    <t xml:space="preserve">Marketing e Divulgação - para o Mercado </t>
  </si>
  <si>
    <t>8.1.1</t>
  </si>
  <si>
    <t xml:space="preserve">Criar estratégias de marketing digital para aumentar a visibilidade </t>
  </si>
  <si>
    <t>8.1.2</t>
  </si>
  <si>
    <t>Colaborar com influenciadores de tecnologia para promoção</t>
  </si>
  <si>
    <t>8.1.3</t>
  </si>
  <si>
    <t>Realizar campanhas de mídia social e anúncios online</t>
  </si>
  <si>
    <t>9.1.1</t>
  </si>
  <si>
    <t xml:space="preserve">Realizar análises regulares sobre o desempenho da plataforma </t>
  </si>
  <si>
    <t>DESEMPENHO</t>
  </si>
  <si>
    <t>9.1.2</t>
  </si>
  <si>
    <t>Coletar feedback e implementação de melhorias</t>
  </si>
  <si>
    <t>9.1.3</t>
  </si>
  <si>
    <t>Adaptação de mercado</t>
  </si>
  <si>
    <t>10.1</t>
  </si>
  <si>
    <t>Análise de expansão de mercado</t>
  </si>
  <si>
    <t>10.1.2</t>
  </si>
  <si>
    <t>Desenvolvimento de parcerias</t>
  </si>
  <si>
    <t>10.1.3</t>
  </si>
  <si>
    <t>Desenvolvimento de versões de assinatura - Monetização</t>
  </si>
  <si>
    <t>TOTAL</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</si>
  <si>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</si>
  <si>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</si>
  <si>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</si>
  <si>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</si>
  <si>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</si>
  <si>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</si>
  <si>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</si>
  <si>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</si>
  <si>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</si>
  <si>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</si>
  <si>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</si>
  <si>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</si>
  <si>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</si>
  <si>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</si>
  <si>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</si>
  <si>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</si>
  <si>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</si>
  <si>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</si>
  <si>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</si>
  <si>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</si>
  <si>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</si>
  <si>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</si>
  <si>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</si>
  <si>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</si>
  <si>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</si>
  <si>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</si>
  <si>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</si>
  <si>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</si>
  <si>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</si>
  <si>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</si>
  <si>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</si>
  <si>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</si>
  <si>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</si>
  <si>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</si>
  <si>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Total</t>
  </si>
  <si>
    <t>Formar uma equipe de desenvolvimento e design</t>
  </si>
  <si>
    <t>Identificar as principais funcionalidades e recursos a serem incluídos</t>
  </si>
  <si>
    <t>Definir os requisitos detalhados do aplicativo (escopo)</t>
  </si>
  <si>
    <t>(vazio)</t>
  </si>
  <si>
    <t>10.1.1</t>
  </si>
  <si>
    <t>Realizar análises regulares sobre o desempenho do aplicativo</t>
  </si>
  <si>
    <t>Explorar parcerias com empresas relacionadas à saúde e bem-estar</t>
  </si>
  <si>
    <t>Avaliar a possibilidade de oferecer versões premium ou modelos de assinatura</t>
  </si>
  <si>
    <t>2.3</t>
  </si>
  <si>
    <t>Dicas de saúde e bem-estar</t>
  </si>
  <si>
    <t>Mapas com locais de academias e parques</t>
  </si>
  <si>
    <t>Planos de exercícios físicos personalizados</t>
  </si>
  <si>
    <t>Módulo de dicas de saúde</t>
  </si>
  <si>
    <t>Gerador de planos de exercícios</t>
  </si>
  <si>
    <t>Integração com APIs de mapas para localização de academias e parques</t>
  </si>
  <si>
    <t>SEGURANÇA</t>
  </si>
  <si>
    <t>Integrar o aplicativo com sistemas de monitoramento de saúde, como dispositivos wearable ou aplicativos de rastreamento</t>
  </si>
  <si>
    <t>5.2</t>
  </si>
  <si>
    <t>Garantir a segurança e privacidade dos dados do usuário</t>
  </si>
  <si>
    <t>5.3</t>
  </si>
  <si>
    <t>Testar a integração para assegurar que os dados são sincronizados corretamente</t>
  </si>
  <si>
    <t>6.1</t>
  </si>
  <si>
    <t>Realizar testes de qualidade e desempenho em diversas plataformas (iOS, Android)</t>
  </si>
  <si>
    <t>UX</t>
  </si>
  <si>
    <t>Preparar a infraestrutura para o lançamento nas lojas de aplicativos (App Store, Google Play)</t>
  </si>
  <si>
    <t>Submeter o aplicativo para revisão nas lojas de aplicativos</t>
  </si>
  <si>
    <t>Monitorar o feedback dos usuários e analisar métricas de uso</t>
  </si>
  <si>
    <t>Criar estratégias de marketing digital para aumentar a visibilidade do aplicativo</t>
  </si>
  <si>
    <t>Colaborar com influenciadores de saúde e bem-estar para promoção</t>
  </si>
  <si>
    <t>Lançamento</t>
  </si>
  <si>
    <t>Pós-lançamento</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</si>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</sst>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176" formatCode="_-* #,##0.00_-;\-* #,##0.00_-;_-* &quot;-&quot;??_-;_-@_-"/>
    <numFmt numFmtId="177" formatCode="_(&quot;R$ &quot;* #,##0.00_);_(&quot;R$ &quot;* \(#,##0.00\);_(&quot;R$ &quot;* &quot;-&quot;??_);_(@_)"/>
    <numFmt numFmtId="178" formatCode="_-* #,##0_-;\-* #,##0_-;_-* &quot;-&quot;_-;_-@_-"/>
    <numFmt numFmtId="179" formatCode="_-&quot;R$&quot;\ * #,##0_-;\-&quot;R$&quot;\ * #,##0_-;_-&quot;R$&quot;\ * &quot;-&quot;_-;_-@_-"/>
    <numFmt numFmtId="180" formatCode="d/m/yy;@"/>
    <numFmt numFmtId="181" formatCode="ddd\,\ dd/mm/yyyy"/>
    <numFmt numFmtId="182" formatCode="d\-mmm\-yyyy"/>
    <numFmt numFmtId="183" formatCode="d"/>
    <numFmt numFmtId="184" formatCode="&quot;R$&quot;\ #,##0.00"/>
  </numFmts>
  <fonts count="56">
    <font>
      <sz val="10"/>
      <name val="Arial"/>
      <charset val="134"/>
    </font>
    <font>
      <sz val="10"/>
      <name val="Arial"/>
      <charset val="134"/>
    </font>
    <font>
      <b/>
      <sz val="10"/>
      <name val="Arial"/>
      <charset val="134"/>
    </font>
    <font>
      <b/>
      <sz val="13"/>
      <name val="Times New Roman"/>
      <charset val="134"/>
    </font>
    <font>
      <b/>
      <sz val="12"/>
      <color indexed="9"/>
      <name val="Times New Roman"/>
      <charset val="134"/>
    </font>
    <font>
      <sz val="12"/>
      <name val="Times New Roman"/>
      <charset val="134"/>
    </font>
    <font>
      <sz val="11"/>
      <color theme="0"/>
      <name val="Calibri"/>
      <charset val="134"/>
      <scheme val="minor"/>
    </font>
    <font>
      <b/>
      <sz val="18"/>
      <color theme="3"/>
      <name val="Cambria"/>
      <charset val="134"/>
      <scheme val="major"/>
    </font>
    <font>
      <b/>
      <sz val="20"/>
      <color theme="4" tint="-0.249977111117893"/>
      <name val="Cambria"/>
      <charset val="134"/>
      <scheme val="major"/>
    </font>
    <font>
      <sz val="10"/>
      <name val="Calibri"/>
      <charset val="134"/>
      <scheme val="minor"/>
    </font>
    <font>
      <b/>
      <sz val="13"/>
      <color theme="3"/>
      <name val="Calibri"/>
      <charset val="134"/>
      <scheme val="minor"/>
    </font>
    <font>
      <b/>
      <sz val="11"/>
      <color theme="3"/>
      <name val="Calibri"/>
      <charset val="134"/>
      <scheme val="minor"/>
    </font>
    <font>
      <sz val="11"/>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sz val="9"/>
      <name val="Calibri"/>
      <charset val="134"/>
      <scheme val="minor"/>
    </font>
    <font>
      <sz val="8"/>
      <color theme="0"/>
      <name val="Calibri"/>
      <charset val="134"/>
      <scheme val="minor"/>
    </font>
    <font>
      <b/>
      <sz val="14"/>
      <name val="Arial"/>
      <charset val="134"/>
    </font>
    <font>
      <b/>
      <sz val="12"/>
      <color theme="1"/>
      <name val="Arial"/>
      <charset val="134"/>
    </font>
    <font>
      <sz val="12"/>
      <name val="Arial"/>
      <charset val="134"/>
    </font>
    <font>
      <sz val="12"/>
      <color rgb="FF374151"/>
      <name val="Arial"/>
      <charset val="134"/>
    </font>
    <font>
      <sz val="9"/>
      <name val="Arial"/>
      <charset val="134"/>
    </font>
    <font>
      <b/>
      <sz val="12"/>
      <name val="Arial"/>
      <charset val="134"/>
    </font>
    <font>
      <u/>
      <sz val="12"/>
      <name val="Arial"/>
      <charset val="134"/>
    </font>
    <font>
      <sz val="11"/>
      <name val="Arial"/>
      <charset val="134"/>
    </font>
    <font>
      <b/>
      <sz val="11"/>
      <name val="Arial"/>
      <charset val="134"/>
    </font>
    <font>
      <b/>
      <sz val="18"/>
      <name val="Arial"/>
      <charset val="134"/>
    </font>
    <font>
      <b/>
      <sz val="14"/>
      <color theme="1"/>
      <name val="Arial"/>
      <charset val="134"/>
    </font>
    <font>
      <sz val="14"/>
      <name val="Arial"/>
      <charset val="134"/>
    </font>
    <font>
      <b/>
      <sz val="18"/>
      <color theme="9" tint="-0.249977111117893"/>
      <name val="Arial"/>
      <charset val="134"/>
    </font>
    <font>
      <b/>
      <sz val="20"/>
      <color theme="4"/>
      <name val="Arial"/>
      <charset val="134"/>
    </font>
    <font>
      <sz val="11"/>
      <color theme="1"/>
      <name val="Calibri"/>
      <charset val="134"/>
      <scheme val="minor"/>
    </font>
    <font>
      <u/>
      <sz val="10"/>
      <color indexed="12"/>
      <name val="Arial"/>
      <charset val="134"/>
    </font>
    <font>
      <u/>
      <sz val="11"/>
      <color rgb="FF80008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34"/>
    </font>
    <font>
      <u/>
      <sz val="11"/>
      <color theme="10"/>
      <name val="Calibri"/>
      <charset val="134"/>
      <scheme val="minor"/>
    </font>
  </fonts>
  <fills count="54">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indexed="62"/>
        <bgColor indexed="64"/>
      </patternFill>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3" tint="0.599993896298105"/>
        <bgColor indexed="64"/>
      </patternFill>
    </fill>
    <fill>
      <patternFill patternType="solid">
        <fgColor theme="0"/>
        <bgColor indexed="64"/>
      </patternFill>
    </fill>
    <fill>
      <patternFill patternType="solid">
        <fgColor theme="8" tint="0.59999389629810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theme="4"/>
      </patternFill>
    </fill>
    <fill>
      <patternFill patternType="solid">
        <fgColor theme="5"/>
        <bgColor theme="5"/>
      </patternFill>
    </fill>
  </fills>
  <borders count="97">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ck">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9"/>
      </top>
      <bottom/>
      <diagonal/>
    </border>
    <border>
      <left style="thin">
        <color rgb="FF999999"/>
      </left>
      <right/>
      <top style="thin">
        <color rgb="FF999999"/>
      </top>
      <bottom style="thin">
        <color rgb="FF999999"/>
      </bottom>
      <diagonal/>
    </border>
    <border>
      <left style="thin">
        <color indexed="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ck">
        <color theme="4" tint="0.499984740745262"/>
      </bottom>
      <diagonal/>
    </border>
    <border>
      <left/>
      <right/>
      <top/>
      <bottom style="medium">
        <color theme="4" tint="0.399975585192419"/>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style="thin">
        <color auto="1"/>
      </left>
      <right style="thin">
        <color auto="1"/>
      </right>
      <top style="medium">
        <color auto="1"/>
      </top>
      <bottom style="medium">
        <color auto="1"/>
      </bottom>
      <diagonal/>
    </border>
    <border>
      <left/>
      <right style="thin">
        <color theme="3"/>
      </right>
      <top style="medium">
        <color auto="1"/>
      </top>
      <bottom style="medium">
        <color auto="1"/>
      </bottom>
      <diagonal/>
    </border>
    <border>
      <left style="thin">
        <color theme="3"/>
      </left>
      <right style="thin">
        <color theme="3"/>
      </right>
      <top style="medium">
        <color auto="1"/>
      </top>
      <bottom style="medium">
        <color auto="1"/>
      </bottom>
      <diagonal/>
    </border>
    <border>
      <left style="medium">
        <color auto="1"/>
      </left>
      <right style="medium">
        <color auto="1"/>
      </right>
      <top/>
      <bottom style="thin">
        <color theme="3"/>
      </bottom>
      <diagonal/>
    </border>
    <border>
      <left style="medium">
        <color auto="1"/>
      </left>
      <right/>
      <top/>
      <bottom style="thin">
        <color theme="3"/>
      </bottom>
      <diagonal/>
    </border>
    <border>
      <left style="thin">
        <color auto="1"/>
      </left>
      <right style="thin">
        <color auto="1"/>
      </right>
      <top/>
      <bottom style="thin">
        <color auto="1"/>
      </bottom>
      <diagonal/>
    </border>
    <border>
      <left/>
      <right style="thin">
        <color theme="3"/>
      </right>
      <top/>
      <bottom style="thin">
        <color theme="3"/>
      </bottom>
      <diagonal/>
    </border>
    <border>
      <left style="thin">
        <color theme="3"/>
      </left>
      <right style="thin">
        <color theme="3"/>
      </right>
      <top/>
      <bottom style="thin">
        <color theme="3"/>
      </bottom>
      <diagonal/>
    </border>
    <border>
      <left style="medium">
        <color auto="1"/>
      </left>
      <right style="medium">
        <color auto="1"/>
      </right>
      <top style="thin">
        <color theme="3"/>
      </top>
      <bottom style="thin">
        <color theme="3"/>
      </bottom>
      <diagonal/>
    </border>
    <border>
      <left style="medium">
        <color auto="1"/>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style="thin">
        <color theme="3"/>
      </bottom>
      <diagonal/>
    </border>
    <border>
      <left style="medium">
        <color auto="1"/>
      </left>
      <right style="medium">
        <color auto="1"/>
      </right>
      <top style="thin">
        <color theme="3"/>
      </top>
      <bottom/>
      <diagonal/>
    </border>
    <border>
      <left style="medium">
        <color auto="1"/>
      </left>
      <right/>
      <top style="thin">
        <color theme="3"/>
      </top>
      <bottom/>
      <diagonal/>
    </border>
    <border>
      <left style="thin">
        <color auto="1"/>
      </left>
      <right style="thin">
        <color auto="1"/>
      </right>
      <top style="thin">
        <color auto="1"/>
      </top>
      <bottom/>
      <diagonal/>
    </border>
    <border>
      <left/>
      <right style="thin">
        <color theme="3"/>
      </right>
      <top style="thin">
        <color theme="3"/>
      </top>
      <bottom/>
      <diagonal/>
    </border>
    <border>
      <left style="thin">
        <color theme="3"/>
      </left>
      <right style="thin">
        <color theme="3"/>
      </right>
      <top style="thin">
        <color theme="3"/>
      </top>
      <bottom/>
      <diagonal/>
    </border>
    <border>
      <left style="medium">
        <color auto="1"/>
      </left>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thin">
        <color theme="3"/>
      </left>
      <right style="thin">
        <color theme="3"/>
      </right>
      <top/>
      <bottom/>
      <diagonal/>
    </border>
    <border>
      <left/>
      <right style="thin">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style="medium">
        <color auto="1"/>
      </bottom>
      <diagonal/>
    </border>
    <border>
      <left style="thin">
        <color theme="3"/>
      </left>
      <right style="medium">
        <color auto="1"/>
      </right>
      <top style="medium">
        <color auto="1"/>
      </top>
      <bottom style="medium">
        <color auto="1"/>
      </bottom>
      <diagonal/>
    </border>
    <border>
      <left style="medium">
        <color auto="1"/>
      </left>
      <right style="thin">
        <color theme="3"/>
      </right>
      <top style="medium">
        <color auto="1"/>
      </top>
      <bottom style="medium">
        <color auto="1"/>
      </bottom>
      <diagonal/>
    </border>
    <border>
      <left style="thin">
        <color theme="3"/>
      </left>
      <right style="medium">
        <color auto="1"/>
      </right>
      <top/>
      <bottom style="thin">
        <color theme="3"/>
      </bottom>
      <diagonal/>
    </border>
    <border>
      <left style="medium">
        <color auto="1"/>
      </left>
      <right style="thin">
        <color theme="3"/>
      </right>
      <top/>
      <bottom style="thin">
        <color theme="3"/>
      </bottom>
      <diagonal/>
    </border>
    <border>
      <left style="thin">
        <color theme="3"/>
      </left>
      <right style="medium">
        <color auto="1"/>
      </right>
      <top style="thin">
        <color theme="3"/>
      </top>
      <bottom style="thin">
        <color theme="3"/>
      </bottom>
      <diagonal/>
    </border>
    <border>
      <left style="thin">
        <color theme="3"/>
      </left>
      <right style="medium">
        <color auto="1"/>
      </right>
      <top style="thin">
        <color theme="3"/>
      </top>
      <bottom/>
      <diagonal/>
    </border>
    <border>
      <left style="hair">
        <color auto="1"/>
      </left>
      <right style="medium">
        <color auto="1"/>
      </right>
      <top style="medium">
        <color auto="1"/>
      </top>
      <bottom style="medium">
        <color auto="1"/>
      </bottom>
      <diagonal/>
    </border>
    <border>
      <left/>
      <right style="medium">
        <color auto="1"/>
      </right>
      <top/>
      <bottom style="thin">
        <color theme="3"/>
      </bottom>
      <diagonal/>
    </border>
    <border>
      <left style="medium">
        <color auto="1"/>
      </left>
      <right style="thin">
        <color theme="3"/>
      </right>
      <top/>
      <bottom/>
      <diagonal/>
    </border>
    <border>
      <left style="thin">
        <color theme="3"/>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3">
    <xf numFmtId="0" fontId="0" fillId="0" borderId="0"/>
    <xf numFmtId="176" fontId="36" fillId="0" borderId="0" applyFont="0" applyFill="0" applyBorder="0" applyAlignment="0" applyProtection="0">
      <alignment vertical="center"/>
    </xf>
    <xf numFmtId="177" fontId="1" fillId="0" borderId="0" applyFont="0" applyFill="0" applyBorder="0" applyAlignment="0" applyProtection="0"/>
    <xf numFmtId="9" fontId="1" fillId="0" borderId="0" applyFont="0" applyFill="0" applyBorder="0" applyAlignment="0" applyProtection="0"/>
    <xf numFmtId="178" fontId="36" fillId="0" borderId="0" applyFont="0" applyFill="0" applyBorder="0" applyAlignment="0" applyProtection="0">
      <alignment vertical="center"/>
    </xf>
    <xf numFmtId="179" fontId="36"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center"/>
    </xf>
    <xf numFmtId="0" fontId="36" fillId="21" borderId="90" applyNumberFormat="0" applyFont="0" applyAlignment="0" applyProtection="0">
      <alignment vertical="center"/>
    </xf>
    <xf numFmtId="0" fontId="39" fillId="0" borderId="0" applyNumberFormat="0" applyFill="0" applyBorder="0" applyAlignment="0" applyProtection="0">
      <alignment vertical="center"/>
    </xf>
    <xf numFmtId="0" fontId="7" fillId="0" borderId="0" applyNumberFormat="0" applyFill="0" applyBorder="0" applyAlignment="0" applyProtection="0"/>
    <xf numFmtId="0" fontId="40" fillId="0" borderId="0" applyNumberFormat="0" applyFill="0" applyBorder="0" applyAlignment="0" applyProtection="0">
      <alignment vertical="center"/>
    </xf>
    <xf numFmtId="0" fontId="41" fillId="0" borderId="91" applyNumberFormat="0" applyFill="0" applyAlignment="0" applyProtection="0">
      <alignment vertical="center"/>
    </xf>
    <xf numFmtId="0" fontId="10" fillId="0" borderId="26" applyNumberFormat="0" applyFill="0" applyAlignment="0" applyProtection="0"/>
    <xf numFmtId="0" fontId="11" fillId="0" borderId="27" applyNumberFormat="0" applyFill="0" applyAlignment="0" applyProtection="0"/>
    <xf numFmtId="0" fontId="42" fillId="0" borderId="0" applyNumberFormat="0" applyFill="0" applyBorder="0" applyAlignment="0" applyProtection="0">
      <alignment vertical="center"/>
    </xf>
    <xf numFmtId="0" fontId="43" fillId="22" borderId="92" applyNumberFormat="0" applyAlignment="0" applyProtection="0">
      <alignment vertical="center"/>
    </xf>
    <xf numFmtId="0" fontId="44" fillId="23" borderId="93" applyNumberFormat="0" applyAlignment="0" applyProtection="0">
      <alignment vertical="center"/>
    </xf>
    <xf numFmtId="0" fontId="45" fillId="23" borderId="92" applyNumberFormat="0" applyAlignment="0" applyProtection="0">
      <alignment vertical="center"/>
    </xf>
    <xf numFmtId="0" fontId="46" fillId="24" borderId="94" applyNumberFormat="0" applyAlignment="0" applyProtection="0">
      <alignment vertical="center"/>
    </xf>
    <xf numFmtId="0" fontId="47" fillId="0" borderId="95" applyNumberFormat="0" applyFill="0" applyAlignment="0" applyProtection="0">
      <alignment vertical="center"/>
    </xf>
    <xf numFmtId="0" fontId="48" fillId="0" borderId="96" applyNumberFormat="0" applyFill="0" applyAlignment="0" applyProtection="0">
      <alignment vertical="center"/>
    </xf>
    <xf numFmtId="0" fontId="49" fillId="25" borderId="0" applyNumberFormat="0" applyBorder="0" applyAlignment="0" applyProtection="0">
      <alignment vertical="center"/>
    </xf>
    <xf numFmtId="0" fontId="50"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2" fillId="31" borderId="0" applyNumberFormat="0" applyBorder="0" applyAlignment="0" applyProtection="0">
      <alignment vertical="center"/>
    </xf>
    <xf numFmtId="0" fontId="52"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2" fillId="35" borderId="0" applyNumberFormat="0" applyBorder="0" applyAlignment="0" applyProtection="0">
      <alignment vertical="center"/>
    </xf>
    <xf numFmtId="0" fontId="52" fillId="36" borderId="0" applyNumberFormat="0" applyBorder="0" applyAlignment="0" applyProtection="0">
      <alignment vertical="center"/>
    </xf>
    <xf numFmtId="0" fontId="53" fillId="37" borderId="0" applyNumberFormat="0" applyBorder="0" applyAlignment="0" applyProtection="0">
      <alignment vertical="center"/>
    </xf>
    <xf numFmtId="0" fontId="53"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3" fillId="41" borderId="0" applyNumberFormat="0" applyBorder="0" applyAlignment="0" applyProtection="0">
      <alignment vertical="center"/>
    </xf>
    <xf numFmtId="0" fontId="53"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3" fillId="45" borderId="0" applyNumberFormat="0" applyBorder="0" applyAlignment="0" applyProtection="0">
      <alignment vertical="center"/>
    </xf>
    <xf numFmtId="0" fontId="53" fillId="46" borderId="0" applyNumberFormat="0" applyBorder="0" applyAlignment="0" applyProtection="0">
      <alignment vertical="center"/>
    </xf>
    <xf numFmtId="0" fontId="52" fillId="47" borderId="0" applyNumberFormat="0" applyBorder="0" applyAlignment="0" applyProtection="0">
      <alignment vertical="center"/>
    </xf>
    <xf numFmtId="0" fontId="52" fillId="48" borderId="0" applyNumberFormat="0" applyBorder="0" applyAlignment="0" applyProtection="0">
      <alignment vertical="center"/>
    </xf>
    <xf numFmtId="0" fontId="53" fillId="49" borderId="0" applyNumberFormat="0" applyBorder="0" applyAlignment="0" applyProtection="0">
      <alignment vertical="center"/>
    </xf>
    <xf numFmtId="0" fontId="53" fillId="50" borderId="0" applyNumberFormat="0" applyBorder="0" applyAlignment="0" applyProtection="0">
      <alignment vertical="center"/>
    </xf>
    <xf numFmtId="0" fontId="52" fillId="51" borderId="0" applyNumberFormat="0" applyBorder="0" applyAlignment="0" applyProtection="0">
      <alignment vertical="center"/>
    </xf>
    <xf numFmtId="0" fontId="54" fillId="38" borderId="0" applyNumberFormat="0" applyBorder="0" applyAlignment="0" applyProtection="0"/>
    <xf numFmtId="180" fontId="12" fillId="0" borderId="32" applyFill="0">
      <alignment horizontal="center" vertical="center"/>
    </xf>
    <xf numFmtId="0" fontId="6" fillId="52" borderId="0" applyNumberFormat="0" applyBorder="0" applyAlignment="0" applyProtection="0"/>
    <xf numFmtId="0" fontId="6" fillId="53" borderId="0" applyNumberFormat="0" applyBorder="0" applyAlignment="0" applyProtection="0"/>
    <xf numFmtId="0" fontId="55" fillId="0" borderId="0" applyNumberFormat="0" applyFill="0" applyBorder="0" applyAlignment="0" applyProtection="0"/>
    <xf numFmtId="181" fontId="12" fillId="0" borderId="29">
      <alignment horizontal="center" vertical="center"/>
    </xf>
    <xf numFmtId="0" fontId="12" fillId="0" borderId="32" applyFill="0">
      <alignment horizontal="center" vertical="center"/>
    </xf>
    <xf numFmtId="0" fontId="1" fillId="0" borderId="0"/>
    <xf numFmtId="0" fontId="15" fillId="0" borderId="0"/>
    <xf numFmtId="0" fontId="12" fillId="0" borderId="0"/>
    <xf numFmtId="9" fontId="1" fillId="0" borderId="0" applyFont="0" applyFill="0" applyBorder="0" applyAlignment="0" applyProtection="0"/>
    <xf numFmtId="0" fontId="7" fillId="0" borderId="0" applyNumberFormat="0" applyFill="0" applyBorder="0" applyAlignment="0" applyProtection="0"/>
    <xf numFmtId="0" fontId="12" fillId="0" borderId="32" applyFill="0">
      <alignment horizontal="left" vertical="center" indent="2"/>
    </xf>
    <xf numFmtId="0" fontId="6" fillId="0" borderId="0"/>
  </cellStyleXfs>
  <cellXfs count="253">
    <xf numFmtId="0" fontId="0" fillId="0" borderId="0" xfId="0"/>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4" xfId="0" applyBorder="1"/>
    <xf numFmtId="0" fontId="1" fillId="0" borderId="4" xfId="0" applyFont="1" applyBorder="1"/>
    <xf numFmtId="0" fontId="1" fillId="0" borderId="5" xfId="0" applyFont="1" applyBorder="1"/>
    <xf numFmtId="0" fontId="1" fillId="0" borderId="6" xfId="0" applyFont="1" applyBorder="1" applyAlignment="1">
      <alignment horizontal="center" wrapText="1"/>
    </xf>
    <xf numFmtId="0" fontId="0" fillId="0" borderId="7" xfId="0" applyBorder="1"/>
    <xf numFmtId="0" fontId="0" fillId="0" borderId="8" xfId="0" applyBorder="1"/>
    <xf numFmtId="0" fontId="1" fillId="0" borderId="6" xfId="0" applyFont="1" applyBorder="1" applyAlignment="1">
      <alignment horizontal="center"/>
    </xf>
    <xf numFmtId="0" fontId="5" fillId="0" borderId="9" xfId="0" applyFont="1" applyBorder="1" applyAlignment="1">
      <alignment horizontal="left" vertical="center" wrapText="1" indent="2"/>
    </xf>
    <xf numFmtId="0" fontId="5" fillId="0" borderId="10" xfId="0" applyFont="1" applyBorder="1" applyAlignment="1">
      <alignment horizontal="left" vertical="center" wrapText="1"/>
    </xf>
    <xf numFmtId="0" fontId="5" fillId="3" borderId="11" xfId="0" applyFont="1" applyFill="1" applyBorder="1" applyAlignment="1">
      <alignment horizontal="center" vertical="center" wrapText="1"/>
    </xf>
    <xf numFmtId="0" fontId="0" fillId="0" borderId="12" xfId="0" applyBorder="1"/>
    <xf numFmtId="0" fontId="0" fillId="0" borderId="13" xfId="0" applyBorder="1"/>
    <xf numFmtId="0" fontId="4" fillId="4" borderId="14" xfId="0" applyFont="1" applyFill="1" applyBorder="1" applyAlignment="1">
      <alignment horizontal="left" vertical="center" wrapText="1" indent="2"/>
    </xf>
    <xf numFmtId="0" fontId="4" fillId="4" borderId="15" xfId="0" applyFont="1" applyFill="1" applyBorder="1" applyAlignment="1">
      <alignment horizontal="left" vertical="center" wrapText="1"/>
    </xf>
    <xf numFmtId="0" fontId="5" fillId="0" borderId="9" xfId="0" applyFont="1" applyBorder="1" applyAlignment="1">
      <alignment horizontal="left" vertical="top" wrapText="1" indent="2"/>
    </xf>
    <xf numFmtId="0" fontId="5" fillId="0" borderId="10" xfId="0" applyFont="1" applyBorder="1" applyAlignment="1">
      <alignment horizontal="left" vertical="top"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6" fillId="0" borderId="0" xfId="62"/>
    <xf numFmtId="0" fontId="7" fillId="0" borderId="0" xfId="10" applyAlignment="1">
      <alignment horizontal="left"/>
    </xf>
    <xf numFmtId="0" fontId="8" fillId="0" borderId="0" xfId="0" applyFont="1" applyAlignment="1">
      <alignment horizontal="left"/>
    </xf>
    <xf numFmtId="0" fontId="9" fillId="0" borderId="0" xfId="0" applyFont="1"/>
    <xf numFmtId="0" fontId="9" fillId="0" borderId="0" xfId="0" applyFont="1" applyAlignment="1">
      <alignment horizontal="center"/>
    </xf>
    <xf numFmtId="0" fontId="10" fillId="0" borderId="26" xfId="13" applyAlignment="1">
      <alignment vertical="top" wrapText="1"/>
    </xf>
    <xf numFmtId="0" fontId="11" fillId="0" borderId="27" xfId="14" applyAlignment="1">
      <alignment horizontal="right" indent="1"/>
    </xf>
    <xf numFmtId="0" fontId="11" fillId="0" borderId="28" xfId="14" applyBorder="1" applyAlignment="1">
      <alignment horizontal="right" indent="1"/>
    </xf>
    <xf numFmtId="181" fontId="12" fillId="0" borderId="29" xfId="54">
      <alignment horizontal="center" vertical="center"/>
    </xf>
    <xf numFmtId="0" fontId="6" fillId="0" borderId="0" xfId="62" applyAlignment="1">
      <alignment wrapText="1"/>
    </xf>
    <xf numFmtId="0" fontId="0" fillId="0" borderId="29" xfId="0" applyBorder="1" applyAlignment="1">
      <alignment horizontal="center" vertical="center"/>
    </xf>
    <xf numFmtId="0" fontId="0" fillId="0" borderId="30" xfId="0" applyBorder="1"/>
    <xf numFmtId="0" fontId="13" fillId="5" borderId="31" xfId="0" applyFont="1" applyFill="1" applyBorder="1" applyAlignment="1">
      <alignment horizontal="left" vertical="center" indent="1"/>
    </xf>
    <xf numFmtId="0" fontId="13" fillId="5" borderId="31" xfId="0" applyFont="1" applyFill="1" applyBorder="1" applyAlignment="1">
      <alignment horizontal="center" vertical="center" wrapText="1"/>
    </xf>
    <xf numFmtId="0" fontId="0" fillId="0" borderId="0" xfId="0" applyAlignment="1">
      <alignment wrapText="1"/>
    </xf>
    <xf numFmtId="0" fontId="14" fillId="6" borderId="32" xfId="0" applyFont="1" applyFill="1" applyBorder="1" applyAlignment="1">
      <alignment horizontal="left" vertical="center" indent="1"/>
    </xf>
    <xf numFmtId="0" fontId="12" fillId="6" borderId="32" xfId="55" applyFill="1">
      <alignment horizontal="center" vertical="center"/>
    </xf>
    <xf numFmtId="9" fontId="15" fillId="6" borderId="32" xfId="3" applyFont="1" applyFill="1" applyBorder="1" applyAlignment="1">
      <alignment horizontal="center" vertical="center"/>
    </xf>
    <xf numFmtId="180" fontId="0" fillId="6" borderId="32" xfId="0" applyNumberFormat="1" applyFill="1" applyBorder="1" applyAlignment="1">
      <alignment horizontal="center" vertical="center"/>
    </xf>
    <xf numFmtId="180" fontId="15" fillId="6" borderId="32" xfId="0" applyNumberFormat="1" applyFont="1" applyFill="1" applyBorder="1" applyAlignment="1">
      <alignment horizontal="center" vertical="center"/>
    </xf>
    <xf numFmtId="0" fontId="12" fillId="7" borderId="32" xfId="61" applyFill="1">
      <alignment horizontal="left" vertical="center" indent="2"/>
    </xf>
    <xf numFmtId="0" fontId="12" fillId="7" borderId="32" xfId="55" applyFill="1">
      <alignment horizontal="center" vertical="center"/>
    </xf>
    <xf numFmtId="9" fontId="15" fillId="7" borderId="32" xfId="3" applyFont="1" applyFill="1" applyBorder="1" applyAlignment="1">
      <alignment horizontal="center" vertical="center"/>
    </xf>
    <xf numFmtId="180" fontId="12" fillId="7" borderId="32" xfId="50" applyFill="1">
      <alignment horizontal="center" vertical="center"/>
    </xf>
    <xf numFmtId="0" fontId="14" fillId="8" borderId="32" xfId="0" applyFont="1" applyFill="1" applyBorder="1" applyAlignment="1">
      <alignment horizontal="left" vertical="center" indent="1"/>
    </xf>
    <xf numFmtId="0" fontId="12" fillId="8" borderId="32" xfId="55" applyFill="1">
      <alignment horizontal="center" vertical="center"/>
    </xf>
    <xf numFmtId="9" fontId="15" fillId="8" borderId="32" xfId="3" applyFont="1" applyFill="1" applyBorder="1" applyAlignment="1">
      <alignment horizontal="center" vertical="center"/>
    </xf>
    <xf numFmtId="180" fontId="0" fillId="8" borderId="32" xfId="0" applyNumberFormat="1" applyFill="1" applyBorder="1" applyAlignment="1">
      <alignment horizontal="center" vertical="center"/>
    </xf>
    <xf numFmtId="180" fontId="15" fillId="8" borderId="32" xfId="0" applyNumberFormat="1" applyFont="1" applyFill="1" applyBorder="1" applyAlignment="1">
      <alignment horizontal="center" vertical="center"/>
    </xf>
    <xf numFmtId="0" fontId="12" fillId="9" borderId="32" xfId="61" applyFill="1">
      <alignment horizontal="left" vertical="center" indent="2"/>
    </xf>
    <xf numFmtId="0" fontId="12" fillId="9" borderId="32" xfId="55" applyFill="1">
      <alignment horizontal="center" vertical="center"/>
    </xf>
    <xf numFmtId="9" fontId="15" fillId="9" borderId="32" xfId="3" applyFont="1" applyFill="1" applyBorder="1" applyAlignment="1">
      <alignment horizontal="center" vertical="center"/>
    </xf>
    <xf numFmtId="180" fontId="12" fillId="9" borderId="32" xfId="50" applyFill="1">
      <alignment horizontal="center" vertical="center"/>
    </xf>
    <xf numFmtId="0" fontId="14" fillId="10" borderId="32" xfId="0" applyFont="1" applyFill="1" applyBorder="1" applyAlignment="1">
      <alignment horizontal="left" vertical="center" indent="1"/>
    </xf>
    <xf numFmtId="0" fontId="12" fillId="10" borderId="32" xfId="55" applyFill="1">
      <alignment horizontal="center" vertical="center"/>
    </xf>
    <xf numFmtId="9" fontId="15" fillId="10" borderId="32" xfId="3" applyFont="1" applyFill="1" applyBorder="1" applyAlignment="1">
      <alignment horizontal="center" vertical="center"/>
    </xf>
    <xf numFmtId="180" fontId="0" fillId="10" borderId="32" xfId="0" applyNumberFormat="1" applyFill="1" applyBorder="1" applyAlignment="1">
      <alignment horizontal="center" vertical="center"/>
    </xf>
    <xf numFmtId="180" fontId="15" fillId="10" borderId="32" xfId="0" applyNumberFormat="1" applyFont="1" applyFill="1" applyBorder="1" applyAlignment="1">
      <alignment horizontal="center" vertical="center"/>
    </xf>
    <xf numFmtId="0" fontId="12" fillId="11" borderId="32" xfId="61" applyFill="1">
      <alignment horizontal="left" vertical="center" indent="2"/>
    </xf>
    <xf numFmtId="0" fontId="12" fillId="11" borderId="32" xfId="55" applyFill="1">
      <alignment horizontal="center" vertical="center"/>
    </xf>
    <xf numFmtId="9" fontId="15" fillId="11" borderId="32" xfId="3" applyFont="1" applyFill="1" applyBorder="1" applyAlignment="1">
      <alignment horizontal="center" vertical="center"/>
    </xf>
    <xf numFmtId="180" fontId="12" fillId="11" borderId="32" xfId="50" applyFill="1">
      <alignment horizontal="center" vertical="center"/>
    </xf>
    <xf numFmtId="0" fontId="14" fillId="12" borderId="32" xfId="0" applyFont="1" applyFill="1" applyBorder="1" applyAlignment="1">
      <alignment horizontal="left" vertical="center" indent="1"/>
    </xf>
    <xf numFmtId="0" fontId="12" fillId="12" borderId="32" xfId="55" applyFill="1">
      <alignment horizontal="center" vertical="center"/>
    </xf>
    <xf numFmtId="9" fontId="15" fillId="12" borderId="32" xfId="3" applyFont="1" applyFill="1" applyBorder="1" applyAlignment="1">
      <alignment horizontal="center" vertical="center"/>
    </xf>
    <xf numFmtId="180" fontId="0" fillId="12" borderId="32" xfId="0" applyNumberFormat="1" applyFill="1" applyBorder="1" applyAlignment="1">
      <alignment horizontal="center" vertical="center"/>
    </xf>
    <xf numFmtId="180" fontId="15" fillId="12" borderId="32" xfId="0" applyNumberFormat="1" applyFont="1" applyFill="1" applyBorder="1" applyAlignment="1">
      <alignment horizontal="center" vertical="center"/>
    </xf>
    <xf numFmtId="0" fontId="12" fillId="13" borderId="32" xfId="61" applyFill="1">
      <alignment horizontal="left" vertical="center" indent="2"/>
    </xf>
    <xf numFmtId="0" fontId="12" fillId="13" borderId="32" xfId="55" applyFill="1">
      <alignment horizontal="center" vertical="center"/>
    </xf>
    <xf numFmtId="9" fontId="15" fillId="13" borderId="32" xfId="3" applyFont="1" applyFill="1" applyBorder="1" applyAlignment="1">
      <alignment horizontal="center" vertical="center"/>
    </xf>
    <xf numFmtId="180" fontId="12" fillId="13" borderId="32" xfId="50" applyFill="1">
      <alignment horizontal="center" vertical="center"/>
    </xf>
    <xf numFmtId="0" fontId="12" fillId="0" borderId="32" xfId="61">
      <alignment horizontal="left" vertical="center" indent="2"/>
    </xf>
    <xf numFmtId="0" fontId="12" fillId="0" borderId="32" xfId="55">
      <alignment horizontal="center" vertical="center"/>
    </xf>
    <xf numFmtId="9" fontId="15" fillId="0" borderId="32" xfId="3" applyFont="1" applyBorder="1" applyAlignment="1">
      <alignment horizontal="center" vertical="center"/>
    </xf>
    <xf numFmtId="180" fontId="12" fillId="0" borderId="32" xfId="50">
      <alignment horizontal="center" vertical="center"/>
    </xf>
    <xf numFmtId="0" fontId="16" fillId="14" borderId="32" xfId="0" applyFont="1" applyFill="1" applyBorder="1" applyAlignment="1">
      <alignment horizontal="left" vertical="center" indent="1"/>
    </xf>
    <xf numFmtId="0" fontId="16" fillId="14" borderId="32" xfId="0" applyFont="1" applyFill="1" applyBorder="1" applyAlignment="1">
      <alignment horizontal="center" vertical="center"/>
    </xf>
    <xf numFmtId="9" fontId="15" fillId="14" borderId="32" xfId="3" applyFont="1" applyFill="1" applyBorder="1" applyAlignment="1">
      <alignment horizontal="center" vertical="center"/>
    </xf>
    <xf numFmtId="180" fontId="17" fillId="14" borderId="32" xfId="0" applyNumberFormat="1" applyFont="1" applyFill="1" applyBorder="1" applyAlignment="1">
      <alignment horizontal="left" vertical="center"/>
    </xf>
    <xf numFmtId="180" fontId="15" fillId="14" borderId="32" xfId="0" applyNumberFormat="1" applyFont="1" applyFill="1" applyBorder="1" applyAlignment="1">
      <alignment horizontal="center" vertical="center"/>
    </xf>
    <xf numFmtId="0" fontId="18" fillId="0" borderId="0" xfId="0" applyFont="1"/>
    <xf numFmtId="0" fontId="6" fillId="0" borderId="0" xfId="0" applyFont="1" applyAlignment="1">
      <alignment horizontal="center"/>
    </xf>
    <xf numFmtId="0" fontId="19" fillId="0" borderId="0" xfId="6" applyFont="1" applyAlignment="1" applyProtection="1"/>
    <xf numFmtId="182" fontId="0" fillId="15" borderId="33" xfId="0" applyNumberFormat="1" applyFill="1" applyBorder="1" applyAlignment="1">
      <alignment horizontal="left" vertical="center" wrapText="1" indent="1"/>
    </xf>
    <xf numFmtId="182" fontId="0" fillId="15" borderId="31" xfId="0" applyNumberFormat="1" applyFill="1" applyBorder="1" applyAlignment="1">
      <alignment horizontal="left" vertical="center" wrapText="1" indent="1"/>
    </xf>
    <xf numFmtId="183" fontId="20" fillId="15" borderId="34" xfId="0" applyNumberFormat="1" applyFont="1" applyFill="1" applyBorder="1" applyAlignment="1">
      <alignment horizontal="center" vertical="center"/>
    </xf>
    <xf numFmtId="183" fontId="20" fillId="15" borderId="0" xfId="0" applyNumberFormat="1" applyFont="1" applyFill="1" applyAlignment="1">
      <alignment horizontal="center" vertical="center"/>
    </xf>
    <xf numFmtId="0" fontId="21" fillId="16" borderId="35" xfId="0" applyFont="1" applyFill="1" applyBorder="1" applyAlignment="1">
      <alignment horizontal="center" vertical="center" shrinkToFit="1"/>
    </xf>
    <xf numFmtId="0" fontId="0" fillId="0" borderId="36" xfId="0" applyBorder="1" applyAlignment="1">
      <alignment vertical="center"/>
    </xf>
    <xf numFmtId="0" fontId="15" fillId="0" borderId="32" xfId="0" applyFont="1" applyBorder="1" applyAlignment="1">
      <alignment horizontal="center" vertical="center"/>
    </xf>
    <xf numFmtId="0" fontId="15" fillId="14" borderId="32" xfId="0" applyFont="1" applyFill="1" applyBorder="1" applyAlignment="1">
      <alignment horizontal="center" vertical="center"/>
    </xf>
    <xf numFmtId="0" fontId="0" fillId="14" borderId="36" xfId="0" applyFill="1" applyBorder="1" applyAlignment="1">
      <alignment vertical="center"/>
    </xf>
    <xf numFmtId="0" fontId="0" fillId="0" borderId="0" xfId="0" applyAlignment="1">
      <alignment horizontal="right" vertical="center"/>
    </xf>
    <xf numFmtId="182" fontId="0" fillId="15" borderId="37" xfId="0" applyNumberFormat="1" applyFill="1" applyBorder="1" applyAlignment="1">
      <alignment horizontal="left" vertical="center" wrapText="1" indent="1"/>
    </xf>
    <xf numFmtId="183" fontId="20" fillId="15" borderId="28" xfId="0" applyNumberFormat="1" applyFont="1" applyFill="1" applyBorder="1" applyAlignment="1">
      <alignment horizontal="center" vertical="center"/>
    </xf>
    <xf numFmtId="0" fontId="0" fillId="0" borderId="36" xfId="0"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center"/>
    </xf>
    <xf numFmtId="0" fontId="1" fillId="0" borderId="0" xfId="0" applyFont="1" applyAlignment="1">
      <alignment horizontal="left" vertical="center" wrapText="1"/>
    </xf>
    <xf numFmtId="0" fontId="22" fillId="0" borderId="0" xfId="0" applyFont="1" applyAlignment="1">
      <alignment horizontal="left" vertical="center"/>
    </xf>
    <xf numFmtId="0" fontId="3" fillId="0" borderId="0" xfId="0" applyFont="1" applyAlignment="1">
      <alignment horizontal="left" vertical="center"/>
    </xf>
    <xf numFmtId="0" fontId="23" fillId="17" borderId="1"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38" xfId="0" applyFont="1" applyFill="1" applyBorder="1" applyAlignment="1">
      <alignment horizontal="center" vertical="center" wrapText="1"/>
    </xf>
    <xf numFmtId="0" fontId="23" fillId="17" borderId="39" xfId="0" applyFont="1" applyFill="1" applyBorder="1" applyAlignment="1">
      <alignment horizontal="center" vertical="center" wrapText="1"/>
    </xf>
    <xf numFmtId="0" fontId="23" fillId="17" borderId="40" xfId="0" applyFont="1" applyFill="1" applyBorder="1" applyAlignment="1">
      <alignment horizontal="center" vertical="center" wrapText="1"/>
    </xf>
    <xf numFmtId="0" fontId="23" fillId="17" borderId="3" xfId="0" applyFont="1" applyFill="1" applyBorder="1" applyAlignment="1">
      <alignment horizontal="left" vertical="center" wrapText="1"/>
    </xf>
    <xf numFmtId="0" fontId="24" fillId="0" borderId="41" xfId="0" applyFont="1" applyBorder="1" applyAlignment="1">
      <alignment horizontal="center" vertical="center" wrapText="1"/>
    </xf>
    <xf numFmtId="0" fontId="25" fillId="0" borderId="42" xfId="0" applyFont="1" applyBorder="1" applyAlignment="1">
      <alignment vertical="center"/>
    </xf>
    <xf numFmtId="0" fontId="24" fillId="0" borderId="43" xfId="0" applyFont="1" applyBorder="1" applyAlignment="1">
      <alignment horizontal="center" vertical="center" wrapText="1"/>
    </xf>
    <xf numFmtId="0" fontId="24" fillId="0" borderId="44" xfId="0" applyFont="1" applyBorder="1" applyAlignment="1">
      <alignment horizontal="center" vertical="center" wrapText="1"/>
    </xf>
    <xf numFmtId="58" fontId="24" fillId="0" borderId="45" xfId="0" applyNumberFormat="1" applyFont="1" applyBorder="1" applyAlignment="1">
      <alignment horizontal="center" vertical="center" wrapText="1"/>
    </xf>
    <xf numFmtId="0" fontId="26" fillId="0" borderId="45" xfId="0" applyFont="1" applyBorder="1" applyAlignment="1">
      <alignment horizontal="center" vertical="center" wrapText="1"/>
    </xf>
    <xf numFmtId="0" fontId="24" fillId="0" borderId="45" xfId="0" applyFont="1" applyBorder="1" applyAlignment="1">
      <alignment horizontal="center" vertical="top" wrapText="1"/>
    </xf>
    <xf numFmtId="0" fontId="24" fillId="0" borderId="46" xfId="0" applyFont="1" applyBorder="1" applyAlignment="1">
      <alignment horizontal="center" vertical="center" wrapText="1"/>
    </xf>
    <xf numFmtId="0" fontId="25" fillId="0" borderId="47" xfId="0" applyFont="1" applyBorder="1" applyAlignment="1">
      <alignment vertical="center"/>
    </xf>
    <xf numFmtId="0" fontId="24" fillId="0" borderId="10" xfId="0" applyFont="1" applyBorder="1" applyAlignment="1">
      <alignment horizontal="center" vertical="center" wrapText="1"/>
    </xf>
    <xf numFmtId="0" fontId="24" fillId="0" borderId="48" xfId="0" applyFont="1" applyBorder="1" applyAlignment="1">
      <alignment horizontal="center" vertical="center" wrapText="1"/>
    </xf>
    <xf numFmtId="0" fontId="26" fillId="0" borderId="49" xfId="0" applyFont="1" applyBorder="1" applyAlignment="1">
      <alignment horizontal="center" vertical="center" wrapText="1"/>
    </xf>
    <xf numFmtId="0" fontId="24" fillId="0" borderId="49" xfId="0" applyFont="1" applyBorder="1" applyAlignment="1">
      <alignment horizontal="center" vertical="top" wrapText="1"/>
    </xf>
    <xf numFmtId="0" fontId="24" fillId="0" borderId="50" xfId="0" applyFont="1" applyBorder="1" applyAlignment="1">
      <alignment horizontal="center" vertical="center" wrapText="1"/>
    </xf>
    <xf numFmtId="0" fontId="25" fillId="0" borderId="51" xfId="0" applyFont="1" applyBorder="1" applyAlignment="1">
      <alignment vertical="center"/>
    </xf>
    <xf numFmtId="0" fontId="24" fillId="0" borderId="52" xfId="0" applyFont="1" applyBorder="1" applyAlignment="1">
      <alignment horizontal="center" vertical="center" wrapText="1"/>
    </xf>
    <xf numFmtId="0" fontId="24" fillId="0" borderId="53" xfId="0" applyFont="1" applyBorder="1" applyAlignment="1">
      <alignment horizontal="center" vertical="center" wrapText="1"/>
    </xf>
    <xf numFmtId="0" fontId="26" fillId="0" borderId="54" xfId="0" applyFont="1" applyBorder="1" applyAlignment="1">
      <alignment horizontal="center" vertical="center" wrapText="1"/>
    </xf>
    <xf numFmtId="0" fontId="24" fillId="0" borderId="54" xfId="0" applyFont="1" applyBorder="1" applyAlignment="1">
      <alignment horizontal="center" vertical="top" wrapText="1"/>
    </xf>
    <xf numFmtId="0" fontId="27" fillId="17" borderId="1" xfId="0" applyFont="1" applyFill="1" applyBorder="1" applyAlignment="1">
      <alignment horizontal="center" vertical="center" wrapText="1"/>
    </xf>
    <xf numFmtId="0" fontId="27" fillId="17" borderId="55" xfId="0" applyFont="1" applyFill="1" applyBorder="1" applyAlignment="1">
      <alignment horizontal="left" vertical="center" wrapText="1"/>
    </xf>
    <xf numFmtId="0" fontId="27" fillId="17" borderId="38" xfId="0" applyFont="1" applyFill="1" applyBorder="1" applyAlignment="1">
      <alignment horizontal="center" vertical="center" wrapText="1"/>
    </xf>
    <xf numFmtId="0" fontId="27" fillId="17" borderId="56" xfId="0" applyFont="1" applyFill="1" applyBorder="1" applyAlignment="1">
      <alignment horizontal="center" vertical="center" wrapText="1"/>
    </xf>
    <xf numFmtId="0" fontId="27" fillId="17" borderId="57" xfId="0" applyFont="1" applyFill="1" applyBorder="1" applyAlignment="1">
      <alignment horizontal="center" vertical="center" wrapText="1"/>
    </xf>
    <xf numFmtId="0" fontId="24" fillId="0" borderId="44" xfId="0" applyFont="1" applyBorder="1" applyAlignment="1">
      <alignment horizontal="center" vertical="top" wrapText="1"/>
    </xf>
    <xf numFmtId="0" fontId="26" fillId="0" borderId="58" xfId="0" applyFont="1" applyBorder="1" applyAlignment="1">
      <alignment horizontal="center" vertical="center" wrapText="1"/>
    </xf>
    <xf numFmtId="0" fontId="25" fillId="0" borderId="47" xfId="0" applyFont="1" applyBorder="1" applyAlignment="1">
      <alignment horizontal="left" vertical="center"/>
    </xf>
    <xf numFmtId="0" fontId="24" fillId="0" borderId="48" xfId="0" applyFont="1" applyBorder="1" applyAlignment="1">
      <alignment horizontal="center" vertical="top" wrapText="1"/>
    </xf>
    <xf numFmtId="0" fontId="24" fillId="0" borderId="49" xfId="0" applyFont="1" applyBorder="1" applyAlignment="1">
      <alignment horizontal="center" vertical="center" wrapText="1"/>
    </xf>
    <xf numFmtId="0" fontId="25" fillId="0" borderId="51" xfId="0" applyFont="1" applyBorder="1" applyAlignment="1">
      <alignment horizontal="left" vertical="center"/>
    </xf>
    <xf numFmtId="0" fontId="24" fillId="0" borderId="53" xfId="0" applyFont="1" applyBorder="1" applyAlignment="1">
      <alignment horizontal="center" vertical="top" wrapText="1"/>
    </xf>
    <xf numFmtId="0" fontId="27" fillId="17" borderId="39" xfId="0" applyFont="1" applyFill="1" applyBorder="1" applyAlignment="1">
      <alignment horizontal="center" vertical="center" wrapText="1"/>
    </xf>
    <xf numFmtId="0" fontId="27" fillId="17" borderId="40" xfId="0" applyFont="1" applyFill="1" applyBorder="1" applyAlignment="1">
      <alignment horizontal="center" vertical="center" wrapText="1"/>
    </xf>
    <xf numFmtId="0" fontId="25" fillId="0" borderId="42" xfId="0" applyFont="1" applyBorder="1" applyAlignment="1">
      <alignment horizontal="left" vertical="center"/>
    </xf>
    <xf numFmtId="0" fontId="24" fillId="18" borderId="10" xfId="0" applyFont="1" applyFill="1" applyBorder="1" applyAlignment="1">
      <alignment horizontal="center" vertical="center" wrapText="1"/>
    </xf>
    <xf numFmtId="0" fontId="1" fillId="0" borderId="45" xfId="0" applyFont="1" applyBorder="1" applyAlignment="1">
      <alignment horizontal="center" vertical="top" wrapText="1"/>
    </xf>
    <xf numFmtId="0" fontId="1" fillId="0" borderId="49" xfId="0" applyFont="1" applyBorder="1" applyAlignment="1">
      <alignment horizontal="center" vertical="center" wrapText="1"/>
    </xf>
    <xf numFmtId="0" fontId="24" fillId="0" borderId="54" xfId="0" applyFont="1" applyBorder="1" applyAlignment="1">
      <alignment horizontal="center" vertical="center" wrapText="1"/>
    </xf>
    <xf numFmtId="0" fontId="1" fillId="0" borderId="54" xfId="0" applyFont="1" applyBorder="1" applyAlignment="1">
      <alignment horizontal="center" vertical="center" wrapText="1"/>
    </xf>
    <xf numFmtId="0" fontId="24" fillId="0" borderId="45" xfId="0" applyFont="1" applyBorder="1" applyAlignment="1">
      <alignment horizontal="center" vertical="center" wrapText="1"/>
    </xf>
    <xf numFmtId="0" fontId="1" fillId="0" borderId="45" xfId="0" applyFont="1" applyBorder="1" applyAlignment="1">
      <alignment horizontal="center" vertical="center" wrapText="1"/>
    </xf>
    <xf numFmtId="0" fontId="24" fillId="0" borderId="58" xfId="0" applyFont="1" applyBorder="1" applyAlignment="1">
      <alignment horizontal="center" vertical="center" wrapText="1"/>
    </xf>
    <xf numFmtId="0" fontId="1" fillId="0" borderId="58" xfId="0" applyFont="1" applyBorder="1" applyAlignment="1">
      <alignment horizontal="center" vertical="center" wrapText="1"/>
    </xf>
    <xf numFmtId="0" fontId="24" fillId="17" borderId="40" xfId="0" applyFont="1" applyFill="1" applyBorder="1" applyAlignment="1">
      <alignment horizontal="center" vertical="center" wrapText="1"/>
    </xf>
    <xf numFmtId="0" fontId="25" fillId="0" borderId="42" xfId="0" applyFont="1" applyBorder="1" applyAlignment="1">
      <alignment horizontal="left" vertical="center" wrapText="1"/>
    </xf>
    <xf numFmtId="0" fontId="28" fillId="0" borderId="45" xfId="0" applyFont="1" applyBorder="1" applyAlignment="1">
      <alignment horizontal="center" vertical="center" wrapText="1"/>
    </xf>
    <xf numFmtId="0" fontId="27" fillId="17" borderId="55" xfId="0" applyFont="1" applyFill="1" applyBorder="1" applyAlignment="1">
      <alignment horizontal="left" vertical="center"/>
    </xf>
    <xf numFmtId="0" fontId="24" fillId="17" borderId="39" xfId="0" applyFont="1" applyFill="1" applyBorder="1" applyAlignment="1">
      <alignment horizontal="center" vertical="center" wrapText="1"/>
    </xf>
    <xf numFmtId="0" fontId="29" fillId="0" borderId="41" xfId="0" applyFont="1" applyBorder="1" applyAlignment="1">
      <alignment horizontal="center" vertical="center" wrapText="1"/>
    </xf>
    <xf numFmtId="0" fontId="29" fillId="0" borderId="43" xfId="0" applyFont="1" applyBorder="1" applyAlignment="1">
      <alignment horizontal="center" vertical="center" wrapText="1"/>
    </xf>
    <xf numFmtId="0" fontId="29" fillId="0" borderId="46"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50" xfId="0" applyFont="1" applyBorder="1" applyAlignment="1">
      <alignment horizontal="center" vertical="center"/>
    </xf>
    <xf numFmtId="0" fontId="29" fillId="0" borderId="52" xfId="0" applyFont="1" applyBorder="1" applyAlignment="1">
      <alignment horizontal="center" vertical="center"/>
    </xf>
    <xf numFmtId="0" fontId="1" fillId="0" borderId="54" xfId="0" applyFont="1" applyBorder="1" applyAlignment="1">
      <alignment horizontal="center" vertical="center"/>
    </xf>
    <xf numFmtId="0" fontId="30" fillId="17" borderId="1" xfId="0" applyFont="1" applyFill="1" applyBorder="1" applyAlignment="1">
      <alignment horizontal="center" vertical="center"/>
    </xf>
    <xf numFmtId="0" fontId="27" fillId="17" borderId="38" xfId="0" applyFont="1" applyFill="1" applyBorder="1" applyAlignment="1">
      <alignment horizontal="center" vertical="center"/>
    </xf>
    <xf numFmtId="0" fontId="24" fillId="17" borderId="59" xfId="0" applyFont="1" applyFill="1" applyBorder="1" applyAlignment="1">
      <alignment horizontal="center" vertical="center" wrapText="1"/>
    </xf>
    <xf numFmtId="0" fontId="24" fillId="17" borderId="38" xfId="0" applyFont="1" applyFill="1" applyBorder="1" applyAlignment="1">
      <alignment horizontal="center" vertical="center" wrapText="1"/>
    </xf>
    <xf numFmtId="0" fontId="1" fillId="17" borderId="38" xfId="0" applyFont="1" applyFill="1" applyBorder="1" applyAlignment="1">
      <alignment horizontal="center" vertical="center"/>
    </xf>
    <xf numFmtId="0" fontId="29" fillId="0" borderId="60" xfId="0" applyFont="1" applyBorder="1" applyAlignment="1">
      <alignment horizontal="center" vertical="center"/>
    </xf>
    <xf numFmtId="0" fontId="25" fillId="0" borderId="61" xfId="0" applyFont="1" applyBorder="1" applyAlignment="1">
      <alignment horizontal="left" vertical="center"/>
    </xf>
    <xf numFmtId="0" fontId="29" fillId="0" borderId="43" xfId="0" applyFont="1" applyBorder="1" applyAlignment="1">
      <alignment horizontal="center" vertical="center"/>
    </xf>
    <xf numFmtId="0" fontId="24" fillId="0" borderId="62" xfId="0" applyFont="1" applyBorder="1" applyAlignment="1">
      <alignment horizontal="center" vertical="center" wrapText="1"/>
    </xf>
    <xf numFmtId="0" fontId="1" fillId="0" borderId="43" xfId="0" applyFont="1" applyBorder="1" applyAlignment="1">
      <alignment horizontal="center" vertical="center"/>
    </xf>
    <xf numFmtId="0" fontId="29" fillId="0" borderId="63" xfId="0" applyFont="1" applyBorder="1" applyAlignment="1">
      <alignment horizontal="center" vertical="center"/>
    </xf>
    <xf numFmtId="0" fontId="25" fillId="0" borderId="11" xfId="0" applyFont="1" applyBorder="1" applyAlignment="1">
      <alignment horizontal="left" vertical="center"/>
    </xf>
    <xf numFmtId="0" fontId="29" fillId="0" borderId="10" xfId="0" applyFont="1" applyBorder="1" applyAlignment="1">
      <alignment horizontal="center" vertical="center"/>
    </xf>
    <xf numFmtId="0" fontId="24" fillId="0" borderId="64" xfId="0" applyFont="1" applyBorder="1" applyAlignment="1">
      <alignment horizontal="center" vertical="center" wrapText="1"/>
    </xf>
    <xf numFmtId="0" fontId="29" fillId="0" borderId="65" xfId="0" applyFont="1" applyBorder="1" applyAlignment="1">
      <alignment horizontal="center" vertical="center"/>
    </xf>
    <xf numFmtId="0" fontId="25" fillId="0" borderId="66" xfId="0" applyFont="1" applyBorder="1" applyAlignment="1">
      <alignment horizontal="left" vertical="center"/>
    </xf>
    <xf numFmtId="0" fontId="24" fillId="0" borderId="67" xfId="0" applyFont="1" applyBorder="1" applyAlignment="1">
      <alignment horizontal="center" vertical="center" wrapText="1"/>
    </xf>
    <xf numFmtId="0" fontId="1" fillId="0" borderId="68" xfId="0" applyFont="1" applyBorder="1" applyAlignment="1">
      <alignment horizontal="center" vertical="center"/>
    </xf>
    <xf numFmtId="0" fontId="2" fillId="17" borderId="1" xfId="0" applyFont="1" applyFill="1" applyBorder="1" applyAlignment="1">
      <alignment vertical="center"/>
    </xf>
    <xf numFmtId="0" fontId="2" fillId="17" borderId="55" xfId="0" applyFont="1" applyFill="1" applyBorder="1" applyAlignment="1">
      <alignment vertical="center"/>
    </xf>
    <xf numFmtId="0" fontId="27" fillId="17" borderId="69" xfId="0" applyFont="1" applyFill="1" applyBorder="1" applyAlignment="1">
      <alignment horizontal="right" vertical="center" wrapText="1"/>
    </xf>
    <xf numFmtId="0" fontId="27" fillId="17" borderId="3" xfId="0" applyFont="1" applyFill="1" applyBorder="1" applyAlignment="1">
      <alignment horizontal="right" vertical="center" wrapText="1"/>
    </xf>
    <xf numFmtId="0" fontId="23" fillId="17" borderId="70" xfId="0" applyFont="1" applyFill="1" applyBorder="1" applyAlignment="1">
      <alignment horizontal="center" vertical="center" wrapText="1"/>
    </xf>
    <xf numFmtId="0" fontId="31" fillId="19" borderId="55" xfId="0" applyFont="1" applyFill="1" applyBorder="1" applyAlignment="1">
      <alignment horizontal="center" vertical="center"/>
    </xf>
    <xf numFmtId="0" fontId="31" fillId="19" borderId="3" xfId="0" applyFont="1" applyFill="1" applyBorder="1" applyAlignment="1">
      <alignment horizontal="center" vertical="center"/>
    </xf>
    <xf numFmtId="0" fontId="31" fillId="19" borderId="2" xfId="0" applyFont="1" applyFill="1" applyBorder="1" applyAlignment="1">
      <alignment horizontal="center" vertical="center"/>
    </xf>
    <xf numFmtId="177" fontId="23" fillId="20" borderId="57" xfId="0" applyNumberFormat="1" applyFont="1" applyFill="1" applyBorder="1" applyAlignment="1">
      <alignment horizontal="center" vertical="center" wrapText="1"/>
    </xf>
    <xf numFmtId="0" fontId="23" fillId="17" borderId="70" xfId="0" applyFont="1" applyFill="1" applyBorder="1" applyAlignment="1">
      <alignment horizontal="left" vertical="center" wrapText="1"/>
    </xf>
    <xf numFmtId="0" fontId="32" fillId="17" borderId="71" xfId="0" applyFont="1" applyFill="1" applyBorder="1" applyAlignment="1">
      <alignment horizontal="center" vertical="center" wrapText="1"/>
    </xf>
    <xf numFmtId="0" fontId="32" fillId="17" borderId="40" xfId="0" applyFont="1" applyFill="1" applyBorder="1" applyAlignment="1">
      <alignment horizontal="center" vertical="center" wrapText="1"/>
    </xf>
    <xf numFmtId="0" fontId="32" fillId="17" borderId="2" xfId="0" applyFont="1" applyFill="1" applyBorder="1" applyAlignment="1">
      <alignment horizontal="center" vertical="center" wrapText="1"/>
    </xf>
    <xf numFmtId="177" fontId="24" fillId="0" borderId="45" xfId="2" applyFont="1" applyFill="1" applyBorder="1" applyAlignment="1">
      <alignment vertical="center" wrapText="1"/>
    </xf>
    <xf numFmtId="0" fontId="27" fillId="0" borderId="72" xfId="0" applyFont="1" applyBorder="1" applyAlignment="1">
      <alignment horizontal="left" vertical="center" wrapText="1"/>
    </xf>
    <xf numFmtId="0" fontId="33" fillId="0" borderId="73" xfId="0" applyFont="1" applyBorder="1" applyAlignment="1">
      <alignment horizontal="center" vertical="center" wrapText="1"/>
    </xf>
    <xf numFmtId="0" fontId="33" fillId="0" borderId="45" xfId="0" applyFont="1" applyBorder="1" applyAlignment="1">
      <alignment horizontal="center" vertical="center" wrapText="1"/>
    </xf>
    <xf numFmtId="0" fontId="33" fillId="0" borderId="72" xfId="0" applyFont="1" applyBorder="1" applyAlignment="1">
      <alignment horizontal="center" vertical="center" wrapText="1"/>
    </xf>
    <xf numFmtId="177" fontId="24" fillId="0" borderId="49" xfId="2" applyFont="1" applyFill="1" applyBorder="1" applyAlignment="1">
      <alignment vertical="center" wrapText="1"/>
    </xf>
    <xf numFmtId="0" fontId="27" fillId="0" borderId="74" xfId="0" applyFont="1" applyBorder="1" applyAlignment="1">
      <alignment horizontal="left" vertical="center" wrapText="1"/>
    </xf>
    <xf numFmtId="177" fontId="24" fillId="0" borderId="54" xfId="2" applyFont="1" applyFill="1" applyBorder="1" applyAlignment="1">
      <alignment vertical="center" wrapText="1"/>
    </xf>
    <xf numFmtId="0" fontId="27" fillId="0" borderId="75" xfId="0" applyFont="1" applyBorder="1" applyAlignment="1">
      <alignment horizontal="left" vertical="center" wrapText="1"/>
    </xf>
    <xf numFmtId="0" fontId="27" fillId="17" borderId="76" xfId="0" applyFont="1" applyFill="1" applyBorder="1" applyAlignment="1">
      <alignment horizontal="left" vertical="center" wrapText="1"/>
    </xf>
    <xf numFmtId="0" fontId="24" fillId="0" borderId="72" xfId="0" applyFont="1" applyBorder="1" applyAlignment="1">
      <alignment horizontal="left" vertical="top" wrapText="1"/>
    </xf>
    <xf numFmtId="0" fontId="33" fillId="0" borderId="58" xfId="0" applyFont="1" applyBorder="1" applyAlignment="1">
      <alignment horizontal="center" vertical="center" wrapText="1"/>
    </xf>
    <xf numFmtId="0" fontId="24" fillId="0" borderId="74" xfId="0" applyFont="1" applyBorder="1" applyAlignment="1">
      <alignment horizontal="left" vertical="top" wrapText="1"/>
    </xf>
    <xf numFmtId="0" fontId="33" fillId="0" borderId="42"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77" xfId="0" applyFont="1" applyBorder="1" applyAlignment="1">
      <alignment horizontal="center" vertical="center" wrapText="1"/>
    </xf>
    <xf numFmtId="0" fontId="33" fillId="0" borderId="78" xfId="0" applyFont="1" applyBorder="1" applyAlignment="1">
      <alignment horizontal="center" vertical="center" wrapText="1"/>
    </xf>
    <xf numFmtId="0" fontId="33" fillId="0" borderId="79" xfId="0" applyFont="1" applyBorder="1" applyAlignment="1">
      <alignment horizontal="center" vertical="center" wrapText="1"/>
    </xf>
    <xf numFmtId="0" fontId="24" fillId="0" borderId="75" xfId="0" applyFont="1" applyBorder="1" applyAlignment="1">
      <alignment horizontal="left" vertical="top" wrapText="1"/>
    </xf>
    <xf numFmtId="0" fontId="33" fillId="19" borderId="80" xfId="0" applyFont="1" applyFill="1" applyBorder="1" applyAlignment="1">
      <alignment horizontal="center" vertical="center"/>
    </xf>
    <xf numFmtId="0" fontId="22" fillId="19" borderId="81" xfId="0" applyFont="1" applyFill="1" applyBorder="1" applyAlignment="1">
      <alignment horizontal="right" vertical="center"/>
    </xf>
    <xf numFmtId="0" fontId="22" fillId="19" borderId="82" xfId="0" applyFont="1" applyFill="1" applyBorder="1" applyAlignment="1">
      <alignment horizontal="right" vertical="center"/>
    </xf>
    <xf numFmtId="0" fontId="22" fillId="19" borderId="83" xfId="0" applyFont="1" applyFill="1" applyBorder="1" applyAlignment="1">
      <alignment horizontal="center"/>
    </xf>
    <xf numFmtId="177" fontId="27" fillId="20" borderId="40" xfId="2" applyFont="1" applyFill="1" applyBorder="1" applyAlignment="1">
      <alignment horizontal="center" vertical="center" wrapText="1"/>
    </xf>
    <xf numFmtId="0" fontId="27" fillId="17" borderId="70" xfId="0" applyFont="1" applyFill="1" applyBorder="1" applyAlignment="1">
      <alignment horizontal="left" vertical="center" wrapText="1"/>
    </xf>
    <xf numFmtId="177" fontId="27" fillId="20" borderId="57" xfId="2" applyFont="1" applyFill="1" applyBorder="1" applyAlignment="1">
      <alignment horizontal="center" vertical="center" wrapText="1"/>
    </xf>
    <xf numFmtId="0" fontId="1" fillId="0" borderId="75" xfId="0" applyFont="1" applyBorder="1"/>
    <xf numFmtId="0" fontId="1" fillId="17" borderId="84" xfId="0" applyFont="1" applyFill="1" applyBorder="1"/>
    <xf numFmtId="177" fontId="24" fillId="0" borderId="43" xfId="2" applyFont="1" applyFill="1" applyBorder="1" applyAlignment="1">
      <alignment vertical="center" wrapText="1"/>
    </xf>
    <xf numFmtId="0" fontId="1" fillId="0" borderId="85" xfId="0" applyFont="1" applyBorder="1"/>
    <xf numFmtId="177" fontId="24" fillId="0" borderId="10" xfId="2" applyFont="1" applyFill="1" applyBorder="1" applyAlignment="1">
      <alignment vertical="center" wrapText="1"/>
    </xf>
    <xf numFmtId="0" fontId="1" fillId="0" borderId="86" xfId="0" applyFont="1" applyBorder="1"/>
    <xf numFmtId="177" fontId="24" fillId="0" borderId="52" xfId="2" applyFont="1" applyFill="1" applyBorder="1" applyAlignment="1">
      <alignment vertical="center" wrapText="1"/>
    </xf>
    <xf numFmtId="0" fontId="1" fillId="0" borderId="87" xfId="0" applyFont="1" applyBorder="1"/>
    <xf numFmtId="184" fontId="27" fillId="20" borderId="88" xfId="2" applyNumberFormat="1" applyFont="1" applyFill="1" applyBorder="1" applyAlignment="1">
      <alignment vertical="center" wrapText="1"/>
    </xf>
    <xf numFmtId="177" fontId="27" fillId="17" borderId="89" xfId="2" applyFont="1" applyFill="1" applyBorder="1" applyAlignment="1">
      <alignment vertical="center" wrapText="1"/>
    </xf>
    <xf numFmtId="0" fontId="34" fillId="0" borderId="0" xfId="0" applyFont="1" applyAlignment="1">
      <alignment horizontal="center" vertical="center"/>
    </xf>
    <xf numFmtId="0" fontId="35" fillId="0" borderId="0" xfId="0" applyFont="1"/>
    <xf numFmtId="0" fontId="35" fillId="0" borderId="0" xfId="0" applyFont="1" applyAlignment="1">
      <alignment horizontal="center"/>
    </xf>
    <xf numFmtId="0" fontId="24" fillId="0" borderId="0" xfId="0" applyFont="1"/>
    <xf numFmtId="0" fontId="26" fillId="0" borderId="0" xfId="0" applyFont="1"/>
    <xf numFmtId="0" fontId="2" fillId="0" borderId="0" xfId="0" applyFont="1"/>
  </cellXfs>
  <cellStyles count="6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40% - Ênfase3 2" xfId="49"/>
    <cellStyle name="Data" xfId="50"/>
    <cellStyle name="Ênfase1 2" xfId="51"/>
    <cellStyle name="Ênfase2 2" xfId="52"/>
    <cellStyle name="Hiperlink 2" xfId="53"/>
    <cellStyle name="Início do Projeto" xfId="54"/>
    <cellStyle name="Nome" xfId="55"/>
    <cellStyle name="Normal 2" xfId="56"/>
    <cellStyle name="Normal 3" xfId="57"/>
    <cellStyle name="Normal 3 2 2" xfId="58"/>
    <cellStyle name="Porcentagem 2" xfId="59"/>
    <cellStyle name="Sheet Title" xfId="60"/>
    <cellStyle name="Tarefa" xfId="61"/>
    <cellStyle name="zTextoOculto" xfId="62"/>
  </cellStyles>
  <dxfs count="3">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s>
  <tableStyles count="0" defaultTableStyle="TableStyleMedium9" defaultPivotStyle="PivotStyleLight16"/>
  <colors>
    <mruColors>
      <color rgb="00A679E7"/>
      <color rgb="00DCCAF6"/>
      <color rgb="008961ED"/>
      <color rgb="00D1D1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148590</xdr:colOff>
      <xdr:row>1</xdr:row>
      <xdr:rowOff>206375</xdr:rowOff>
    </xdr:from>
    <xdr:to>
      <xdr:col>25</xdr:col>
      <xdr:colOff>549910</xdr:colOff>
      <xdr:row>41</xdr:row>
      <xdr:rowOff>98425</xdr:rowOff>
    </xdr:to>
    <xdr:pic>
      <xdr:nvPicPr>
        <xdr:cNvPr id="2" name="Picture 1" descr="WBS"/>
        <xdr:cNvPicPr>
          <a:picLocks noChangeAspect="1"/>
        </xdr:cNvPicPr>
      </xdr:nvPicPr>
      <xdr:blipFill>
        <a:blip r:embed="rId1"/>
        <a:stretch>
          <a:fillRect/>
        </a:stretch>
      </xdr:blipFill>
      <xdr:spPr>
        <a:xfrm>
          <a:off x="148590" y="415925"/>
          <a:ext cx="15384145" cy="715962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800100" y="95250"/>
          <a:ext cx="9715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Resources\directory\32a430fa-0843-4045-aaf0-553c90496470.ExcelAutomationServiceFrontend.WorkingDir\NoAVScans\c3e9926f-4891-4bc7-9551-dd8e77df89b2\in\Gr&#225;fico de Gantt 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onogramaDeProjeto"/>
      <sheetName val="Sobre"/>
    </sheetNames>
    <sheetDataSet>
      <sheetData sheetId="0">
        <row r="9">
          <cell r="E9">
            <v>45174</v>
          </cell>
          <cell r="F9">
            <v>45177</v>
          </cell>
        </row>
        <row r="10">
          <cell r="E10">
            <v>45177</v>
          </cell>
          <cell r="F10">
            <v>45179</v>
          </cell>
        </row>
        <row r="11">
          <cell r="E11">
            <v>45179</v>
          </cell>
          <cell r="F11">
            <v>45183</v>
          </cell>
        </row>
        <row r="12">
          <cell r="E12">
            <v>45183</v>
          </cell>
          <cell r="F12">
            <v>45188</v>
          </cell>
        </row>
        <row r="13">
          <cell r="E13">
            <v>45178</v>
          </cell>
          <cell r="F13">
            <v>45180</v>
          </cell>
        </row>
        <row r="15">
          <cell r="E15">
            <v>45179</v>
          </cell>
          <cell r="F15">
            <v>45183</v>
          </cell>
        </row>
        <row r="16">
          <cell r="E16">
            <v>45181</v>
          </cell>
          <cell r="F16">
            <v>45186</v>
          </cell>
        </row>
        <row r="17">
          <cell r="E17">
            <v>45186</v>
          </cell>
          <cell r="F17">
            <v>45189</v>
          </cell>
        </row>
        <row r="18">
          <cell r="E18">
            <v>45186</v>
          </cell>
          <cell r="F18">
            <v>45188</v>
          </cell>
        </row>
        <row r="19">
          <cell r="E19">
            <v>45186</v>
          </cell>
          <cell r="F19">
            <v>45189</v>
          </cell>
        </row>
        <row r="21">
          <cell r="E21">
            <v>45189</v>
          </cell>
          <cell r="F21">
            <v>45194</v>
          </cell>
        </row>
        <row r="22">
          <cell r="E22">
            <v>45195</v>
          </cell>
          <cell r="F22">
            <v>45199</v>
          </cell>
        </row>
        <row r="23">
          <cell r="E23">
            <v>45200</v>
          </cell>
          <cell r="F23">
            <v>45205</v>
          </cell>
        </row>
        <row r="24">
          <cell r="E24">
            <v>45206</v>
          </cell>
          <cell r="F24">
            <v>45210</v>
          </cell>
        </row>
        <row r="25">
          <cell r="E25">
            <v>45200</v>
          </cell>
          <cell r="F25">
            <v>45204</v>
          </cell>
        </row>
        <row r="27">
          <cell r="E27" t="str">
            <v>data</v>
          </cell>
          <cell r="F27" t="str">
            <v>data</v>
          </cell>
        </row>
        <row r="28">
          <cell r="E28" t="str">
            <v>data</v>
          </cell>
          <cell r="F28" t="str">
            <v>data</v>
          </cell>
        </row>
        <row r="29">
          <cell r="E29" t="str">
            <v>data</v>
          </cell>
          <cell r="F29" t="str">
            <v>data</v>
          </cell>
        </row>
        <row r="30">
          <cell r="E30" t="str">
            <v>data</v>
          </cell>
          <cell r="F30" t="str">
            <v>data</v>
          </cell>
        </row>
        <row r="31">
          <cell r="E31" t="str">
            <v>data</v>
          </cell>
          <cell r="F31" t="str">
            <v>data</v>
          </cell>
        </row>
      </sheetData>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1" refreshedVersion="4" refreshedDate="45174.9130778935" refreshedBy="Mary Alice Aparecida Guilherme" recordCount="50">
  <cacheSource type="worksheet">
    <worksheetSource ref="B9:I56" sheet="WBS_Detalhado (ordem etapas)"/>
  </cacheSource>
  <cacheFields count="8">
    <cacheField name="Ref" numFmtId="0">
      <sharedItems containsNumber="1" containsInteger="1" containsMixedTypes="1"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cacheField name="Conclusão" numFmtId="0"/>
    <cacheField name="Responsável" numFmtId="0">
      <sharedItems containsBlank="1" count="11">
        <m/>
        <s v="GERENTE DE PROJETO"/>
        <s v="DESIGN"/>
        <s v="DESENVOLVIMENTO"/>
        <s v="SEGURANÇA"/>
        <s v="QUALIDADE"/>
        <s v="UX"/>
        <s v="REDES"/>
        <s v="COMERCIAL"/>
        <s v="EQUIPE TÉCNICA"/>
        <s v="DESEMPENHO"/>
      </sharedItems>
    </cacheField>
    <cacheField name="Recursos                                    " numFmtId="0"/>
    <cacheField name="Custos" numFmtId="0"/>
  </cacheFields>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dataOnRows="1" autoFormatId="1" applyNumberFormats="0" applyBorderFormats="0" applyFontFormats="0" applyPatternFormats="0" applyAlignmentFormats="0" applyWidthHeightFormats="1" dataCaption="Dados" updatedVersion="6" createdVersion="1" useAutoFormatting="1" compact="0" indent="0" compactData="0" gridDropZones="1" showDrill="0" fieldListSortAscending="1">
  <location ref="A3:E55" firstHeaderRow="2" firstDataRow="2" firstDataCol="4"/>
  <pivotFields count="8">
    <pivotField axis="axisRow" compact="0" defaultSubtotal="0" outline="0" showAll="0" includeNewItemsInFilter="1">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defaultSubtotal="0" outline="0" showAll="0" includeNewItemsInFilter="1">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sortType="ascending" defaultSubtotal="0" outline="0" showAll="0" includeNewItemsInFilter="1">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defaultSubtotal="0" outline="0" showAll="0" includeNewItemsInFilter="1">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LastColumn="1"/>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Y78"/>
  <sheetViews>
    <sheetView showGridLines="0" zoomScale="85" zoomScaleNormal="85" workbookViewId="0">
      <selection activeCell="AH18" sqref="AH18"/>
    </sheetView>
  </sheetViews>
  <sheetFormatPr defaultColWidth="9" defaultRowHeight="12.75"/>
  <cols>
    <col min="1" max="1" width="3" customWidth="1"/>
    <col min="2" max="2" width="14.7142857142857" customWidth="1"/>
  </cols>
  <sheetData>
    <row r="1" ht="16.5" spans="2:17">
      <c r="B1" s="7"/>
      <c r="Q1" s="250"/>
    </row>
    <row r="2" ht="16.5" spans="2:17">
      <c r="B2" s="7"/>
      <c r="Q2" s="250"/>
    </row>
    <row r="3" ht="26.25" customHeight="1" spans="1:21">
      <c r="A3" s="247"/>
      <c r="B3" s="247"/>
      <c r="C3" s="248"/>
      <c r="D3" s="248"/>
      <c r="E3" s="248"/>
      <c r="F3" s="248"/>
      <c r="G3" s="248"/>
      <c r="H3" s="248"/>
      <c r="I3" s="248"/>
      <c r="J3" s="248"/>
      <c r="K3" s="248"/>
      <c r="L3" s="248"/>
      <c r="M3" s="248"/>
      <c r="N3" s="248"/>
      <c r="O3" s="248"/>
      <c r="P3" s="248"/>
      <c r="Q3" s="248"/>
      <c r="R3" s="248"/>
      <c r="S3" s="248"/>
      <c r="T3" s="248"/>
      <c r="U3" s="248"/>
    </row>
    <row r="4" ht="26.25" customHeight="1" spans="1:21">
      <c r="A4" s="247"/>
      <c r="B4" s="247"/>
      <c r="C4" s="249"/>
      <c r="D4" s="249"/>
      <c r="E4" s="249"/>
      <c r="F4" s="249"/>
      <c r="G4" s="249"/>
      <c r="H4" s="249"/>
      <c r="I4" s="249"/>
      <c r="J4" s="249"/>
      <c r="K4" s="249"/>
      <c r="L4" s="249"/>
      <c r="M4" s="249"/>
      <c r="N4" s="249"/>
      <c r="O4" s="249"/>
      <c r="P4" s="249"/>
      <c r="Q4" s="249"/>
      <c r="R4" s="249"/>
      <c r="S4" s="249"/>
      <c r="T4" s="249"/>
      <c r="U4" s="249"/>
    </row>
    <row r="16" ht="15" spans="2:24">
      <c r="B16" s="250"/>
      <c r="C16" s="250"/>
      <c r="D16" s="250"/>
      <c r="E16" s="250"/>
      <c r="F16" s="250"/>
      <c r="G16" s="250"/>
      <c r="H16" s="250"/>
      <c r="I16" s="250"/>
      <c r="J16" s="250"/>
      <c r="K16" s="250"/>
      <c r="L16" s="250"/>
      <c r="M16" s="250"/>
      <c r="N16" s="250"/>
      <c r="O16" s="250"/>
      <c r="P16" s="250"/>
      <c r="Q16" s="250"/>
      <c r="R16" s="250"/>
      <c r="S16" s="250"/>
      <c r="T16" s="250"/>
      <c r="U16" s="250"/>
      <c r="V16" s="250"/>
      <c r="W16" s="250"/>
      <c r="X16" s="250"/>
    </row>
    <row r="17" ht="15" spans="2:25">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1"/>
    </row>
    <row r="18" ht="15" spans="2:25">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1"/>
    </row>
    <row r="19" ht="15" spans="2:25">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1"/>
    </row>
    <row r="20" ht="15" spans="2:25">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1"/>
    </row>
    <row r="21" ht="15" spans="2:25">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1"/>
    </row>
    <row r="22" ht="15" spans="2:25">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1"/>
    </row>
    <row r="23" ht="15" spans="2:25">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1"/>
    </row>
    <row r="24" ht="15" spans="2:25">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1"/>
    </row>
    <row r="25" ht="15" spans="2:25">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1"/>
    </row>
    <row r="26" ht="15" spans="2:25">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1"/>
    </row>
    <row r="27" ht="15" spans="2:25">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1"/>
    </row>
    <row r="28" ht="15" spans="2:25">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1"/>
    </row>
    <row r="29" ht="15" spans="2:25">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1"/>
    </row>
    <row r="74" spans="2:4">
      <c r="B74" s="252"/>
      <c r="C74" s="252"/>
      <c r="D74" s="252"/>
    </row>
    <row r="75" spans="2:4">
      <c r="B75" s="252"/>
      <c r="C75" s="252"/>
      <c r="D75" s="252"/>
    </row>
    <row r="76" spans="2:2">
      <c r="B76" s="4"/>
    </row>
    <row r="77" spans="2:2">
      <c r="B77" s="4"/>
    </row>
    <row r="78" spans="2:2">
      <c r="B78" s="4"/>
    </row>
  </sheetData>
  <mergeCells count="1">
    <mergeCell ref="A3:B3"/>
  </mergeCells>
  <printOptions horizontalCentered="1"/>
  <pageMargins left="0.196850393700787" right="0.393700787401575" top="0.393700787401575" bottom="0.393700787401575" header="0.393700787401575" footer="0.393700787401575"/>
  <pageSetup paperSize="9" scale="75" orientation="landscape"/>
  <headerFooter alignWithMargins="0">
    <oddFooter>&amp;R13</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961ED"/>
    <outlinePr summaryBelow="0"/>
    <pageSetUpPr fitToPage="1"/>
  </sheetPr>
  <dimension ref="A2:P85"/>
  <sheetViews>
    <sheetView showGridLines="0" tabSelected="1" zoomScale="115" zoomScaleNormal="115" workbookViewId="0">
      <pane ySplit="9" topLeftCell="A13" activePane="bottomLeft" state="frozenSplit"/>
      <selection/>
      <selection pane="bottomLeft" activeCell="I62" sqref="I62"/>
    </sheetView>
  </sheetViews>
  <sheetFormatPr defaultColWidth="9" defaultRowHeight="12.75"/>
  <cols>
    <col min="1" max="1" width="3.42857142857143" customWidth="1"/>
    <col min="2" max="2" width="8.71428571428571" style="113" customWidth="1"/>
    <col min="3" max="3" width="94.7142857142857" style="114" customWidth="1"/>
    <col min="4" max="4" width="17" style="113" customWidth="1"/>
    <col min="5" max="5" width="15.4285714285714" style="5" customWidth="1"/>
    <col min="6" max="6" width="14.4285714285714" style="5" customWidth="1"/>
    <col min="7" max="7" width="21.7142857142857" style="115" customWidth="1"/>
    <col min="8" max="8" width="13.4285714285714" style="5" customWidth="1"/>
    <col min="9" max="9" width="16.2857142857143" style="5" customWidth="1"/>
    <col min="10" max="10" width="12.5714285714286" customWidth="1"/>
    <col min="13" max="13" width="8.71428571428571" customWidth="1"/>
    <col min="14" max="14" width="46.1428571428571" customWidth="1"/>
    <col min="15" max="15" width="56.4285714285714" customWidth="1"/>
    <col min="16" max="16" width="16" customWidth="1"/>
  </cols>
  <sheetData>
    <row r="2" spans="3:3">
      <c r="C2" s="116"/>
    </row>
    <row r="3" ht="18" spans="3:3">
      <c r="C3" s="117" t="s">
        <v>0</v>
      </c>
    </row>
    <row r="7" ht="16.5" spans="2:2">
      <c r="B7" s="118" t="s">
        <v>1</v>
      </c>
    </row>
    <row r="8" ht="13.5"/>
    <row r="9" s="1" customFormat="1" ht="32.25" spans="2:16">
      <c r="B9" s="119" t="s">
        <v>2</v>
      </c>
      <c r="C9" s="120" t="s">
        <v>3</v>
      </c>
      <c r="D9" s="121" t="s">
        <v>4</v>
      </c>
      <c r="E9" s="122" t="s">
        <v>5</v>
      </c>
      <c r="F9" s="123" t="s">
        <v>6</v>
      </c>
      <c r="G9" s="123" t="s">
        <v>7</v>
      </c>
      <c r="H9" s="123" t="s">
        <v>8</v>
      </c>
      <c r="I9" s="123" t="s">
        <v>9</v>
      </c>
      <c r="J9" s="202" t="s">
        <v>10</v>
      </c>
      <c r="M9" s="203" t="s">
        <v>11</v>
      </c>
      <c r="N9" s="204"/>
      <c r="O9" s="204"/>
      <c r="P9" s="205"/>
    </row>
    <row r="10" s="3" customFormat="1" ht="31.9" customHeight="1" spans="2:16">
      <c r="B10" s="119">
        <v>1</v>
      </c>
      <c r="C10" s="124" t="s">
        <v>12</v>
      </c>
      <c r="D10" s="121"/>
      <c r="E10" s="122"/>
      <c r="F10" s="123"/>
      <c r="G10" s="123"/>
      <c r="H10" s="123"/>
      <c r="I10" s="206">
        <f>SUM(I11:I13)</f>
        <v>7700</v>
      </c>
      <c r="J10" s="207"/>
      <c r="M10" s="208"/>
      <c r="N10" s="209" t="s">
        <v>13</v>
      </c>
      <c r="O10" s="209" t="s">
        <v>4</v>
      </c>
      <c r="P10" s="210" t="s">
        <v>5</v>
      </c>
    </row>
    <row r="11" s="3" customFormat="1" ht="22.5" customHeight="1" spans="2:16">
      <c r="B11" s="125" t="s">
        <v>14</v>
      </c>
      <c r="C11" s="126" t="s">
        <v>15</v>
      </c>
      <c r="D11" s="127"/>
      <c r="E11" s="128">
        <v>2</v>
      </c>
      <c r="F11" s="129" t="s">
        <v>16</v>
      </c>
      <c r="G11" s="130" t="s">
        <v>17</v>
      </c>
      <c r="H11" s="131" t="s">
        <v>18</v>
      </c>
      <c r="I11" s="211">
        <v>2500</v>
      </c>
      <c r="J11" s="212"/>
      <c r="M11" s="213">
        <v>1</v>
      </c>
      <c r="N11" s="214" t="s">
        <v>12</v>
      </c>
      <c r="O11" s="214" t="s">
        <v>19</v>
      </c>
      <c r="P11" s="215">
        <v>6</v>
      </c>
    </row>
    <row r="12" s="3" customFormat="1" ht="27.75" customHeight="1" spans="2:16">
      <c r="B12" s="132" t="s">
        <v>20</v>
      </c>
      <c r="C12" s="133" t="s">
        <v>21</v>
      </c>
      <c r="D12" s="134" t="s">
        <v>14</v>
      </c>
      <c r="E12" s="135">
        <v>2</v>
      </c>
      <c r="F12" s="129" t="s">
        <v>16</v>
      </c>
      <c r="G12" s="136" t="s">
        <v>17</v>
      </c>
      <c r="H12" s="137" t="s">
        <v>18</v>
      </c>
      <c r="I12" s="216">
        <v>2000</v>
      </c>
      <c r="J12" s="217"/>
      <c r="M12" s="213">
        <v>2</v>
      </c>
      <c r="N12" s="214" t="s">
        <v>22</v>
      </c>
      <c r="O12" s="214" t="s">
        <v>12</v>
      </c>
      <c r="P12" s="215">
        <v>11</v>
      </c>
    </row>
    <row r="13" s="3" customFormat="1" ht="28.5" customHeight="1" spans="2:16">
      <c r="B13" s="138" t="s">
        <v>23</v>
      </c>
      <c r="C13" s="139" t="s">
        <v>24</v>
      </c>
      <c r="D13" s="140" t="s">
        <v>20</v>
      </c>
      <c r="E13" s="141">
        <v>2</v>
      </c>
      <c r="F13" s="129" t="s">
        <v>16</v>
      </c>
      <c r="G13" s="142" t="s">
        <v>17</v>
      </c>
      <c r="H13" s="143" t="s">
        <v>18</v>
      </c>
      <c r="I13" s="218">
        <v>3200</v>
      </c>
      <c r="J13" s="219"/>
      <c r="M13" s="213">
        <v>3</v>
      </c>
      <c r="N13" s="214" t="s">
        <v>25</v>
      </c>
      <c r="O13" s="214" t="s">
        <v>12</v>
      </c>
      <c r="P13" s="215">
        <v>8</v>
      </c>
    </row>
    <row r="14" s="3" customFormat="1" ht="18.75" spans="2:16">
      <c r="B14" s="144">
        <v>2</v>
      </c>
      <c r="C14" s="145" t="s">
        <v>22</v>
      </c>
      <c r="D14" s="146"/>
      <c r="E14" s="147"/>
      <c r="F14" s="148"/>
      <c r="G14" s="148"/>
      <c r="H14" s="148"/>
      <c r="I14" s="206">
        <f>SUM(I15:I21)</f>
        <v>17000</v>
      </c>
      <c r="J14" s="220"/>
      <c r="M14" s="213">
        <v>4</v>
      </c>
      <c r="N14" s="214" t="s">
        <v>26</v>
      </c>
      <c r="O14" s="214" t="s">
        <v>27</v>
      </c>
      <c r="P14" s="215">
        <v>11</v>
      </c>
    </row>
    <row r="15" s="4" customFormat="1" ht="37.5" customHeight="1" spans="2:16">
      <c r="B15" s="125" t="s">
        <v>28</v>
      </c>
      <c r="C15" s="126" t="s">
        <v>29</v>
      </c>
      <c r="D15" s="127" t="s">
        <v>20</v>
      </c>
      <c r="E15" s="149">
        <v>2</v>
      </c>
      <c r="F15" s="131" t="s">
        <v>16</v>
      </c>
      <c r="G15" s="150" t="s">
        <v>17</v>
      </c>
      <c r="H15" s="131" t="s">
        <v>18</v>
      </c>
      <c r="I15" s="211">
        <v>2000</v>
      </c>
      <c r="J15" s="221"/>
      <c r="M15" s="213">
        <v>6</v>
      </c>
      <c r="N15" s="222" t="s">
        <v>30</v>
      </c>
      <c r="O15" s="222" t="s">
        <v>31</v>
      </c>
      <c r="P15" s="215">
        <v>3</v>
      </c>
    </row>
    <row r="16" s="4" customFormat="1" ht="33" customHeight="1" spans="2:16">
      <c r="B16" s="132" t="s">
        <v>32</v>
      </c>
      <c r="C16" s="151" t="s">
        <v>33</v>
      </c>
      <c r="D16" s="134" t="s">
        <v>28</v>
      </c>
      <c r="E16" s="152">
        <v>2</v>
      </c>
      <c r="F16" s="131" t="s">
        <v>16</v>
      </c>
      <c r="G16" s="142" t="s">
        <v>17</v>
      </c>
      <c r="H16" s="137" t="s">
        <v>18</v>
      </c>
      <c r="I16" s="216">
        <v>2500</v>
      </c>
      <c r="J16" s="223"/>
      <c r="M16" s="224">
        <v>7</v>
      </c>
      <c r="N16" s="225" t="s">
        <v>34</v>
      </c>
      <c r="O16" s="225" t="s">
        <v>30</v>
      </c>
      <c r="P16" s="226">
        <v>6</v>
      </c>
    </row>
    <row r="17" s="4" customFormat="1" ht="28.5" customHeight="1" spans="2:16">
      <c r="B17" s="132" t="s">
        <v>35</v>
      </c>
      <c r="C17" s="151" t="s">
        <v>36</v>
      </c>
      <c r="D17" s="134" t="s">
        <v>32</v>
      </c>
      <c r="E17" s="152">
        <v>2</v>
      </c>
      <c r="F17" s="131" t="s">
        <v>16</v>
      </c>
      <c r="G17" s="142" t="s">
        <v>17</v>
      </c>
      <c r="H17" s="137" t="s">
        <v>18</v>
      </c>
      <c r="I17" s="216">
        <v>2500</v>
      </c>
      <c r="J17" s="223"/>
      <c r="M17" s="213">
        <v>8</v>
      </c>
      <c r="N17" s="214" t="s">
        <v>37</v>
      </c>
      <c r="O17" s="225" t="s">
        <v>34</v>
      </c>
      <c r="P17" s="215">
        <v>6</v>
      </c>
    </row>
    <row r="18" s="4" customFormat="1" ht="39" customHeight="1" spans="2:16">
      <c r="B18" s="132" t="s">
        <v>38</v>
      </c>
      <c r="C18" s="151" t="s">
        <v>39</v>
      </c>
      <c r="D18" s="134" t="s">
        <v>35</v>
      </c>
      <c r="E18" s="152">
        <v>1</v>
      </c>
      <c r="F18" s="137" t="s">
        <v>40</v>
      </c>
      <c r="G18" s="142" t="s">
        <v>17</v>
      </c>
      <c r="H18" s="137" t="s">
        <v>18</v>
      </c>
      <c r="I18" s="216">
        <v>2500</v>
      </c>
      <c r="J18" s="223"/>
      <c r="M18" s="213">
        <v>9</v>
      </c>
      <c r="N18" s="214" t="s">
        <v>41</v>
      </c>
      <c r="O18" s="214" t="s">
        <v>37</v>
      </c>
      <c r="P18" s="215">
        <v>6</v>
      </c>
    </row>
    <row r="19" s="4" customFormat="1" ht="34.9" customHeight="1" spans="2:16">
      <c r="B19" s="132" t="s">
        <v>42</v>
      </c>
      <c r="C19" s="151" t="s">
        <v>43</v>
      </c>
      <c r="D19" s="134" t="s">
        <v>35</v>
      </c>
      <c r="E19" s="152">
        <v>1</v>
      </c>
      <c r="F19" s="137" t="s">
        <v>40</v>
      </c>
      <c r="G19" s="142" t="s">
        <v>17</v>
      </c>
      <c r="H19" s="137" t="s">
        <v>18</v>
      </c>
      <c r="I19" s="216">
        <v>2500</v>
      </c>
      <c r="J19" s="223"/>
      <c r="M19" s="213">
        <v>10</v>
      </c>
      <c r="N19" s="214" t="s">
        <v>44</v>
      </c>
      <c r="O19" s="214" t="s">
        <v>45</v>
      </c>
      <c r="P19" s="215">
        <v>6</v>
      </c>
    </row>
    <row r="20" s="4" customFormat="1" ht="28.5" customHeight="1" spans="2:16">
      <c r="B20" s="132" t="s">
        <v>46</v>
      </c>
      <c r="C20" s="151" t="s">
        <v>47</v>
      </c>
      <c r="D20" s="134" t="s">
        <v>42</v>
      </c>
      <c r="E20" s="135">
        <v>2</v>
      </c>
      <c r="F20" s="153" t="s">
        <v>16</v>
      </c>
      <c r="G20" s="142" t="s">
        <v>17</v>
      </c>
      <c r="H20" s="137" t="s">
        <v>18</v>
      </c>
      <c r="I20" s="216">
        <v>2500</v>
      </c>
      <c r="J20" s="223"/>
      <c r="M20" s="227">
        <v>11</v>
      </c>
      <c r="N20" s="222" t="s">
        <v>48</v>
      </c>
      <c r="O20" s="214" t="s">
        <v>44</v>
      </c>
      <c r="P20" s="228">
        <v>6</v>
      </c>
    </row>
    <row r="21" s="4" customFormat="1" ht="28.5" customHeight="1" spans="2:16">
      <c r="B21" s="138" t="s">
        <v>49</v>
      </c>
      <c r="C21" s="154" t="s">
        <v>50</v>
      </c>
      <c r="D21" s="140" t="s">
        <v>42</v>
      </c>
      <c r="E21" s="155">
        <v>1</v>
      </c>
      <c r="F21" s="143" t="s">
        <v>40</v>
      </c>
      <c r="G21" s="142" t="s">
        <v>17</v>
      </c>
      <c r="H21" s="143" t="s">
        <v>18</v>
      </c>
      <c r="I21" s="216">
        <v>2500</v>
      </c>
      <c r="J21" s="229"/>
      <c r="M21" s="230"/>
      <c r="N21" s="231"/>
      <c r="O21" s="232"/>
      <c r="P21" s="233"/>
    </row>
    <row r="22" s="3" customFormat="1" ht="24" customHeight="1" spans="2:10">
      <c r="B22" s="144">
        <v>3</v>
      </c>
      <c r="C22" s="145" t="s">
        <v>25</v>
      </c>
      <c r="D22" s="146"/>
      <c r="E22" s="156"/>
      <c r="F22" s="157"/>
      <c r="G22" s="157"/>
      <c r="H22" s="157"/>
      <c r="I22" s="234">
        <f>SUM(I23:I28)</f>
        <v>13200</v>
      </c>
      <c r="J22" s="235"/>
    </row>
    <row r="23" s="4" customFormat="1" ht="28.5" customHeight="1" spans="1:10">
      <c r="A23" s="4" t="s">
        <v>51</v>
      </c>
      <c r="B23" s="125" t="s">
        <v>52</v>
      </c>
      <c r="C23" s="158" t="s">
        <v>53</v>
      </c>
      <c r="D23" s="127" t="s">
        <v>23</v>
      </c>
      <c r="E23" s="149">
        <v>1</v>
      </c>
      <c r="F23" s="131" t="s">
        <v>40</v>
      </c>
      <c r="G23" s="131" t="s">
        <v>54</v>
      </c>
      <c r="H23" s="131" t="s">
        <v>18</v>
      </c>
      <c r="I23" s="211">
        <v>2000</v>
      </c>
      <c r="J23" s="221"/>
    </row>
    <row r="24" s="4" customFormat="1" ht="28.5" customHeight="1" spans="2:10">
      <c r="B24" s="132" t="s">
        <v>55</v>
      </c>
      <c r="C24" s="151" t="s">
        <v>56</v>
      </c>
      <c r="D24" s="134" t="s">
        <v>52</v>
      </c>
      <c r="E24" s="152">
        <v>1</v>
      </c>
      <c r="F24" s="131" t="s">
        <v>40</v>
      </c>
      <c r="G24" s="137" t="s">
        <v>54</v>
      </c>
      <c r="H24" s="137" t="s">
        <v>18</v>
      </c>
      <c r="I24" s="216">
        <v>2250</v>
      </c>
      <c r="J24" s="223"/>
    </row>
    <row r="25" s="4" customFormat="1" ht="28.5" customHeight="1" spans="2:10">
      <c r="B25" s="132" t="s">
        <v>57</v>
      </c>
      <c r="C25" s="151" t="s">
        <v>58</v>
      </c>
      <c r="D25" s="134" t="s">
        <v>55</v>
      </c>
      <c r="E25" s="152">
        <v>1</v>
      </c>
      <c r="F25" s="131" t="s">
        <v>40</v>
      </c>
      <c r="G25" s="137" t="s">
        <v>54</v>
      </c>
      <c r="H25" s="137" t="s">
        <v>18</v>
      </c>
      <c r="I25" s="216">
        <v>2200</v>
      </c>
      <c r="J25" s="223"/>
    </row>
    <row r="26" s="4" customFormat="1" ht="28.5" customHeight="1" spans="1:10">
      <c r="A26" s="4" t="s">
        <v>51</v>
      </c>
      <c r="B26" s="132" t="s">
        <v>59</v>
      </c>
      <c r="C26" s="151" t="s">
        <v>60</v>
      </c>
      <c r="D26" s="159" t="s">
        <v>57</v>
      </c>
      <c r="E26" s="152">
        <v>1</v>
      </c>
      <c r="F26" s="131" t="s">
        <v>40</v>
      </c>
      <c r="G26" s="137" t="s">
        <v>54</v>
      </c>
      <c r="H26" s="137" t="s">
        <v>18</v>
      </c>
      <c r="I26" s="216">
        <v>2250</v>
      </c>
      <c r="J26" s="223"/>
    </row>
    <row r="27" s="4" customFormat="1" ht="28.5" customHeight="1" spans="2:10">
      <c r="B27" s="132" t="s">
        <v>61</v>
      </c>
      <c r="C27" s="151" t="s">
        <v>62</v>
      </c>
      <c r="D27" s="134" t="s">
        <v>59</v>
      </c>
      <c r="E27" s="152">
        <v>2</v>
      </c>
      <c r="F27" s="137" t="s">
        <v>16</v>
      </c>
      <c r="G27" s="137" t="s">
        <v>54</v>
      </c>
      <c r="H27" s="137" t="s">
        <v>18</v>
      </c>
      <c r="I27" s="216">
        <v>2250</v>
      </c>
      <c r="J27" s="223"/>
    </row>
    <row r="28" s="4" customFormat="1" ht="28.5" customHeight="1" spans="2:16">
      <c r="B28" s="138" t="s">
        <v>63</v>
      </c>
      <c r="C28" s="154" t="s">
        <v>64</v>
      </c>
      <c r="D28" s="140" t="s">
        <v>59</v>
      </c>
      <c r="E28" s="155">
        <v>2</v>
      </c>
      <c r="F28" s="137" t="s">
        <v>16</v>
      </c>
      <c r="G28" s="143" t="s">
        <v>54</v>
      </c>
      <c r="H28" s="143" t="s">
        <v>18</v>
      </c>
      <c r="I28" s="216">
        <v>2250</v>
      </c>
      <c r="J28" s="229"/>
      <c r="M28" s="3"/>
      <c r="N28" s="3"/>
      <c r="O28" s="3"/>
      <c r="P28" s="3"/>
    </row>
    <row r="29" s="3" customFormat="1" ht="15.75" customHeight="1" spans="2:16">
      <c r="B29" s="144">
        <v>4</v>
      </c>
      <c r="C29" s="145" t="s">
        <v>26</v>
      </c>
      <c r="D29" s="146"/>
      <c r="E29" s="147"/>
      <c r="F29" s="148"/>
      <c r="G29" s="148"/>
      <c r="H29" s="148"/>
      <c r="I29" s="236">
        <f>SUM(I30:I36)</f>
        <v>32000</v>
      </c>
      <c r="J29" s="220"/>
      <c r="M29" s="4"/>
      <c r="N29" s="4"/>
      <c r="O29" s="4"/>
      <c r="P29" s="4"/>
    </row>
    <row r="30" s="4" customFormat="1" ht="28.5" customHeight="1" spans="2:10">
      <c r="B30" s="125" t="s">
        <v>65</v>
      </c>
      <c r="C30" s="158" t="s">
        <v>66</v>
      </c>
      <c r="D30" s="127" t="s">
        <v>63</v>
      </c>
      <c r="E30" s="149">
        <v>2</v>
      </c>
      <c r="F30" s="131" t="s">
        <v>16</v>
      </c>
      <c r="G30" s="160" t="s">
        <v>67</v>
      </c>
      <c r="H30" s="131" t="s">
        <v>18</v>
      </c>
      <c r="I30" s="211">
        <v>6000</v>
      </c>
      <c r="J30" s="221"/>
    </row>
    <row r="31" s="4" customFormat="1" ht="28.5" customHeight="1" spans="2:10">
      <c r="B31" s="132" t="s">
        <v>68</v>
      </c>
      <c r="C31" s="151" t="s">
        <v>69</v>
      </c>
      <c r="D31" s="134" t="s">
        <v>70</v>
      </c>
      <c r="E31" s="135">
        <v>1</v>
      </c>
      <c r="F31" s="153" t="s">
        <v>40</v>
      </c>
      <c r="G31" s="161" t="s">
        <v>67</v>
      </c>
      <c r="H31" s="153" t="s">
        <v>18</v>
      </c>
      <c r="I31" s="216">
        <v>4000</v>
      </c>
      <c r="J31" s="223"/>
    </row>
    <row r="32" s="4" customFormat="1" ht="28.5" customHeight="1" spans="2:10">
      <c r="B32" s="132" t="s">
        <v>71</v>
      </c>
      <c r="C32" s="151" t="s">
        <v>72</v>
      </c>
      <c r="D32" s="134" t="s">
        <v>68</v>
      </c>
      <c r="E32" s="135">
        <v>2</v>
      </c>
      <c r="F32" s="153" t="s">
        <v>16</v>
      </c>
      <c r="G32" s="161" t="s">
        <v>67</v>
      </c>
      <c r="H32" s="153" t="s">
        <v>18</v>
      </c>
      <c r="I32" s="216">
        <v>4500</v>
      </c>
      <c r="J32" s="223"/>
    </row>
    <row r="33" s="4" customFormat="1" ht="28.5" customHeight="1" spans="2:10">
      <c r="B33" s="132" t="s">
        <v>73</v>
      </c>
      <c r="C33" s="151" t="s">
        <v>74</v>
      </c>
      <c r="D33" s="134" t="s">
        <v>65</v>
      </c>
      <c r="E33" s="135">
        <v>1</v>
      </c>
      <c r="F33" s="153" t="s">
        <v>40</v>
      </c>
      <c r="G33" s="161" t="s">
        <v>67</v>
      </c>
      <c r="H33" s="153" t="s">
        <v>18</v>
      </c>
      <c r="I33" s="216">
        <v>4000</v>
      </c>
      <c r="J33" s="223"/>
    </row>
    <row r="34" s="4" customFormat="1" ht="28.5" customHeight="1" spans="2:10">
      <c r="B34" s="132" t="s">
        <v>75</v>
      </c>
      <c r="C34" s="151" t="s">
        <v>76</v>
      </c>
      <c r="D34" s="134" t="s">
        <v>73</v>
      </c>
      <c r="E34" s="135">
        <v>2</v>
      </c>
      <c r="F34" s="153" t="s">
        <v>16</v>
      </c>
      <c r="G34" s="161" t="s">
        <v>67</v>
      </c>
      <c r="H34" s="153" t="s">
        <v>18</v>
      </c>
      <c r="I34" s="216">
        <v>4000</v>
      </c>
      <c r="J34" s="223"/>
    </row>
    <row r="35" s="4" customFormat="1" ht="16.5" customHeight="1" spans="2:10">
      <c r="B35" s="132" t="s">
        <v>77</v>
      </c>
      <c r="C35" s="151" t="s">
        <v>78</v>
      </c>
      <c r="D35" s="134" t="s">
        <v>75</v>
      </c>
      <c r="E35" s="135">
        <v>1</v>
      </c>
      <c r="F35" s="153" t="s">
        <v>40</v>
      </c>
      <c r="G35" s="161" t="s">
        <v>67</v>
      </c>
      <c r="H35" s="153" t="s">
        <v>18</v>
      </c>
      <c r="I35" s="216">
        <v>4000</v>
      </c>
      <c r="J35" s="223"/>
    </row>
    <row r="36" s="4" customFormat="1" ht="28.5" customHeight="1" spans="2:16">
      <c r="B36" s="138" t="s">
        <v>79</v>
      </c>
      <c r="C36" s="154" t="s">
        <v>80</v>
      </c>
      <c r="D36" s="140" t="s">
        <v>77</v>
      </c>
      <c r="E36" s="141">
        <v>2</v>
      </c>
      <c r="F36" s="162" t="s">
        <v>16</v>
      </c>
      <c r="G36" s="163" t="s">
        <v>67</v>
      </c>
      <c r="H36" s="162" t="s">
        <v>18</v>
      </c>
      <c r="I36" s="218">
        <v>5500</v>
      </c>
      <c r="J36" s="229"/>
      <c r="M36" s="3"/>
      <c r="N36" s="3"/>
      <c r="O36" s="3"/>
      <c r="P36" s="3"/>
    </row>
    <row r="37" s="3" customFormat="1" ht="28.5" customHeight="1" spans="2:16">
      <c r="B37" s="144">
        <v>5</v>
      </c>
      <c r="C37" s="145" t="s">
        <v>30</v>
      </c>
      <c r="D37" s="146"/>
      <c r="E37" s="156"/>
      <c r="F37" s="157"/>
      <c r="G37" s="157"/>
      <c r="H37" s="157"/>
      <c r="I37" s="236">
        <f>SUM(I38:I40)</f>
        <v>11600</v>
      </c>
      <c r="J37" s="235"/>
      <c r="M37" s="4"/>
      <c r="N37" s="4"/>
      <c r="O37" s="4"/>
      <c r="P37" s="4"/>
    </row>
    <row r="38" s="4" customFormat="1" ht="28.5" customHeight="1" spans="2:10">
      <c r="B38" s="125" t="s">
        <v>81</v>
      </c>
      <c r="C38" s="158" t="s">
        <v>82</v>
      </c>
      <c r="D38" s="127" t="s">
        <v>79</v>
      </c>
      <c r="E38" s="128">
        <v>1</v>
      </c>
      <c r="F38" s="164" t="s">
        <v>40</v>
      </c>
      <c r="G38" s="165" t="s">
        <v>83</v>
      </c>
      <c r="H38" s="164" t="s">
        <v>18</v>
      </c>
      <c r="I38" s="211">
        <v>7500</v>
      </c>
      <c r="J38" s="212"/>
    </row>
    <row r="39" s="4" customFormat="1" ht="21" customHeight="1" spans="2:10">
      <c r="B39" s="132" t="s">
        <v>84</v>
      </c>
      <c r="C39" s="151" t="s">
        <v>85</v>
      </c>
      <c r="D39" s="134" t="s">
        <v>81</v>
      </c>
      <c r="E39" s="135">
        <v>1</v>
      </c>
      <c r="F39" s="164" t="s">
        <v>40</v>
      </c>
      <c r="G39" s="165" t="s">
        <v>83</v>
      </c>
      <c r="H39" s="153" t="s">
        <v>18</v>
      </c>
      <c r="I39" s="216">
        <v>2600</v>
      </c>
      <c r="J39" s="217"/>
    </row>
    <row r="40" s="4" customFormat="1" ht="28.5" customHeight="1" spans="2:10">
      <c r="B40" s="138" t="s">
        <v>86</v>
      </c>
      <c r="C40" s="154" t="s">
        <v>87</v>
      </c>
      <c r="D40" s="140" t="s">
        <v>84</v>
      </c>
      <c r="E40" s="141">
        <v>1</v>
      </c>
      <c r="F40" s="166" t="s">
        <v>40</v>
      </c>
      <c r="G40" s="167" t="s">
        <v>83</v>
      </c>
      <c r="H40" s="162" t="s">
        <v>18</v>
      </c>
      <c r="I40" s="218">
        <v>1500</v>
      </c>
      <c r="J40" s="219"/>
    </row>
    <row r="41" s="4" customFormat="1" ht="28.5" customHeight="1" spans="2:10">
      <c r="B41" s="144">
        <v>6</v>
      </c>
      <c r="C41" s="145" t="s">
        <v>34</v>
      </c>
      <c r="D41" s="146"/>
      <c r="E41" s="156"/>
      <c r="F41" s="168"/>
      <c r="G41" s="157"/>
      <c r="H41" s="157"/>
      <c r="I41" s="234">
        <f>SUM(I42:I44)</f>
        <v>18600</v>
      </c>
      <c r="J41" s="235"/>
    </row>
    <row r="42" s="4" customFormat="1" ht="21" customHeight="1" spans="2:10">
      <c r="B42" s="125" t="s">
        <v>88</v>
      </c>
      <c r="C42" s="169" t="s">
        <v>89</v>
      </c>
      <c r="D42" s="127" t="s">
        <v>86</v>
      </c>
      <c r="E42" s="128">
        <v>2</v>
      </c>
      <c r="F42" s="164" t="s">
        <v>16</v>
      </c>
      <c r="G42" s="165" t="s">
        <v>90</v>
      </c>
      <c r="H42" s="170" t="s">
        <v>18</v>
      </c>
      <c r="I42" s="211">
        <v>7500</v>
      </c>
      <c r="J42" s="212"/>
    </row>
    <row r="43" s="4" customFormat="1" ht="24" customHeight="1" spans="2:10">
      <c r="B43" s="132" t="s">
        <v>91</v>
      </c>
      <c r="C43" s="151" t="s">
        <v>92</v>
      </c>
      <c r="D43" s="134" t="s">
        <v>88</v>
      </c>
      <c r="E43" s="135">
        <v>2</v>
      </c>
      <c r="F43" s="153" t="s">
        <v>16</v>
      </c>
      <c r="G43" s="161" t="s">
        <v>93</v>
      </c>
      <c r="H43" s="153" t="s">
        <v>18</v>
      </c>
      <c r="I43" s="216">
        <v>6600</v>
      </c>
      <c r="J43" s="217"/>
    </row>
    <row r="44" s="4" customFormat="1" ht="28.5" customHeight="1" spans="2:10">
      <c r="B44" s="138" t="s">
        <v>94</v>
      </c>
      <c r="C44" s="154" t="s">
        <v>95</v>
      </c>
      <c r="D44" s="140" t="s">
        <v>91</v>
      </c>
      <c r="E44" s="141">
        <v>2</v>
      </c>
      <c r="F44" s="162" t="s">
        <v>16</v>
      </c>
      <c r="G44" s="163" t="s">
        <v>93</v>
      </c>
      <c r="H44" s="162" t="s">
        <v>18</v>
      </c>
      <c r="I44" s="218">
        <v>4500</v>
      </c>
      <c r="J44" s="219"/>
    </row>
    <row r="45" s="4" customFormat="1" ht="28.5" customHeight="1" spans="2:10">
      <c r="B45" s="144">
        <v>7</v>
      </c>
      <c r="C45" s="171" t="s">
        <v>37</v>
      </c>
      <c r="D45" s="146"/>
      <c r="E45" s="156"/>
      <c r="F45" s="168"/>
      <c r="G45" s="157"/>
      <c r="H45" s="157"/>
      <c r="I45" s="234">
        <f>SUM(I46:I48)</f>
        <v>11000</v>
      </c>
      <c r="J45" s="235"/>
    </row>
    <row r="46" s="4" customFormat="1" ht="28.5" customHeight="1" spans="2:10">
      <c r="B46" s="125" t="s">
        <v>96</v>
      </c>
      <c r="C46" s="158" t="s">
        <v>97</v>
      </c>
      <c r="D46" s="127" t="s">
        <v>94</v>
      </c>
      <c r="E46" s="128">
        <v>2</v>
      </c>
      <c r="F46" s="164" t="s">
        <v>16</v>
      </c>
      <c r="G46" s="164" t="s">
        <v>98</v>
      </c>
      <c r="H46" s="164" t="s">
        <v>18</v>
      </c>
      <c r="I46" s="211">
        <v>5000</v>
      </c>
      <c r="J46" s="212"/>
    </row>
    <row r="47" s="4" customFormat="1" ht="20.25" customHeight="1" spans="2:10">
      <c r="B47" s="132" t="s">
        <v>99</v>
      </c>
      <c r="C47" s="151" t="s">
        <v>100</v>
      </c>
      <c r="D47" s="134" t="s">
        <v>96</v>
      </c>
      <c r="E47" s="135">
        <v>2</v>
      </c>
      <c r="F47" s="153" t="s">
        <v>16</v>
      </c>
      <c r="G47" s="153" t="s">
        <v>98</v>
      </c>
      <c r="H47" s="153" t="s">
        <v>18</v>
      </c>
      <c r="I47" s="216">
        <v>4000</v>
      </c>
      <c r="J47" s="217"/>
    </row>
    <row r="48" s="4" customFormat="1" ht="22.5" customHeight="1" spans="1:10">
      <c r="A48" s="4" t="s">
        <v>101</v>
      </c>
      <c r="B48" s="138" t="s">
        <v>102</v>
      </c>
      <c r="C48" s="154" t="s">
        <v>103</v>
      </c>
      <c r="D48" s="140" t="s">
        <v>99</v>
      </c>
      <c r="E48" s="141">
        <v>2</v>
      </c>
      <c r="F48" s="162" t="s">
        <v>16</v>
      </c>
      <c r="G48" s="162" t="s">
        <v>98</v>
      </c>
      <c r="H48" s="162" t="s">
        <v>18</v>
      </c>
      <c r="I48" s="218">
        <v>2000</v>
      </c>
      <c r="J48" s="219"/>
    </row>
    <row r="49" s="4" customFormat="1" ht="28.5" customHeight="1" spans="2:10">
      <c r="B49" s="144">
        <v>8</v>
      </c>
      <c r="C49" s="171" t="s">
        <v>104</v>
      </c>
      <c r="D49" s="146"/>
      <c r="E49" s="172"/>
      <c r="F49" s="168"/>
      <c r="G49" s="157"/>
      <c r="H49" s="157"/>
      <c r="I49" s="234">
        <f>SUM(I50:I52)</f>
        <v>15000</v>
      </c>
      <c r="J49" s="235"/>
    </row>
    <row r="50" s="4" customFormat="1" ht="28.5" customHeight="1" spans="2:10">
      <c r="B50" s="125" t="s">
        <v>105</v>
      </c>
      <c r="C50" s="158" t="s">
        <v>106</v>
      </c>
      <c r="D50" s="127" t="s">
        <v>102</v>
      </c>
      <c r="E50" s="128">
        <v>2</v>
      </c>
      <c r="F50" s="164" t="s">
        <v>16</v>
      </c>
      <c r="G50" s="164" t="s">
        <v>98</v>
      </c>
      <c r="H50" s="164" t="s">
        <v>18</v>
      </c>
      <c r="I50" s="211">
        <v>3500</v>
      </c>
      <c r="J50" s="212"/>
    </row>
    <row r="51" s="4" customFormat="1" ht="28.5" customHeight="1" spans="2:10">
      <c r="B51" s="132" t="s">
        <v>107</v>
      </c>
      <c r="C51" s="151" t="s">
        <v>108</v>
      </c>
      <c r="D51" s="134" t="s">
        <v>105</v>
      </c>
      <c r="E51" s="135">
        <v>2</v>
      </c>
      <c r="F51" s="153" t="s">
        <v>16</v>
      </c>
      <c r="G51" s="153" t="s">
        <v>98</v>
      </c>
      <c r="H51" s="153" t="s">
        <v>18</v>
      </c>
      <c r="I51" s="216">
        <v>2500</v>
      </c>
      <c r="J51" s="217"/>
    </row>
    <row r="52" s="4" customFormat="1" ht="28.5" customHeight="1" spans="2:10">
      <c r="B52" s="138" t="s">
        <v>109</v>
      </c>
      <c r="C52" s="154" t="s">
        <v>110</v>
      </c>
      <c r="D52" s="140" t="s">
        <v>107</v>
      </c>
      <c r="E52" s="141">
        <v>2</v>
      </c>
      <c r="F52" s="162" t="s">
        <v>16</v>
      </c>
      <c r="G52" s="162" t="s">
        <v>98</v>
      </c>
      <c r="H52" s="162" t="s">
        <v>18</v>
      </c>
      <c r="I52" s="218">
        <v>9000</v>
      </c>
      <c r="J52" s="219"/>
    </row>
    <row r="53" s="4" customFormat="1" ht="28.5" customHeight="1" spans="2:10">
      <c r="B53" s="144">
        <v>9</v>
      </c>
      <c r="C53" s="171" t="s">
        <v>44</v>
      </c>
      <c r="D53" s="146"/>
      <c r="E53" s="156"/>
      <c r="F53" s="168"/>
      <c r="G53" s="157"/>
      <c r="H53" s="157"/>
      <c r="I53" s="234">
        <f>SUM(I54:I56)</f>
        <v>8900</v>
      </c>
      <c r="J53" s="235"/>
    </row>
    <row r="54" s="4" customFormat="1" ht="28.5" customHeight="1" spans="2:10">
      <c r="B54" s="173" t="s">
        <v>111</v>
      </c>
      <c r="C54" s="158" t="s">
        <v>112</v>
      </c>
      <c r="D54" s="174" t="s">
        <v>109</v>
      </c>
      <c r="E54" s="128">
        <v>2</v>
      </c>
      <c r="F54" s="164" t="s">
        <v>16</v>
      </c>
      <c r="G54" s="164" t="s">
        <v>113</v>
      </c>
      <c r="H54" s="164" t="s">
        <v>18</v>
      </c>
      <c r="I54" s="211">
        <v>4000</v>
      </c>
      <c r="J54" s="212"/>
    </row>
    <row r="55" s="4" customFormat="1" ht="28.5" customHeight="1" spans="2:10">
      <c r="B55" s="175" t="s">
        <v>114</v>
      </c>
      <c r="C55" s="151" t="s">
        <v>115</v>
      </c>
      <c r="D55" s="176" t="s">
        <v>111</v>
      </c>
      <c r="E55" s="135">
        <v>2</v>
      </c>
      <c r="F55" s="153" t="s">
        <v>16</v>
      </c>
      <c r="G55" s="153" t="s">
        <v>93</v>
      </c>
      <c r="H55" s="153" t="s">
        <v>18</v>
      </c>
      <c r="I55" s="216">
        <v>2600</v>
      </c>
      <c r="J55" s="217"/>
    </row>
    <row r="56" s="4" customFormat="1" ht="28.5" customHeight="1" spans="2:10">
      <c r="B56" s="177" t="s">
        <v>116</v>
      </c>
      <c r="C56" s="154" t="s">
        <v>117</v>
      </c>
      <c r="D56" s="178" t="s">
        <v>114</v>
      </c>
      <c r="E56" s="141">
        <v>2</v>
      </c>
      <c r="F56" s="162" t="s">
        <v>16</v>
      </c>
      <c r="G56" s="179" t="s">
        <v>93</v>
      </c>
      <c r="H56" s="162" t="s">
        <v>18</v>
      </c>
      <c r="I56" s="218">
        <v>2300</v>
      </c>
      <c r="J56" s="237"/>
    </row>
    <row r="57" s="4" customFormat="1" ht="28.5" customHeight="1" spans="2:10">
      <c r="B57" s="180">
        <v>11</v>
      </c>
      <c r="C57" s="171" t="s">
        <v>48</v>
      </c>
      <c r="D57" s="181"/>
      <c r="E57" s="182"/>
      <c r="F57" s="183"/>
      <c r="G57" s="184"/>
      <c r="H57" s="183"/>
      <c r="I57" s="234">
        <f>SUM(I58:I60)</f>
        <v>15000</v>
      </c>
      <c r="J57" s="238"/>
    </row>
    <row r="58" s="4" customFormat="1" ht="28.5" customHeight="1" spans="2:10">
      <c r="B58" s="185" t="s">
        <v>118</v>
      </c>
      <c r="C58" s="186" t="s">
        <v>119</v>
      </c>
      <c r="D58" s="187" t="s">
        <v>114</v>
      </c>
      <c r="E58" s="188">
        <v>2</v>
      </c>
      <c r="F58" s="127" t="s">
        <v>16</v>
      </c>
      <c r="G58" s="189" t="s">
        <v>98</v>
      </c>
      <c r="H58" s="162" t="s">
        <v>18</v>
      </c>
      <c r="I58" s="239">
        <v>3700</v>
      </c>
      <c r="J58" s="240"/>
    </row>
    <row r="59" s="4" customFormat="1" ht="28.5" customHeight="1" spans="2:16">
      <c r="B59" s="190" t="s">
        <v>120</v>
      </c>
      <c r="C59" s="191" t="s">
        <v>121</v>
      </c>
      <c r="D59" s="192" t="s">
        <v>118</v>
      </c>
      <c r="E59" s="193">
        <v>2</v>
      </c>
      <c r="F59" s="134" t="s">
        <v>16</v>
      </c>
      <c r="G59" s="189" t="s">
        <v>98</v>
      </c>
      <c r="H59" s="162" t="s">
        <v>18</v>
      </c>
      <c r="I59" s="241">
        <v>8500</v>
      </c>
      <c r="J59" s="242"/>
      <c r="M59"/>
      <c r="N59"/>
      <c r="O59"/>
      <c r="P59"/>
    </row>
    <row r="60" ht="28.5" customHeight="1" spans="2:10">
      <c r="B60" s="194" t="s">
        <v>122</v>
      </c>
      <c r="C60" s="195" t="s">
        <v>123</v>
      </c>
      <c r="D60" s="178" t="s">
        <v>120</v>
      </c>
      <c r="E60" s="196">
        <v>2</v>
      </c>
      <c r="F60" s="140" t="s">
        <v>16</v>
      </c>
      <c r="G60" s="197" t="s">
        <v>98</v>
      </c>
      <c r="H60" s="162" t="s">
        <v>18</v>
      </c>
      <c r="I60" s="243">
        <v>2800</v>
      </c>
      <c r="J60" s="244"/>
    </row>
    <row r="61" ht="18" customHeight="1" spans="2:10">
      <c r="B61" s="198"/>
      <c r="C61" s="199"/>
      <c r="D61" s="200" t="s">
        <v>124</v>
      </c>
      <c r="E61" s="201"/>
      <c r="F61" s="201"/>
      <c r="G61" s="201"/>
      <c r="H61" s="201"/>
      <c r="I61" s="245">
        <f>SUM(I14+I22+I29+I10+I41+I45+I49+I53+I57+I37)</f>
        <v>150000</v>
      </c>
      <c r="J61" s="246"/>
    </row>
    <row r="62" ht="21" customHeight="1"/>
    <row r="63" ht="17.25" customHeight="1"/>
    <row r="64" ht="24" customHeight="1" spans="13:16">
      <c r="M64" s="3"/>
      <c r="N64" s="3"/>
      <c r="O64" s="3"/>
      <c r="P64" s="3"/>
    </row>
    <row r="65" s="3" customFormat="1" spans="2:16">
      <c r="B65" s="113"/>
      <c r="C65" s="114"/>
      <c r="D65" s="113"/>
      <c r="E65" s="5"/>
      <c r="F65" s="5"/>
      <c r="G65" s="115"/>
      <c r="H65" s="5"/>
      <c r="I65" s="5"/>
      <c r="J65"/>
      <c r="M65"/>
      <c r="N65"/>
      <c r="O65"/>
      <c r="P65"/>
    </row>
    <row r="77" ht="15" customHeight="1"/>
    <row r="78" ht="15" customHeight="1"/>
    <row r="79" ht="15" customHeight="1"/>
    <row r="83" ht="19.5" customHeight="1"/>
    <row r="84" ht="34.5" customHeight="1"/>
    <row r="85" ht="18.75" customHeight="1"/>
  </sheetData>
  <mergeCells count="3">
    <mergeCell ref="M9:P9"/>
    <mergeCell ref="N21:O21"/>
    <mergeCell ref="D61:H61"/>
  </mergeCells>
  <printOptions horizontalCentered="1"/>
  <pageMargins left="0.393700787401575" right="0.196850393700787" top="0.393700787401575" bottom="0.196850393700787" header="0.511811023622047" footer="0.511811023622047"/>
  <pageSetup paperSize="9" scale="52" orientation="landscape"/>
  <headerFooter alignWithMargins="0">
    <oddFooter>&amp;R14</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3:BN38"/>
  <sheetViews>
    <sheetView showGridLines="0" workbookViewId="0">
      <selection activeCell="G11" sqref="G11"/>
    </sheetView>
  </sheetViews>
  <sheetFormatPr defaultColWidth="9" defaultRowHeight="15"/>
  <cols>
    <col min="1" max="3" width="2.71428571428571" style="37" customWidth="1"/>
    <col min="4" max="4" width="55.8571428571429" customWidth="1"/>
    <col min="5" max="5" width="30.7142857142857" customWidth="1"/>
    <col min="6" max="6" width="10.7142857142857" customWidth="1"/>
    <col min="7" max="7" width="10.4285714285714" style="5" customWidth="1"/>
    <col min="8" max="8" width="10.4285714285714" customWidth="1"/>
    <col min="9" max="9" width="2.71428571428571" customWidth="1"/>
    <col min="10" max="10" width="6.14285714285714" hidden="1" customWidth="1"/>
    <col min="11" max="66" width="2.57142857142857" customWidth="1"/>
  </cols>
  <sheetData>
    <row r="3" ht="25.5" customHeight="1" spans="5:8">
      <c r="E3" s="38" t="s">
        <v>125</v>
      </c>
      <c r="F3" s="39"/>
      <c r="G3" s="40"/>
      <c r="H3" s="41"/>
    </row>
    <row r="5" ht="34.5" customHeight="1" spans="1:8">
      <c r="A5" s="37" t="s">
        <v>126</v>
      </c>
      <c r="D5" s="42" t="s">
        <v>127</v>
      </c>
      <c r="E5" s="43" t="s">
        <v>128</v>
      </c>
      <c r="F5" s="44"/>
      <c r="G5" s="45">
        <v>45160</v>
      </c>
      <c r="H5" s="45"/>
    </row>
    <row r="6" ht="30" customHeight="1" spans="1:66">
      <c r="A6" s="46" t="s">
        <v>129</v>
      </c>
      <c r="B6" s="46"/>
      <c r="C6" s="46"/>
      <c r="E6" s="43" t="s">
        <v>130</v>
      </c>
      <c r="F6" s="44"/>
      <c r="G6" s="47">
        <v>1</v>
      </c>
      <c r="K6" s="100">
        <f>K7</f>
        <v>45159</v>
      </c>
      <c r="L6" s="101"/>
      <c r="M6" s="101"/>
      <c r="N6" s="101"/>
      <c r="O6" s="101"/>
      <c r="P6" s="101"/>
      <c r="Q6" s="110"/>
      <c r="R6" s="100">
        <f>R7</f>
        <v>45166</v>
      </c>
      <c r="S6" s="101"/>
      <c r="T6" s="101"/>
      <c r="U6" s="101"/>
      <c r="V6" s="101"/>
      <c r="W6" s="101"/>
      <c r="X6" s="110"/>
      <c r="Y6" s="100">
        <f>Y7</f>
        <v>45173</v>
      </c>
      <c r="Z6" s="101"/>
      <c r="AA6" s="101"/>
      <c r="AB6" s="101"/>
      <c r="AC6" s="101"/>
      <c r="AD6" s="101"/>
      <c r="AE6" s="110"/>
      <c r="AF6" s="100">
        <f>AF7</f>
        <v>45180</v>
      </c>
      <c r="AG6" s="101"/>
      <c r="AH6" s="101"/>
      <c r="AI6" s="101"/>
      <c r="AJ6" s="101"/>
      <c r="AK6" s="101"/>
      <c r="AL6" s="110"/>
      <c r="AM6" s="100">
        <f>AM7</f>
        <v>45187</v>
      </c>
      <c r="AN6" s="101"/>
      <c r="AO6" s="101"/>
      <c r="AP6" s="101"/>
      <c r="AQ6" s="101"/>
      <c r="AR6" s="101"/>
      <c r="AS6" s="110"/>
      <c r="AT6" s="100">
        <f>AT7</f>
        <v>45194</v>
      </c>
      <c r="AU6" s="101"/>
      <c r="AV6" s="101"/>
      <c r="AW6" s="101"/>
      <c r="AX6" s="101"/>
      <c r="AY6" s="101"/>
      <c r="AZ6" s="110"/>
      <c r="BA6" s="100">
        <f>BA7</f>
        <v>45201</v>
      </c>
      <c r="BB6" s="101"/>
      <c r="BC6" s="101"/>
      <c r="BD6" s="101"/>
      <c r="BE6" s="101"/>
      <c r="BF6" s="101"/>
      <c r="BG6" s="110"/>
      <c r="BH6" s="100">
        <f>BH7</f>
        <v>45208</v>
      </c>
      <c r="BI6" s="101"/>
      <c r="BJ6" s="101"/>
      <c r="BK6" s="101"/>
      <c r="BL6" s="101"/>
      <c r="BM6" s="101"/>
      <c r="BN6" s="110"/>
    </row>
    <row r="7" customHeight="1" spans="1:66">
      <c r="A7" s="46" t="s">
        <v>131</v>
      </c>
      <c r="B7" s="46"/>
      <c r="C7" s="46"/>
      <c r="D7" s="48"/>
      <c r="E7" s="48"/>
      <c r="F7" s="48"/>
      <c r="G7" s="48"/>
      <c r="H7" s="48"/>
      <c r="I7" s="48"/>
      <c r="K7" s="102">
        <f>Início_do_projeto-WEEKDAY(Início_do_projeto,1)+2+7*(Semana_de_exibição-1)</f>
        <v>45159</v>
      </c>
      <c r="L7" s="103">
        <f>K7+1</f>
        <v>45160</v>
      </c>
      <c r="M7" s="103">
        <f t="shared" ref="M7:AZ7" si="0">L7+1</f>
        <v>45161</v>
      </c>
      <c r="N7" s="103">
        <f t="shared" si="0"/>
        <v>45162</v>
      </c>
      <c r="O7" s="103">
        <f t="shared" si="0"/>
        <v>45163</v>
      </c>
      <c r="P7" s="103">
        <f t="shared" si="0"/>
        <v>45164</v>
      </c>
      <c r="Q7" s="111">
        <f t="shared" si="0"/>
        <v>45165</v>
      </c>
      <c r="R7" s="102">
        <f t="shared" si="0"/>
        <v>45166</v>
      </c>
      <c r="S7" s="103">
        <f t="shared" si="0"/>
        <v>45167</v>
      </c>
      <c r="T7" s="103">
        <f t="shared" si="0"/>
        <v>45168</v>
      </c>
      <c r="U7" s="103">
        <f t="shared" si="0"/>
        <v>45169</v>
      </c>
      <c r="V7" s="103">
        <f t="shared" si="0"/>
        <v>45170</v>
      </c>
      <c r="W7" s="103">
        <f t="shared" si="0"/>
        <v>45171</v>
      </c>
      <c r="X7" s="111">
        <f t="shared" si="0"/>
        <v>45172</v>
      </c>
      <c r="Y7" s="102">
        <f t="shared" si="0"/>
        <v>45173</v>
      </c>
      <c r="Z7" s="103">
        <f t="shared" si="0"/>
        <v>45174</v>
      </c>
      <c r="AA7" s="103">
        <f t="shared" si="0"/>
        <v>45175</v>
      </c>
      <c r="AB7" s="103">
        <f t="shared" si="0"/>
        <v>45176</v>
      </c>
      <c r="AC7" s="103">
        <f t="shared" si="0"/>
        <v>45177</v>
      </c>
      <c r="AD7" s="103">
        <f t="shared" si="0"/>
        <v>45178</v>
      </c>
      <c r="AE7" s="111">
        <f t="shared" si="0"/>
        <v>45179</v>
      </c>
      <c r="AF7" s="102">
        <f t="shared" si="0"/>
        <v>45180</v>
      </c>
      <c r="AG7" s="103">
        <f t="shared" si="0"/>
        <v>45181</v>
      </c>
      <c r="AH7" s="103">
        <f t="shared" si="0"/>
        <v>45182</v>
      </c>
      <c r="AI7" s="103">
        <f t="shared" si="0"/>
        <v>45183</v>
      </c>
      <c r="AJ7" s="103">
        <f t="shared" si="0"/>
        <v>45184</v>
      </c>
      <c r="AK7" s="103">
        <f t="shared" si="0"/>
        <v>45185</v>
      </c>
      <c r="AL7" s="111">
        <f t="shared" si="0"/>
        <v>45186</v>
      </c>
      <c r="AM7" s="102">
        <f t="shared" si="0"/>
        <v>45187</v>
      </c>
      <c r="AN7" s="103">
        <f t="shared" si="0"/>
        <v>45188</v>
      </c>
      <c r="AO7" s="103">
        <f t="shared" si="0"/>
        <v>45189</v>
      </c>
      <c r="AP7" s="103">
        <f t="shared" si="0"/>
        <v>45190</v>
      </c>
      <c r="AQ7" s="103">
        <f t="shared" si="0"/>
        <v>45191</v>
      </c>
      <c r="AR7" s="103">
        <f t="shared" si="0"/>
        <v>45192</v>
      </c>
      <c r="AS7" s="111">
        <f t="shared" si="0"/>
        <v>45193</v>
      </c>
      <c r="AT7" s="102">
        <f t="shared" si="0"/>
        <v>45194</v>
      </c>
      <c r="AU7" s="103">
        <f t="shared" si="0"/>
        <v>45195</v>
      </c>
      <c r="AV7" s="103">
        <f t="shared" si="0"/>
        <v>45196</v>
      </c>
      <c r="AW7" s="103">
        <f t="shared" si="0"/>
        <v>45197</v>
      </c>
      <c r="AX7" s="103">
        <f t="shared" si="0"/>
        <v>45198</v>
      </c>
      <c r="AY7" s="103">
        <f t="shared" si="0"/>
        <v>45199</v>
      </c>
      <c r="AZ7" s="111">
        <f t="shared" si="0"/>
        <v>45200</v>
      </c>
      <c r="BA7" s="102">
        <f t="shared" ref="BA7:BN7" si="1">AZ7+1</f>
        <v>45201</v>
      </c>
      <c r="BB7" s="103">
        <f t="shared" si="1"/>
        <v>45202</v>
      </c>
      <c r="BC7" s="103">
        <f t="shared" si="1"/>
        <v>45203</v>
      </c>
      <c r="BD7" s="103">
        <f t="shared" si="1"/>
        <v>45204</v>
      </c>
      <c r="BE7" s="103">
        <f t="shared" si="1"/>
        <v>45205</v>
      </c>
      <c r="BF7" s="103">
        <f t="shared" si="1"/>
        <v>45206</v>
      </c>
      <c r="BG7" s="111">
        <f t="shared" si="1"/>
        <v>45207</v>
      </c>
      <c r="BH7" s="102">
        <f t="shared" si="1"/>
        <v>45208</v>
      </c>
      <c r="BI7" s="103">
        <f t="shared" si="1"/>
        <v>45209</v>
      </c>
      <c r="BJ7" s="103">
        <f t="shared" si="1"/>
        <v>45210</v>
      </c>
      <c r="BK7" s="103">
        <f t="shared" si="1"/>
        <v>45211</v>
      </c>
      <c r="BL7" s="103">
        <f t="shared" si="1"/>
        <v>45212</v>
      </c>
      <c r="BM7" s="103">
        <f t="shared" si="1"/>
        <v>45213</v>
      </c>
      <c r="BN7" s="111">
        <f t="shared" si="1"/>
        <v>45214</v>
      </c>
    </row>
    <row r="8" ht="30" customHeight="1" spans="1:66">
      <c r="A8" s="46" t="s">
        <v>132</v>
      </c>
      <c r="B8" s="46"/>
      <c r="C8" s="46"/>
      <c r="D8" s="49" t="s">
        <v>133</v>
      </c>
      <c r="E8" s="50" t="s">
        <v>134</v>
      </c>
      <c r="F8" s="50" t="s">
        <v>135</v>
      </c>
      <c r="G8" s="50" t="s">
        <v>136</v>
      </c>
      <c r="H8" s="50" t="s">
        <v>137</v>
      </c>
      <c r="I8" s="50"/>
      <c r="J8" s="50" t="s">
        <v>138</v>
      </c>
      <c r="K8" s="104" t="str">
        <f t="shared" ref="K8:BN8" si="2">LEFT(TEXT(K7,"ddd"),1)</f>
        <v>s</v>
      </c>
      <c r="L8" s="104" t="str">
        <f t="shared" si="2"/>
        <v>t</v>
      </c>
      <c r="M8" s="104" t="str">
        <f t="shared" si="2"/>
        <v>q</v>
      </c>
      <c r="N8" s="104" t="str">
        <f t="shared" si="2"/>
        <v>q</v>
      </c>
      <c r="O8" s="104" t="str">
        <f t="shared" si="2"/>
        <v>s</v>
      </c>
      <c r="P8" s="104" t="str">
        <f t="shared" si="2"/>
        <v>s</v>
      </c>
      <c r="Q8" s="104" t="str">
        <f t="shared" si="2"/>
        <v>d</v>
      </c>
      <c r="R8" s="104" t="str">
        <f t="shared" si="2"/>
        <v>s</v>
      </c>
      <c r="S8" s="104" t="str">
        <f t="shared" si="2"/>
        <v>t</v>
      </c>
      <c r="T8" s="104" t="str">
        <f t="shared" si="2"/>
        <v>q</v>
      </c>
      <c r="U8" s="104" t="str">
        <f t="shared" si="2"/>
        <v>q</v>
      </c>
      <c r="V8" s="104" t="str">
        <f t="shared" si="2"/>
        <v>s</v>
      </c>
      <c r="W8" s="104" t="str">
        <f t="shared" si="2"/>
        <v>s</v>
      </c>
      <c r="X8" s="104" t="str">
        <f t="shared" si="2"/>
        <v>d</v>
      </c>
      <c r="Y8" s="104" t="str">
        <f t="shared" si="2"/>
        <v>s</v>
      </c>
      <c r="Z8" s="104" t="str">
        <f t="shared" si="2"/>
        <v>t</v>
      </c>
      <c r="AA8" s="104" t="str">
        <f t="shared" si="2"/>
        <v>q</v>
      </c>
      <c r="AB8" s="104" t="str">
        <f t="shared" si="2"/>
        <v>q</v>
      </c>
      <c r="AC8" s="104" t="str">
        <f t="shared" si="2"/>
        <v>s</v>
      </c>
      <c r="AD8" s="104" t="str">
        <f t="shared" si="2"/>
        <v>s</v>
      </c>
      <c r="AE8" s="104" t="str">
        <f t="shared" si="2"/>
        <v>d</v>
      </c>
      <c r="AF8" s="104" t="str">
        <f t="shared" si="2"/>
        <v>s</v>
      </c>
      <c r="AG8" s="104" t="str">
        <f t="shared" si="2"/>
        <v>t</v>
      </c>
      <c r="AH8" s="104" t="str">
        <f t="shared" si="2"/>
        <v>q</v>
      </c>
      <c r="AI8" s="104" t="str">
        <f t="shared" si="2"/>
        <v>q</v>
      </c>
      <c r="AJ8" s="104" t="str">
        <f t="shared" si="2"/>
        <v>s</v>
      </c>
      <c r="AK8" s="104" t="str">
        <f t="shared" si="2"/>
        <v>s</v>
      </c>
      <c r="AL8" s="104" t="str">
        <f t="shared" si="2"/>
        <v>d</v>
      </c>
      <c r="AM8" s="104" t="str">
        <f t="shared" si="2"/>
        <v>s</v>
      </c>
      <c r="AN8" s="104" t="str">
        <f t="shared" si="2"/>
        <v>t</v>
      </c>
      <c r="AO8" s="104" t="str">
        <f t="shared" si="2"/>
        <v>q</v>
      </c>
      <c r="AP8" s="104" t="str">
        <f t="shared" si="2"/>
        <v>q</v>
      </c>
      <c r="AQ8" s="104" t="str">
        <f t="shared" si="2"/>
        <v>s</v>
      </c>
      <c r="AR8" s="104" t="str">
        <f t="shared" si="2"/>
        <v>s</v>
      </c>
      <c r="AS8" s="104" t="str">
        <f t="shared" si="2"/>
        <v>d</v>
      </c>
      <c r="AT8" s="104" t="str">
        <f t="shared" si="2"/>
        <v>s</v>
      </c>
      <c r="AU8" s="104" t="str">
        <f t="shared" si="2"/>
        <v>t</v>
      </c>
      <c r="AV8" s="104" t="str">
        <f t="shared" si="2"/>
        <v>q</v>
      </c>
      <c r="AW8" s="104" t="str">
        <f t="shared" si="2"/>
        <v>q</v>
      </c>
      <c r="AX8" s="104" t="str">
        <f t="shared" si="2"/>
        <v>s</v>
      </c>
      <c r="AY8" s="104" t="str">
        <f t="shared" si="2"/>
        <v>s</v>
      </c>
      <c r="AZ8" s="104" t="str">
        <f t="shared" si="2"/>
        <v>d</v>
      </c>
      <c r="BA8" s="104" t="str">
        <f t="shared" si="2"/>
        <v>s</v>
      </c>
      <c r="BB8" s="104" t="str">
        <f t="shared" si="2"/>
        <v>t</v>
      </c>
      <c r="BC8" s="104" t="str">
        <f t="shared" si="2"/>
        <v>q</v>
      </c>
      <c r="BD8" s="104" t="str">
        <f t="shared" si="2"/>
        <v>q</v>
      </c>
      <c r="BE8" s="104" t="str">
        <f t="shared" si="2"/>
        <v>s</v>
      </c>
      <c r="BF8" s="104" t="str">
        <f t="shared" si="2"/>
        <v>s</v>
      </c>
      <c r="BG8" s="104" t="str">
        <f t="shared" si="2"/>
        <v>d</v>
      </c>
      <c r="BH8" s="104" t="str">
        <f t="shared" si="2"/>
        <v>s</v>
      </c>
      <c r="BI8" s="104" t="str">
        <f t="shared" si="2"/>
        <v>t</v>
      </c>
      <c r="BJ8" s="104" t="str">
        <f t="shared" si="2"/>
        <v>q</v>
      </c>
      <c r="BK8" s="104" t="str">
        <f t="shared" si="2"/>
        <v>q</v>
      </c>
      <c r="BL8" s="104" t="str">
        <f t="shared" si="2"/>
        <v>s</v>
      </c>
      <c r="BM8" s="104" t="str">
        <f t="shared" si="2"/>
        <v>s</v>
      </c>
      <c r="BN8" s="104" t="str">
        <f t="shared" si="2"/>
        <v>d</v>
      </c>
    </row>
    <row r="9" ht="30" hidden="1" customHeight="1" spans="1:66">
      <c r="A9" s="37" t="s">
        <v>139</v>
      </c>
      <c r="E9" s="51"/>
      <c r="G9"/>
      <c r="J9">
        <f>IF(OR(ISBLANK(início_da_tarefa),ISBLANK(término_da_tarefa)),"",término_da_tarefa-início_da_tarefa+1)</f>
        <v>4</v>
      </c>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1" customFormat="1" ht="30" customHeight="1" spans="1:66">
      <c r="A10" s="46" t="s">
        <v>140</v>
      </c>
      <c r="B10" s="46"/>
      <c r="C10" s="46"/>
      <c r="D10" s="52" t="s">
        <v>12</v>
      </c>
      <c r="E10" s="53"/>
      <c r="F10" s="54"/>
      <c r="G10" s="55"/>
      <c r="H10" s="56"/>
      <c r="I10" s="106"/>
      <c r="J10" s="106">
        <f t="shared" ref="J10:J35" si="3">IF(OR(ISBLANK(início_da_tarefa),ISBLANK(término_da_tarefa)),"",término_da_tarefa-início_da_tarefa+1)</f>
        <v>3</v>
      </c>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row>
    <row r="11" s="1" customFormat="1" ht="30" customHeight="1" spans="1:66">
      <c r="A11" s="46" t="s">
        <v>141</v>
      </c>
      <c r="B11" s="46"/>
      <c r="C11" s="46"/>
      <c r="D11" s="57" t="s">
        <v>142</v>
      </c>
      <c r="E11" s="58"/>
      <c r="F11" s="59"/>
      <c r="G11" s="60">
        <f>Início_do_projeto</f>
        <v>45160</v>
      </c>
      <c r="H11" s="60">
        <f>G11+3</f>
        <v>45163</v>
      </c>
      <c r="I11" s="106"/>
      <c r="J11" s="106">
        <f t="shared" si="3"/>
        <v>5</v>
      </c>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1" customFormat="1" ht="30" customHeight="1" spans="1:66">
      <c r="A12" s="46" t="s">
        <v>143</v>
      </c>
      <c r="B12" s="46"/>
      <c r="C12" s="46"/>
      <c r="D12" s="57" t="s">
        <v>144</v>
      </c>
      <c r="E12" s="58"/>
      <c r="F12" s="59"/>
      <c r="G12" s="60"/>
      <c r="H12" s="60"/>
      <c r="I12" s="106"/>
      <c r="J12" s="106">
        <f t="shared" si="3"/>
        <v>6</v>
      </c>
      <c r="K12" s="105"/>
      <c r="L12" s="105"/>
      <c r="M12" s="105"/>
      <c r="N12" s="105"/>
      <c r="O12" s="105"/>
      <c r="P12" s="105"/>
      <c r="Q12" s="105"/>
      <c r="R12" s="105"/>
      <c r="S12" s="105"/>
      <c r="T12" s="105"/>
      <c r="U12" s="105"/>
      <c r="V12" s="105"/>
      <c r="W12" s="112"/>
      <c r="X12" s="112"/>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1" customFormat="1" ht="30" customHeight="1" spans="1:66">
      <c r="A13" s="37"/>
      <c r="B13" s="37"/>
      <c r="C13" s="37"/>
      <c r="D13" s="57" t="s">
        <v>145</v>
      </c>
      <c r="E13" s="58"/>
      <c r="F13" s="59"/>
      <c r="G13" s="60"/>
      <c r="H13" s="60"/>
      <c r="I13" s="106"/>
      <c r="J13" s="106">
        <f t="shared" si="3"/>
        <v>3</v>
      </c>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1" customFormat="1" ht="30" customHeight="1" spans="1:66">
      <c r="A14" s="37"/>
      <c r="B14" s="37"/>
      <c r="C14" s="37"/>
      <c r="D14" s="57" t="s">
        <v>146</v>
      </c>
      <c r="E14" s="58"/>
      <c r="F14" s="59"/>
      <c r="G14" s="60"/>
      <c r="H14" s="60"/>
      <c r="I14" s="106"/>
      <c r="J14" s="106" t="str">
        <f t="shared" si="3"/>
        <v/>
      </c>
      <c r="K14" s="105"/>
      <c r="L14" s="105"/>
      <c r="M14" s="105"/>
      <c r="N14" s="105"/>
      <c r="O14" s="105"/>
      <c r="P14" s="105"/>
      <c r="Q14" s="105"/>
      <c r="R14" s="105"/>
      <c r="S14" s="105"/>
      <c r="T14" s="105"/>
      <c r="U14" s="105"/>
      <c r="V14" s="105"/>
      <c r="W14" s="105"/>
      <c r="X14" s="105"/>
      <c r="Y14" s="105"/>
      <c r="Z14" s="105"/>
      <c r="AA14" s="112"/>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1" customFormat="1" ht="30" customHeight="1" spans="1:66">
      <c r="A15" s="37"/>
      <c r="B15" s="37"/>
      <c r="C15" s="37"/>
      <c r="D15" s="57" t="s">
        <v>147</v>
      </c>
      <c r="E15" s="58"/>
      <c r="F15" s="59"/>
      <c r="G15" s="60"/>
      <c r="H15" s="60"/>
      <c r="I15" s="106"/>
      <c r="J15" s="106">
        <f t="shared" si="3"/>
        <v>5</v>
      </c>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1" customFormat="1" ht="30" customHeight="1" spans="1:66">
      <c r="A16" s="46" t="s">
        <v>148</v>
      </c>
      <c r="B16" s="46"/>
      <c r="C16" s="46"/>
      <c r="D16" s="61" t="s">
        <v>149</v>
      </c>
      <c r="E16" s="62"/>
      <c r="F16" s="63"/>
      <c r="G16" s="64"/>
      <c r="H16" s="65"/>
      <c r="I16" s="106"/>
      <c r="J16" s="106">
        <f t="shared" si="3"/>
        <v>6</v>
      </c>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1" customFormat="1" ht="30" customHeight="1" spans="1:66">
      <c r="A17" s="46"/>
      <c r="B17" s="46"/>
      <c r="C17" s="46"/>
      <c r="D17" s="66" t="s">
        <v>150</v>
      </c>
      <c r="E17" s="67"/>
      <c r="F17" s="68"/>
      <c r="G17" s="69"/>
      <c r="H17" s="69"/>
      <c r="I17" s="106"/>
      <c r="J17" s="106">
        <f t="shared" si="3"/>
        <v>4</v>
      </c>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1" customFormat="1" ht="30" customHeight="1" spans="1:66">
      <c r="A18" s="37"/>
      <c r="B18" s="37"/>
      <c r="C18" s="37"/>
      <c r="D18" s="66" t="s">
        <v>144</v>
      </c>
      <c r="E18" s="67"/>
      <c r="F18" s="68"/>
      <c r="G18" s="69"/>
      <c r="H18" s="69"/>
      <c r="I18" s="106"/>
      <c r="J18" s="106">
        <f t="shared" si="3"/>
        <v>3</v>
      </c>
      <c r="K18" s="105"/>
      <c r="L18" s="105"/>
      <c r="M18" s="105"/>
      <c r="N18" s="105"/>
      <c r="O18" s="105"/>
      <c r="P18" s="105"/>
      <c r="Q18" s="105"/>
      <c r="R18" s="105"/>
      <c r="S18" s="105"/>
      <c r="T18" s="105"/>
      <c r="U18" s="105"/>
      <c r="V18" s="105"/>
      <c r="W18" s="112"/>
      <c r="X18" s="112"/>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1" customFormat="1" ht="30" customHeight="1" spans="1:66">
      <c r="A19" s="37"/>
      <c r="B19" s="37"/>
      <c r="C19" s="37"/>
      <c r="D19" s="66" t="s">
        <v>145</v>
      </c>
      <c r="E19" s="67"/>
      <c r="F19" s="68"/>
      <c r="G19" s="69"/>
      <c r="H19" s="69"/>
      <c r="I19" s="106"/>
      <c r="J19" s="106">
        <f t="shared" si="3"/>
        <v>4</v>
      </c>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1" customFormat="1" ht="30" customHeight="1" spans="1:66">
      <c r="A20" s="37"/>
      <c r="B20" s="37"/>
      <c r="C20" s="37"/>
      <c r="D20" s="66" t="s">
        <v>146</v>
      </c>
      <c r="E20" s="67"/>
      <c r="F20" s="68"/>
      <c r="G20" s="69"/>
      <c r="H20" s="69"/>
      <c r="I20" s="106"/>
      <c r="J20" s="106" t="str">
        <f t="shared" si="3"/>
        <v/>
      </c>
      <c r="K20" s="105"/>
      <c r="L20" s="105"/>
      <c r="M20" s="105"/>
      <c r="N20" s="105"/>
      <c r="O20" s="105"/>
      <c r="P20" s="105"/>
      <c r="Q20" s="105"/>
      <c r="R20" s="105"/>
      <c r="S20" s="105"/>
      <c r="T20" s="105"/>
      <c r="U20" s="105"/>
      <c r="V20" s="105"/>
      <c r="W20" s="105"/>
      <c r="X20" s="105"/>
      <c r="Y20" s="105"/>
      <c r="Z20" s="105"/>
      <c r="AA20" s="112"/>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row>
    <row r="21" s="1" customFormat="1" ht="30" customHeight="1" spans="1:66">
      <c r="A21" s="37"/>
      <c r="B21" s="37"/>
      <c r="C21" s="37"/>
      <c r="D21" s="66" t="s">
        <v>147</v>
      </c>
      <c r="E21" s="67"/>
      <c r="F21" s="68"/>
      <c r="G21" s="69"/>
      <c r="H21" s="69"/>
      <c r="I21" s="106"/>
      <c r="J21" s="106">
        <f t="shared" si="3"/>
        <v>6</v>
      </c>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1" customFormat="1" ht="30" customHeight="1" spans="1:66">
      <c r="A22" s="37" t="s">
        <v>151</v>
      </c>
      <c r="B22" s="37"/>
      <c r="C22" s="37"/>
      <c r="D22" s="70" t="s">
        <v>152</v>
      </c>
      <c r="E22" s="71"/>
      <c r="F22" s="72"/>
      <c r="G22" s="73"/>
      <c r="H22" s="74"/>
      <c r="I22" s="106"/>
      <c r="J22" s="106">
        <f t="shared" si="3"/>
        <v>5</v>
      </c>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1" customFormat="1" ht="30" customHeight="1" spans="1:66">
      <c r="A23" s="37"/>
      <c r="B23" s="37"/>
      <c r="C23" s="37"/>
      <c r="D23" s="75" t="s">
        <v>150</v>
      </c>
      <c r="E23" s="76"/>
      <c r="F23" s="77"/>
      <c r="G23" s="78"/>
      <c r="H23" s="78"/>
      <c r="I23" s="106"/>
      <c r="J23" s="106">
        <f t="shared" si="3"/>
        <v>6</v>
      </c>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1" customFormat="1" ht="30" customHeight="1" spans="1:66">
      <c r="A24" s="37"/>
      <c r="B24" s="37"/>
      <c r="C24" s="37"/>
      <c r="D24" s="75" t="s">
        <v>144</v>
      </c>
      <c r="E24" s="76"/>
      <c r="F24" s="77"/>
      <c r="G24" s="78"/>
      <c r="H24" s="78"/>
      <c r="I24" s="106"/>
      <c r="J24" s="106">
        <f t="shared" si="3"/>
        <v>5</v>
      </c>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row>
    <row r="25" s="1" customFormat="1" ht="30" customHeight="1" spans="1:66">
      <c r="A25" s="37"/>
      <c r="B25" s="37"/>
      <c r="C25" s="37"/>
      <c r="D25" s="75" t="s">
        <v>145</v>
      </c>
      <c r="E25" s="76"/>
      <c r="F25" s="77"/>
      <c r="G25" s="78"/>
      <c r="H25" s="78"/>
      <c r="I25" s="106"/>
      <c r="J25" s="106">
        <f t="shared" si="3"/>
        <v>5</v>
      </c>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1" customFormat="1" ht="30" customHeight="1" spans="1:66">
      <c r="A26" s="37"/>
      <c r="B26" s="37"/>
      <c r="C26" s="37"/>
      <c r="D26" s="75" t="s">
        <v>146</v>
      </c>
      <c r="E26" s="76"/>
      <c r="F26" s="77"/>
      <c r="G26" s="78"/>
      <c r="H26" s="78"/>
      <c r="I26" s="106"/>
      <c r="J26" s="106" t="str">
        <f t="shared" si="3"/>
        <v/>
      </c>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1" customFormat="1" ht="30" customHeight="1" spans="1:66">
      <c r="A27" s="37"/>
      <c r="B27" s="37"/>
      <c r="C27" s="37"/>
      <c r="D27" s="75" t="s">
        <v>147</v>
      </c>
      <c r="E27" s="76"/>
      <c r="F27" s="77"/>
      <c r="G27" s="78"/>
      <c r="H27" s="78"/>
      <c r="I27" s="106"/>
      <c r="J27" s="106" t="e">
        <f t="shared" si="3"/>
        <v>#VALUE!</v>
      </c>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1" customFormat="1" ht="30" customHeight="1" spans="1:66">
      <c r="A28" s="37" t="s">
        <v>151</v>
      </c>
      <c r="B28" s="37"/>
      <c r="C28" s="37"/>
      <c r="D28" s="79" t="s">
        <v>153</v>
      </c>
      <c r="E28" s="80"/>
      <c r="F28" s="81"/>
      <c r="G28" s="82"/>
      <c r="H28" s="83"/>
      <c r="I28" s="106"/>
      <c r="J28" s="106" t="e">
        <f t="shared" si="3"/>
        <v>#VALUE!</v>
      </c>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1" customFormat="1" ht="30" customHeight="1" spans="1:66">
      <c r="A29" s="37"/>
      <c r="B29" s="37"/>
      <c r="C29" s="37"/>
      <c r="D29" s="84" t="s">
        <v>150</v>
      </c>
      <c r="E29" s="85"/>
      <c r="F29" s="86"/>
      <c r="G29" s="87" t="s">
        <v>154</v>
      </c>
      <c r="H29" s="87" t="s">
        <v>154</v>
      </c>
      <c r="I29" s="106"/>
      <c r="J29" s="106" t="e">
        <f t="shared" si="3"/>
        <v>#VALUE!</v>
      </c>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1" customFormat="1" ht="30" customHeight="1" spans="1:66">
      <c r="A30" s="37"/>
      <c r="B30" s="37"/>
      <c r="C30" s="37"/>
      <c r="D30" s="84" t="s">
        <v>144</v>
      </c>
      <c r="E30" s="85"/>
      <c r="F30" s="86"/>
      <c r="G30" s="87" t="s">
        <v>154</v>
      </c>
      <c r="H30" s="87" t="s">
        <v>154</v>
      </c>
      <c r="I30" s="106"/>
      <c r="J30" s="106" t="e">
        <f t="shared" si="3"/>
        <v>#VALUE!</v>
      </c>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1" customFormat="1" ht="30" customHeight="1" spans="1:66">
      <c r="A31" s="37"/>
      <c r="B31" s="37"/>
      <c r="C31" s="37"/>
      <c r="D31" s="84" t="s">
        <v>145</v>
      </c>
      <c r="E31" s="85"/>
      <c r="F31" s="86"/>
      <c r="G31" s="87" t="s">
        <v>154</v>
      </c>
      <c r="H31" s="87" t="s">
        <v>154</v>
      </c>
      <c r="I31" s="106"/>
      <c r="J31" s="106" t="e">
        <f t="shared" si="3"/>
        <v>#VALUE!</v>
      </c>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1" customFormat="1" ht="30" customHeight="1" spans="1:66">
      <c r="A32" s="37"/>
      <c r="B32" s="37"/>
      <c r="C32" s="37"/>
      <c r="D32" s="84" t="s">
        <v>146</v>
      </c>
      <c r="E32" s="85"/>
      <c r="F32" s="86"/>
      <c r="G32" s="87" t="s">
        <v>154</v>
      </c>
      <c r="H32" s="87" t="s">
        <v>154</v>
      </c>
      <c r="I32" s="106"/>
      <c r="J32" s="106" t="str">
        <f t="shared" si="3"/>
        <v/>
      </c>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1" customFormat="1" ht="30" customHeight="1" spans="1:66">
      <c r="A33" s="37"/>
      <c r="B33" s="37"/>
      <c r="C33" s="37"/>
      <c r="D33" s="84" t="s">
        <v>147</v>
      </c>
      <c r="E33" s="85"/>
      <c r="F33" s="86"/>
      <c r="G33" s="87" t="s">
        <v>154</v>
      </c>
      <c r="H33" s="87" t="s">
        <v>154</v>
      </c>
      <c r="I33" s="106"/>
      <c r="J33" s="106" t="str">
        <f t="shared" si="3"/>
        <v/>
      </c>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row>
    <row r="34" s="1" customFormat="1" ht="30" customHeight="1" spans="1:66">
      <c r="A34" s="37" t="s">
        <v>155</v>
      </c>
      <c r="B34" s="37"/>
      <c r="C34" s="37"/>
      <c r="D34" s="88"/>
      <c r="E34" s="89"/>
      <c r="F34" s="90"/>
      <c r="G34" s="91"/>
      <c r="H34" s="91"/>
      <c r="I34" s="106"/>
      <c r="J34" s="106" t="str">
        <f t="shared" si="3"/>
        <v/>
      </c>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1" customFormat="1" ht="30" customHeight="1" spans="1:66">
      <c r="A35" s="46" t="s">
        <v>156</v>
      </c>
      <c r="B35" s="46"/>
      <c r="C35" s="46"/>
      <c r="D35" s="92" t="s">
        <v>157</v>
      </c>
      <c r="E35" s="93"/>
      <c r="F35" s="94"/>
      <c r="G35" s="95"/>
      <c r="H35" s="96"/>
      <c r="I35" s="107"/>
      <c r="J35" s="107" t="str">
        <f t="shared" si="3"/>
        <v/>
      </c>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ht="30" customHeight="1" spans="9:9">
      <c r="I36" s="109"/>
    </row>
    <row r="37" ht="30" customHeight="1" spans="5:8">
      <c r="E37" s="97"/>
      <c r="H37" s="98"/>
    </row>
    <row r="38" ht="30" customHeight="1" spans="5:5">
      <c r="E38" s="99"/>
    </row>
  </sheetData>
  <mergeCells count="11">
    <mergeCell ref="E5:F5"/>
    <mergeCell ref="G5:H5"/>
    <mergeCell ref="E6:F6"/>
    <mergeCell ref="K6:Q6"/>
    <mergeCell ref="R6:X6"/>
    <mergeCell ref="Y6:AE6"/>
    <mergeCell ref="AF6:AL6"/>
    <mergeCell ref="AM6:AS6"/>
    <mergeCell ref="AT6:AZ6"/>
    <mergeCell ref="BA6:BG6"/>
    <mergeCell ref="BH6:BN6"/>
  </mergeCells>
  <conditionalFormatting sqref="F9:F35">
    <cfRule type="dataBar" priority="1">
      <dataBar>
        <cfvo type="num" val="0"/>
        <cfvo type="num" val="1"/>
        <color theme="0" tint="-0.249977111117893"/>
      </dataBar>
      <extLst>
        <ext xmlns:x14="http://schemas.microsoft.com/office/spreadsheetml/2009/9/main" uri="{B025F937-C7B1-47D3-B67F-A62EFF666E3E}">
          <x14:id>{caa2efd3-55bc-43fd-9601-fd73aeb65a01}</x14:id>
        </ext>
      </extLst>
    </cfRule>
  </conditionalFormatting>
  <conditionalFormatting sqref="K7:BN35">
    <cfRule type="expression" dxfId="0"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2"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formula1>1</formula1>
    </dataValidation>
  </dataValidations>
  <pageMargins left="0.511811024" right="0.511811024" top="0.787401575" bottom="0.787401575" header="0.31496062" footer="0.31496062"/>
  <headerFooter/>
  <drawing r:id="rId1"/>
  <extLst>
    <ext xmlns:x14="http://schemas.microsoft.com/office/spreadsheetml/2009/9/main" uri="{78C0D931-6437-407d-A8EE-F0AAD7539E65}">
      <x14:conditionalFormattings>
        <x14:conditionalFormatting xmlns:xm="http://schemas.microsoft.com/office/excel/2006/main">
          <x14:cfRule type="dataBar" id="{caa2efd3-55bc-43fd-9601-fd73aeb65a01}">
            <x14:dataBar minLength="0" maxLength="100" negativeBarColorSameAsPositive="1" axisPosition="none">
              <x14:cfvo type="num">
                <xm:f>0</xm:f>
              </x14:cfvo>
              <x14:cfvo type="num">
                <xm:f>1</xm:f>
              </x14:cfvo>
              <x14:axisColor indexed="65"/>
            </x14:dataBar>
          </x14:cfRule>
          <xm:sqref>F9:F35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55"/>
  <sheetViews>
    <sheetView workbookViewId="0">
      <selection activeCell="A3" sqref="A3:E55"/>
      <pivotSelection pane="bottomRight" showHeader="1" extendable="1" activeRow="2" previousRow="2" click="1" r:id="rId1">
        <pivotArea type="all" dataOnly="0" outline="0" fieldPosition="0"/>
      </pivotSelection>
    </sheetView>
  </sheetViews>
  <sheetFormatPr defaultColWidth="9" defaultRowHeight="12.75" outlineLevelCol="4"/>
  <cols>
    <col min="1" max="1" width="14" customWidth="1"/>
    <col min="2" max="2" width="25.5714285714286" customWidth="1"/>
    <col min="3" max="3" width="55" customWidth="1"/>
    <col min="4" max="4" width="6.14285714285714" customWidth="1"/>
    <col min="5" max="5" width="7" customWidth="1"/>
    <col min="6" max="49" width="105.428571428571" customWidth="1"/>
    <col min="50" max="50" width="10" customWidth="1"/>
  </cols>
  <sheetData>
    <row r="3" spans="1:5">
      <c r="A3" s="30" t="s">
        <v>158</v>
      </c>
      <c r="B3" s="31"/>
      <c r="C3" s="31"/>
      <c r="D3" s="31"/>
      <c r="E3" s="32"/>
    </row>
    <row r="4" spans="1:5">
      <c r="A4" s="30" t="s">
        <v>4</v>
      </c>
      <c r="B4" s="30" t="s">
        <v>7</v>
      </c>
      <c r="C4" s="30" t="s">
        <v>3</v>
      </c>
      <c r="D4" s="30" t="s">
        <v>2</v>
      </c>
      <c r="E4" s="32" t="s">
        <v>159</v>
      </c>
    </row>
    <row r="5" spans="1:5">
      <c r="A5" s="30" t="s">
        <v>14</v>
      </c>
      <c r="B5" s="30" t="s">
        <v>17</v>
      </c>
      <c r="C5" s="30" t="s">
        <v>142</v>
      </c>
      <c r="D5" s="30" t="s">
        <v>14</v>
      </c>
      <c r="E5" s="32">
        <v>1000</v>
      </c>
    </row>
    <row r="6" spans="1:5">
      <c r="A6" s="33"/>
      <c r="B6" s="33"/>
      <c r="C6" s="30" t="s">
        <v>160</v>
      </c>
      <c r="D6" s="30" t="s">
        <v>23</v>
      </c>
      <c r="E6" s="32">
        <v>1000</v>
      </c>
    </row>
    <row r="7" spans="1:5">
      <c r="A7" s="33"/>
      <c r="B7" s="33"/>
      <c r="C7" s="30" t="s">
        <v>161</v>
      </c>
      <c r="D7" s="30" t="s">
        <v>20</v>
      </c>
      <c r="E7" s="32">
        <v>2000</v>
      </c>
    </row>
    <row r="8" spans="1:5">
      <c r="A8" s="30" t="s">
        <v>23</v>
      </c>
      <c r="B8" s="30" t="s">
        <v>54</v>
      </c>
      <c r="C8" s="30" t="s">
        <v>53</v>
      </c>
      <c r="D8" s="30" t="s">
        <v>52</v>
      </c>
      <c r="E8" s="32">
        <v>2000</v>
      </c>
    </row>
    <row r="9" spans="1:5">
      <c r="A9" s="33"/>
      <c r="B9" s="30" t="s">
        <v>17</v>
      </c>
      <c r="C9" s="30" t="s">
        <v>162</v>
      </c>
      <c r="D9" s="30" t="s">
        <v>32</v>
      </c>
      <c r="E9" s="32">
        <v>700</v>
      </c>
    </row>
    <row r="10" spans="1:5">
      <c r="A10" s="33"/>
      <c r="B10" s="30" t="s">
        <v>163</v>
      </c>
      <c r="C10" s="30" t="s">
        <v>22</v>
      </c>
      <c r="D10" s="30">
        <v>2</v>
      </c>
      <c r="E10" s="32"/>
    </row>
    <row r="11" spans="1:5">
      <c r="A11" s="30" t="s">
        <v>164</v>
      </c>
      <c r="B11" s="30" t="s">
        <v>113</v>
      </c>
      <c r="C11" s="30" t="s">
        <v>165</v>
      </c>
      <c r="D11" s="30" t="s">
        <v>164</v>
      </c>
      <c r="E11" s="32">
        <v>4000</v>
      </c>
    </row>
    <row r="12" spans="1:5">
      <c r="A12" s="30" t="s">
        <v>120</v>
      </c>
      <c r="B12" s="30" t="s">
        <v>93</v>
      </c>
      <c r="C12" s="30" t="s">
        <v>166</v>
      </c>
      <c r="D12" s="30" t="s">
        <v>120</v>
      </c>
      <c r="E12" s="32">
        <v>1000</v>
      </c>
    </row>
    <row r="13" spans="1:5">
      <c r="A13" s="30" t="s">
        <v>122</v>
      </c>
      <c r="B13" s="30" t="s">
        <v>93</v>
      </c>
      <c r="C13" s="30" t="s">
        <v>167</v>
      </c>
      <c r="D13" s="30" t="s">
        <v>122</v>
      </c>
      <c r="E13" s="32">
        <v>1000</v>
      </c>
    </row>
    <row r="14" spans="1:5">
      <c r="A14" s="30" t="s">
        <v>28</v>
      </c>
      <c r="B14" s="30" t="s">
        <v>17</v>
      </c>
      <c r="C14" s="30" t="s">
        <v>29</v>
      </c>
      <c r="D14" s="30" t="s">
        <v>28</v>
      </c>
      <c r="E14" s="32">
        <v>2000</v>
      </c>
    </row>
    <row r="15" spans="1:5">
      <c r="A15" s="30" t="s">
        <v>32</v>
      </c>
      <c r="B15" s="30" t="s">
        <v>17</v>
      </c>
      <c r="C15" s="30" t="s">
        <v>50</v>
      </c>
      <c r="D15" s="30" t="s">
        <v>168</v>
      </c>
      <c r="E15" s="32">
        <v>400</v>
      </c>
    </row>
    <row r="16" spans="1:5">
      <c r="A16" s="33"/>
      <c r="B16" s="33"/>
      <c r="C16" s="30" t="s">
        <v>169</v>
      </c>
      <c r="D16" s="30" t="s">
        <v>35</v>
      </c>
      <c r="E16" s="32">
        <v>500</v>
      </c>
    </row>
    <row r="17" spans="1:5">
      <c r="A17" s="33"/>
      <c r="B17" s="33"/>
      <c r="C17" s="30" t="s">
        <v>31</v>
      </c>
      <c r="D17" s="30" t="s">
        <v>46</v>
      </c>
      <c r="E17" s="32">
        <v>200</v>
      </c>
    </row>
    <row r="18" spans="1:5">
      <c r="A18" s="33"/>
      <c r="B18" s="33"/>
      <c r="C18" s="30" t="s">
        <v>170</v>
      </c>
      <c r="D18" s="30" t="s">
        <v>42</v>
      </c>
      <c r="E18" s="32">
        <v>800</v>
      </c>
    </row>
    <row r="19" spans="1:5">
      <c r="A19" s="33"/>
      <c r="B19" s="33"/>
      <c r="C19" s="30" t="s">
        <v>171</v>
      </c>
      <c r="D19" s="30" t="s">
        <v>38</v>
      </c>
      <c r="E19" s="32">
        <v>1000</v>
      </c>
    </row>
    <row r="20" spans="1:5">
      <c r="A20" s="30" t="s">
        <v>168</v>
      </c>
      <c r="B20" s="30" t="s">
        <v>163</v>
      </c>
      <c r="C20" s="30" t="s">
        <v>25</v>
      </c>
      <c r="D20" s="30">
        <v>3</v>
      </c>
      <c r="E20" s="32"/>
    </row>
    <row r="21" spans="1:5">
      <c r="A21" s="30" t="s">
        <v>52</v>
      </c>
      <c r="B21" s="30" t="s">
        <v>54</v>
      </c>
      <c r="C21" s="30" t="s">
        <v>56</v>
      </c>
      <c r="D21" s="30" t="s">
        <v>55</v>
      </c>
      <c r="E21" s="32">
        <v>500</v>
      </c>
    </row>
    <row r="22" spans="1:5">
      <c r="A22" s="30" t="s">
        <v>55</v>
      </c>
      <c r="B22" s="30" t="s">
        <v>54</v>
      </c>
      <c r="C22" s="30" t="s">
        <v>58</v>
      </c>
      <c r="D22" s="30" t="s">
        <v>57</v>
      </c>
      <c r="E22" s="32">
        <v>500</v>
      </c>
    </row>
    <row r="23" spans="1:5">
      <c r="A23" s="30" t="s">
        <v>57</v>
      </c>
      <c r="B23" s="30" t="s">
        <v>54</v>
      </c>
      <c r="C23" s="30" t="s">
        <v>60</v>
      </c>
      <c r="D23" s="30" t="s">
        <v>59</v>
      </c>
      <c r="E23" s="32">
        <v>1000</v>
      </c>
    </row>
    <row r="24" spans="1:5">
      <c r="A24" s="30" t="s">
        <v>59</v>
      </c>
      <c r="B24" s="30" t="s">
        <v>54</v>
      </c>
      <c r="C24" s="30" t="s">
        <v>62</v>
      </c>
      <c r="D24" s="30" t="s">
        <v>61</v>
      </c>
      <c r="E24" s="32">
        <v>500</v>
      </c>
    </row>
    <row r="25" spans="1:5">
      <c r="A25" s="30" t="s">
        <v>61</v>
      </c>
      <c r="B25" s="30" t="s">
        <v>163</v>
      </c>
      <c r="C25" s="30" t="s">
        <v>26</v>
      </c>
      <c r="D25" s="30">
        <v>4</v>
      </c>
      <c r="E25" s="32"/>
    </row>
    <row r="26" spans="1:5">
      <c r="A26" s="30" t="s">
        <v>63</v>
      </c>
      <c r="B26" s="30" t="s">
        <v>54</v>
      </c>
      <c r="C26" s="30" t="s">
        <v>64</v>
      </c>
      <c r="D26" s="30" t="s">
        <v>63</v>
      </c>
      <c r="E26" s="32">
        <v>700</v>
      </c>
    </row>
    <row r="27" spans="1:5">
      <c r="A27" s="30" t="s">
        <v>65</v>
      </c>
      <c r="B27" s="30" t="s">
        <v>67</v>
      </c>
      <c r="C27" s="30" t="s">
        <v>66</v>
      </c>
      <c r="D27" s="30" t="s">
        <v>65</v>
      </c>
      <c r="E27" s="32">
        <v>500</v>
      </c>
    </row>
    <row r="28" spans="1:5">
      <c r="A28" s="30" t="s">
        <v>68</v>
      </c>
      <c r="B28" s="30" t="s">
        <v>67</v>
      </c>
      <c r="C28" s="30" t="s">
        <v>69</v>
      </c>
      <c r="D28" s="30" t="s">
        <v>68</v>
      </c>
      <c r="E28" s="32">
        <v>5000</v>
      </c>
    </row>
    <row r="29" spans="1:5">
      <c r="A29" s="30" t="s">
        <v>73</v>
      </c>
      <c r="B29" s="30" t="s">
        <v>67</v>
      </c>
      <c r="C29" s="30" t="s">
        <v>74</v>
      </c>
      <c r="D29" s="30" t="s">
        <v>73</v>
      </c>
      <c r="E29" s="32">
        <v>700</v>
      </c>
    </row>
    <row r="30" spans="1:5">
      <c r="A30" s="30" t="s">
        <v>75</v>
      </c>
      <c r="B30" s="30" t="s">
        <v>67</v>
      </c>
      <c r="C30" s="30" t="s">
        <v>172</v>
      </c>
      <c r="D30" s="30" t="s">
        <v>75</v>
      </c>
      <c r="E30" s="32">
        <v>500</v>
      </c>
    </row>
    <row r="31" spans="1:5">
      <c r="A31" s="30" t="s">
        <v>77</v>
      </c>
      <c r="B31" s="30" t="s">
        <v>67</v>
      </c>
      <c r="C31" s="30" t="s">
        <v>173</v>
      </c>
      <c r="D31" s="30" t="s">
        <v>77</v>
      </c>
      <c r="E31" s="32">
        <v>300</v>
      </c>
    </row>
    <row r="32" spans="1:5">
      <c r="A32" s="30" t="s">
        <v>79</v>
      </c>
      <c r="B32" s="30" t="s">
        <v>67</v>
      </c>
      <c r="C32" s="30" t="s">
        <v>174</v>
      </c>
      <c r="D32" s="30" t="s">
        <v>79</v>
      </c>
      <c r="E32" s="32">
        <v>1000</v>
      </c>
    </row>
    <row r="33" spans="1:5">
      <c r="A33" s="30" t="s">
        <v>81</v>
      </c>
      <c r="B33" s="30" t="s">
        <v>175</v>
      </c>
      <c r="C33" s="30" t="s">
        <v>176</v>
      </c>
      <c r="D33" s="30" t="s">
        <v>81</v>
      </c>
      <c r="E33" s="32">
        <v>3000</v>
      </c>
    </row>
    <row r="34" spans="1:5">
      <c r="A34" s="30" t="s">
        <v>177</v>
      </c>
      <c r="B34" s="30" t="s">
        <v>175</v>
      </c>
      <c r="C34" s="30" t="s">
        <v>178</v>
      </c>
      <c r="D34" s="30" t="s">
        <v>177</v>
      </c>
      <c r="E34" s="32">
        <v>1000</v>
      </c>
    </row>
    <row r="35" spans="1:5">
      <c r="A35" s="30" t="s">
        <v>179</v>
      </c>
      <c r="B35" s="30" t="s">
        <v>175</v>
      </c>
      <c r="C35" s="30" t="s">
        <v>180</v>
      </c>
      <c r="D35" s="30" t="s">
        <v>179</v>
      </c>
      <c r="E35" s="32">
        <v>1000</v>
      </c>
    </row>
    <row r="36" spans="1:5">
      <c r="A36" s="30" t="s">
        <v>181</v>
      </c>
      <c r="B36" s="30" t="s">
        <v>83</v>
      </c>
      <c r="C36" s="30" t="s">
        <v>182</v>
      </c>
      <c r="D36" s="30" t="s">
        <v>181</v>
      </c>
      <c r="E36" s="32">
        <v>30000</v>
      </c>
    </row>
    <row r="37" spans="1:5">
      <c r="A37" s="30" t="s">
        <v>91</v>
      </c>
      <c r="B37" s="30" t="s">
        <v>183</v>
      </c>
      <c r="C37" s="30" t="s">
        <v>85</v>
      </c>
      <c r="D37" s="30" t="s">
        <v>91</v>
      </c>
      <c r="E37" s="32">
        <v>700</v>
      </c>
    </row>
    <row r="38" spans="1:5">
      <c r="A38" s="30" t="s">
        <v>94</v>
      </c>
      <c r="B38" s="30" t="s">
        <v>175</v>
      </c>
      <c r="C38" s="30" t="s">
        <v>87</v>
      </c>
      <c r="D38" s="30" t="s">
        <v>94</v>
      </c>
      <c r="E38" s="32">
        <v>500</v>
      </c>
    </row>
    <row r="39" spans="1:5">
      <c r="A39" s="30" t="s">
        <v>96</v>
      </c>
      <c r="B39" s="30" t="s">
        <v>90</v>
      </c>
      <c r="C39" s="30" t="s">
        <v>184</v>
      </c>
      <c r="D39" s="30" t="s">
        <v>96</v>
      </c>
      <c r="E39" s="32">
        <v>15000</v>
      </c>
    </row>
    <row r="40" spans="1:5">
      <c r="A40" s="30" t="s">
        <v>99</v>
      </c>
      <c r="B40" s="30" t="s">
        <v>93</v>
      </c>
      <c r="C40" s="30" t="s">
        <v>92</v>
      </c>
      <c r="D40" s="30" t="s">
        <v>99</v>
      </c>
      <c r="E40" s="32">
        <v>10000</v>
      </c>
    </row>
    <row r="41" spans="1:5">
      <c r="A41" s="30" t="s">
        <v>102</v>
      </c>
      <c r="B41" s="30" t="s">
        <v>93</v>
      </c>
      <c r="C41" s="30" t="s">
        <v>185</v>
      </c>
      <c r="D41" s="30" t="s">
        <v>102</v>
      </c>
      <c r="E41" s="32">
        <v>10000</v>
      </c>
    </row>
    <row r="42" spans="1:5">
      <c r="A42" s="30" t="s">
        <v>105</v>
      </c>
      <c r="B42" s="30" t="s">
        <v>98</v>
      </c>
      <c r="C42" s="30" t="s">
        <v>186</v>
      </c>
      <c r="D42" s="30" t="s">
        <v>105</v>
      </c>
      <c r="E42" s="32">
        <v>5000</v>
      </c>
    </row>
    <row r="43" spans="1:5">
      <c r="A43" s="30" t="s">
        <v>107</v>
      </c>
      <c r="B43" s="30" t="s">
        <v>98</v>
      </c>
      <c r="C43" s="30" t="s">
        <v>100</v>
      </c>
      <c r="D43" s="30" t="s">
        <v>107</v>
      </c>
      <c r="E43" s="32">
        <v>4000</v>
      </c>
    </row>
    <row r="44" spans="1:5">
      <c r="A44" s="30" t="s">
        <v>109</v>
      </c>
      <c r="B44" s="30" t="s">
        <v>98</v>
      </c>
      <c r="C44" s="30" t="s">
        <v>103</v>
      </c>
      <c r="D44" s="30" t="s">
        <v>109</v>
      </c>
      <c r="E44" s="32">
        <v>1000</v>
      </c>
    </row>
    <row r="45" spans="1:5">
      <c r="A45" s="30" t="s">
        <v>111</v>
      </c>
      <c r="B45" s="30" t="s">
        <v>98</v>
      </c>
      <c r="C45" s="30" t="s">
        <v>187</v>
      </c>
      <c r="D45" s="30" t="s">
        <v>111</v>
      </c>
      <c r="E45" s="32">
        <v>10000</v>
      </c>
    </row>
    <row r="46" spans="1:5">
      <c r="A46" s="30" t="s">
        <v>114</v>
      </c>
      <c r="B46" s="30" t="s">
        <v>98</v>
      </c>
      <c r="C46" s="30" t="s">
        <v>188</v>
      </c>
      <c r="D46" s="30" t="s">
        <v>114</v>
      </c>
      <c r="E46" s="32">
        <v>20000</v>
      </c>
    </row>
    <row r="47" spans="1:5">
      <c r="A47" s="30" t="s">
        <v>116</v>
      </c>
      <c r="B47" s="30" t="s">
        <v>98</v>
      </c>
      <c r="C47" s="30" t="s">
        <v>110</v>
      </c>
      <c r="D47" s="30" t="s">
        <v>116</v>
      </c>
      <c r="E47" s="32">
        <v>10000</v>
      </c>
    </row>
    <row r="48" spans="1:5">
      <c r="A48" s="30" t="s">
        <v>163</v>
      </c>
      <c r="B48" s="30" t="s">
        <v>163</v>
      </c>
      <c r="C48" s="30" t="s">
        <v>44</v>
      </c>
      <c r="D48" s="30">
        <v>10</v>
      </c>
      <c r="E48" s="32"/>
    </row>
    <row r="49" spans="1:5">
      <c r="A49" s="33"/>
      <c r="B49" s="33"/>
      <c r="C49" s="30" t="s">
        <v>12</v>
      </c>
      <c r="D49" s="30">
        <v>1</v>
      </c>
      <c r="E49" s="32"/>
    </row>
    <row r="50" spans="1:5">
      <c r="A50" s="33"/>
      <c r="B50" s="33"/>
      <c r="C50" s="30" t="s">
        <v>31</v>
      </c>
      <c r="D50" s="30">
        <v>5</v>
      </c>
      <c r="E50" s="32"/>
    </row>
    <row r="51" spans="1:5">
      <c r="A51" s="33"/>
      <c r="B51" s="33"/>
      <c r="C51" s="30" t="s">
        <v>189</v>
      </c>
      <c r="D51" s="30">
        <v>7</v>
      </c>
      <c r="E51" s="32"/>
    </row>
    <row r="52" spans="1:5">
      <c r="A52" s="33"/>
      <c r="B52" s="33"/>
      <c r="C52" s="30" t="s">
        <v>45</v>
      </c>
      <c r="D52" s="30">
        <v>9</v>
      </c>
      <c r="E52" s="32"/>
    </row>
    <row r="53" spans="1:5">
      <c r="A53" s="33"/>
      <c r="B53" s="33"/>
      <c r="C53" s="30" t="s">
        <v>190</v>
      </c>
      <c r="D53" s="30">
        <v>8</v>
      </c>
      <c r="E53" s="32"/>
    </row>
    <row r="54" spans="1:5">
      <c r="A54" s="33"/>
      <c r="B54" s="33"/>
      <c r="C54" s="30" t="s">
        <v>30</v>
      </c>
      <c r="D54" s="30">
        <v>6</v>
      </c>
      <c r="E54" s="32"/>
    </row>
    <row r="55" spans="1:5">
      <c r="A55" s="34" t="s">
        <v>191</v>
      </c>
      <c r="B55" s="35"/>
      <c r="C55" s="35"/>
      <c r="D55" s="35"/>
      <c r="E55" s="36">
        <v>150000</v>
      </c>
    </row>
  </sheetData>
  <pageMargins left="0.511811024" right="0.511811024" top="0.787401575" bottom="0.787401575" header="0.31496062" footer="0.31496062"/>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B2:AA18"/>
  <sheetViews>
    <sheetView showGridLines="0" zoomScale="70" zoomScaleNormal="70" topLeftCell="B1" workbookViewId="0">
      <pane ySplit="5" topLeftCell="A6" activePane="bottomLeft" state="frozenSplit"/>
      <selection/>
      <selection pane="bottomLeft" activeCell="H21" sqref="H21"/>
    </sheetView>
  </sheetViews>
  <sheetFormatPr defaultColWidth="9" defaultRowHeight="12.75"/>
  <cols>
    <col min="1" max="1" width="3.42857142857143" customWidth="1"/>
    <col min="2" max="2" width="13" style="5" customWidth="1"/>
    <col min="3" max="3" width="78.4285714285714" style="6" customWidth="1"/>
    <col min="4" max="4" width="7.85714285714286" style="5" customWidth="1"/>
    <col min="5" max="5" width="9.71428571428571" style="5" customWidth="1"/>
    <col min="6" max="6" width="8.28571428571429" style="5" customWidth="1"/>
    <col min="7" max="7" width="10.5714285714286" style="5" customWidth="1"/>
    <col min="8" max="8" width="10.1428571428571" style="5" customWidth="1"/>
    <col min="9" max="9" width="7.71428571428571" style="5" customWidth="1"/>
    <col min="10" max="11" width="3.71428571428571" style="5" customWidth="1"/>
    <col min="12" max="27" width="3.71428571428571" customWidth="1"/>
  </cols>
  <sheetData>
    <row r="2" ht="16.5" spans="2:2">
      <c r="B2" s="7" t="s">
        <v>192</v>
      </c>
    </row>
    <row r="4" ht="13.5"/>
    <row r="5" s="1" customFormat="1" ht="16.5" spans="2:27">
      <c r="B5" s="8" t="s">
        <v>2</v>
      </c>
      <c r="C5" s="9" t="s">
        <v>193</v>
      </c>
      <c r="D5" s="10"/>
      <c r="E5" s="10"/>
      <c r="F5" s="10"/>
      <c r="G5" s="10"/>
      <c r="H5" s="10"/>
      <c r="I5" s="10"/>
      <c r="J5" s="10"/>
      <c r="K5" s="10"/>
      <c r="L5" s="10"/>
      <c r="M5" s="10"/>
      <c r="N5" s="10"/>
      <c r="O5" s="10"/>
      <c r="P5" s="10"/>
      <c r="Q5" s="10"/>
      <c r="R5" s="10"/>
      <c r="S5" s="10"/>
      <c r="T5" s="10"/>
      <c r="U5" s="10"/>
      <c r="V5" s="10"/>
      <c r="W5" s="10"/>
      <c r="X5" s="27"/>
      <c r="Y5" s="28"/>
      <c r="Z5" s="28"/>
      <c r="AA5" s="29"/>
    </row>
    <row r="6" ht="13.5" spans="2:27">
      <c r="B6" s="11"/>
      <c r="C6"/>
      <c r="D6" s="12">
        <v>1</v>
      </c>
      <c r="E6" s="4">
        <v>2</v>
      </c>
      <c r="F6" s="4">
        <v>3</v>
      </c>
      <c r="G6" s="13">
        <v>4</v>
      </c>
      <c r="H6" s="12">
        <v>5</v>
      </c>
      <c r="I6" s="4">
        <v>6</v>
      </c>
      <c r="J6" s="4">
        <v>7</v>
      </c>
      <c r="K6" s="13">
        <v>8</v>
      </c>
      <c r="L6" s="12">
        <v>9</v>
      </c>
      <c r="M6" s="4">
        <v>10</v>
      </c>
      <c r="N6" s="4">
        <v>11</v>
      </c>
      <c r="O6" s="13">
        <v>12</v>
      </c>
      <c r="P6" s="12">
        <v>13</v>
      </c>
      <c r="Q6" s="4">
        <v>14</v>
      </c>
      <c r="R6" s="4">
        <v>15</v>
      </c>
      <c r="S6" s="13">
        <v>16</v>
      </c>
      <c r="T6" s="12">
        <v>17</v>
      </c>
      <c r="U6" s="4">
        <v>18</v>
      </c>
      <c r="V6" s="4">
        <v>19</v>
      </c>
      <c r="W6" s="13">
        <v>20</v>
      </c>
      <c r="X6" s="12">
        <v>21</v>
      </c>
      <c r="Y6" s="4">
        <v>22</v>
      </c>
      <c r="Z6" s="4">
        <v>23</v>
      </c>
      <c r="AA6" s="13">
        <v>24</v>
      </c>
    </row>
    <row r="7" customHeight="1" spans="2:27">
      <c r="B7" s="11"/>
      <c r="C7"/>
      <c r="D7" s="14" t="s">
        <v>194</v>
      </c>
      <c r="E7" s="15"/>
      <c r="F7" s="15"/>
      <c r="G7" s="16"/>
      <c r="H7" s="17" t="s">
        <v>195</v>
      </c>
      <c r="I7" s="15"/>
      <c r="J7" s="15"/>
      <c r="K7" s="16"/>
      <c r="L7" s="17" t="s">
        <v>196</v>
      </c>
      <c r="M7" s="15"/>
      <c r="N7" s="15"/>
      <c r="O7" s="16"/>
      <c r="P7" s="17" t="s">
        <v>197</v>
      </c>
      <c r="Q7" s="15"/>
      <c r="R7" s="15"/>
      <c r="S7" s="16"/>
      <c r="T7" s="17" t="s">
        <v>198</v>
      </c>
      <c r="U7" s="15"/>
      <c r="V7" s="15"/>
      <c r="W7" s="16"/>
      <c r="X7" s="17" t="s">
        <v>199</v>
      </c>
      <c r="Y7" s="15"/>
      <c r="Z7" s="15"/>
      <c r="AA7" s="16"/>
    </row>
    <row r="8" s="2" customFormat="1" ht="15.75" spans="2:27">
      <c r="B8" s="18" t="s">
        <v>14</v>
      </c>
      <c r="C8" s="19" t="s">
        <v>200</v>
      </c>
      <c r="D8" s="20">
        <v>30000</v>
      </c>
      <c r="E8" s="21"/>
      <c r="F8" s="21"/>
      <c r="G8" s="22"/>
      <c r="H8" s="20"/>
      <c r="I8" s="21"/>
      <c r="J8" s="21"/>
      <c r="K8" s="22"/>
      <c r="L8" s="20"/>
      <c r="M8" s="21"/>
      <c r="N8" s="21"/>
      <c r="O8" s="22"/>
      <c r="P8" s="20"/>
      <c r="Q8" s="21"/>
      <c r="R8" s="21"/>
      <c r="S8" s="22"/>
      <c r="T8" s="20"/>
      <c r="U8" s="21"/>
      <c r="V8" s="21"/>
      <c r="W8" s="22"/>
      <c r="X8" s="20"/>
      <c r="Y8" s="21"/>
      <c r="Z8" s="21"/>
      <c r="AA8" s="22"/>
    </row>
    <row r="9" s="2" customFormat="1" ht="15.75" spans="2:27">
      <c r="B9" s="18" t="s">
        <v>20</v>
      </c>
      <c r="C9" s="19" t="s">
        <v>201</v>
      </c>
      <c r="D9" s="20"/>
      <c r="E9" s="21"/>
      <c r="F9" s="21"/>
      <c r="G9" s="22"/>
      <c r="H9" s="20">
        <v>5000</v>
      </c>
      <c r="I9" s="21"/>
      <c r="J9" s="21"/>
      <c r="K9" s="22"/>
      <c r="L9" s="20">
        <v>5000</v>
      </c>
      <c r="M9" s="21"/>
      <c r="N9" s="21"/>
      <c r="O9" s="22"/>
      <c r="P9" s="20">
        <v>5000</v>
      </c>
      <c r="Q9" s="21"/>
      <c r="R9" s="21"/>
      <c r="S9" s="22"/>
      <c r="T9" s="20">
        <v>5000</v>
      </c>
      <c r="U9" s="21"/>
      <c r="V9" s="21"/>
      <c r="W9" s="22"/>
      <c r="X9" s="20"/>
      <c r="Y9" s="21"/>
      <c r="Z9" s="21"/>
      <c r="AA9" s="22"/>
    </row>
    <row r="10" s="2" customFormat="1" ht="16.5" spans="2:27">
      <c r="B10" s="18" t="s">
        <v>23</v>
      </c>
      <c r="C10" s="19" t="s">
        <v>202</v>
      </c>
      <c r="D10" s="20"/>
      <c r="E10" s="21"/>
      <c r="F10" s="21"/>
      <c r="G10" s="22"/>
      <c r="H10" s="20"/>
      <c r="I10" s="21"/>
      <c r="J10" s="21"/>
      <c r="K10" s="22"/>
      <c r="L10" s="20"/>
      <c r="M10" s="21"/>
      <c r="N10" s="21"/>
      <c r="O10" s="22"/>
      <c r="P10" s="20"/>
      <c r="Q10" s="21"/>
      <c r="R10" s="21"/>
      <c r="S10" s="22"/>
      <c r="T10" s="20"/>
      <c r="U10" s="21"/>
      <c r="V10" s="21"/>
      <c r="W10" s="22"/>
      <c r="X10" s="20">
        <v>10000</v>
      </c>
      <c r="Y10" s="21"/>
      <c r="Z10" s="21"/>
      <c r="AA10" s="22"/>
    </row>
    <row r="11" ht="15.75" spans="2:27">
      <c r="B11" s="23">
        <v>2</v>
      </c>
      <c r="C11" s="24" t="s">
        <v>203</v>
      </c>
      <c r="D11" s="20"/>
      <c r="E11" s="21"/>
      <c r="F11" s="21"/>
      <c r="G11" s="22"/>
      <c r="H11" s="20"/>
      <c r="I11" s="21"/>
      <c r="J11" s="21"/>
      <c r="K11" s="22"/>
      <c r="L11" s="20">
        <v>20000</v>
      </c>
      <c r="M11" s="21"/>
      <c r="N11" s="21"/>
      <c r="O11" s="22"/>
      <c r="P11" s="20">
        <v>40000</v>
      </c>
      <c r="Q11" s="21"/>
      <c r="R11" s="21"/>
      <c r="S11" s="22"/>
      <c r="T11" s="20">
        <v>10000</v>
      </c>
      <c r="U11" s="21"/>
      <c r="V11" s="21"/>
      <c r="W11" s="22"/>
      <c r="X11" s="20">
        <v>10000</v>
      </c>
      <c r="Y11" s="21"/>
      <c r="Z11" s="21"/>
      <c r="AA11" s="22"/>
    </row>
    <row r="12" ht="15.75" spans="2:27">
      <c r="B12" s="25" t="s">
        <v>52</v>
      </c>
      <c r="C12" s="26" t="s">
        <v>204</v>
      </c>
      <c r="D12" s="20"/>
      <c r="E12" s="21"/>
      <c r="F12" s="21"/>
      <c r="G12" s="22"/>
      <c r="H12" s="20">
        <v>10000</v>
      </c>
      <c r="I12" s="21"/>
      <c r="J12" s="21"/>
      <c r="K12" s="22"/>
      <c r="L12" s="20">
        <v>25000</v>
      </c>
      <c r="M12" s="21"/>
      <c r="N12" s="21"/>
      <c r="O12" s="22"/>
      <c r="P12" s="20">
        <v>25000</v>
      </c>
      <c r="Q12" s="21"/>
      <c r="R12" s="21"/>
      <c r="S12" s="22"/>
      <c r="T12" s="20">
        <v>25000</v>
      </c>
      <c r="U12" s="21"/>
      <c r="V12" s="21"/>
      <c r="W12" s="22"/>
      <c r="X12" s="20">
        <v>5000</v>
      </c>
      <c r="Y12" s="21"/>
      <c r="Z12" s="21"/>
      <c r="AA12" s="22"/>
    </row>
    <row r="13" s="3" customFormat="1" ht="16.5" spans="2:27">
      <c r="B13" s="25" t="s">
        <v>59</v>
      </c>
      <c r="C13" s="26" t="s">
        <v>205</v>
      </c>
      <c r="D13" s="20"/>
      <c r="E13" s="21"/>
      <c r="F13" s="21"/>
      <c r="G13" s="22"/>
      <c r="H13" s="20"/>
      <c r="I13" s="21"/>
      <c r="J13" s="21"/>
      <c r="K13" s="22"/>
      <c r="L13" s="20">
        <v>15000</v>
      </c>
      <c r="M13" s="21"/>
      <c r="N13" s="21"/>
      <c r="O13" s="22"/>
      <c r="P13" s="20">
        <v>15000</v>
      </c>
      <c r="Q13" s="21"/>
      <c r="R13" s="21"/>
      <c r="S13" s="22"/>
      <c r="T13" s="20">
        <v>20000</v>
      </c>
      <c r="U13" s="21"/>
      <c r="V13" s="21"/>
      <c r="W13" s="22"/>
      <c r="X13" s="20">
        <v>10000</v>
      </c>
      <c r="Y13" s="21"/>
      <c r="Z13" s="21"/>
      <c r="AA13" s="22"/>
    </row>
    <row r="14" s="4" customFormat="1" ht="15.75" spans="2:27">
      <c r="B14" s="23">
        <v>4</v>
      </c>
      <c r="C14" s="24" t="s">
        <v>206</v>
      </c>
      <c r="D14" s="20"/>
      <c r="E14" s="21"/>
      <c r="F14" s="21"/>
      <c r="G14" s="22"/>
      <c r="H14" s="20"/>
      <c r="I14" s="21"/>
      <c r="J14" s="21"/>
      <c r="K14" s="22"/>
      <c r="L14" s="20"/>
      <c r="M14" s="21"/>
      <c r="N14" s="21"/>
      <c r="O14" s="22"/>
      <c r="P14" s="20"/>
      <c r="Q14" s="21"/>
      <c r="R14" s="21"/>
      <c r="S14" s="22"/>
      <c r="T14" s="20"/>
      <c r="U14" s="21"/>
      <c r="V14" s="21"/>
      <c r="W14" s="22"/>
      <c r="X14" s="20">
        <v>7000</v>
      </c>
      <c r="Y14" s="21"/>
      <c r="Z14" s="21"/>
      <c r="AA14" s="22"/>
    </row>
    <row r="15" s="4" customFormat="1" ht="15.75" spans="2:27">
      <c r="B15" s="25" t="s">
        <v>81</v>
      </c>
      <c r="C15" s="26" t="s">
        <v>207</v>
      </c>
      <c r="D15" s="20"/>
      <c r="E15" s="21"/>
      <c r="F15" s="21"/>
      <c r="G15" s="22"/>
      <c r="H15" s="20"/>
      <c r="I15" s="21"/>
      <c r="J15" s="21"/>
      <c r="K15" s="22"/>
      <c r="L15" s="20"/>
      <c r="M15" s="21"/>
      <c r="N15" s="21"/>
      <c r="O15" s="22"/>
      <c r="P15" s="20"/>
      <c r="Q15" s="21"/>
      <c r="R15" s="21"/>
      <c r="S15" s="22"/>
      <c r="T15" s="20">
        <v>4000</v>
      </c>
      <c r="U15" s="21"/>
      <c r="V15" s="21"/>
      <c r="W15" s="22"/>
      <c r="X15" s="20">
        <v>4000</v>
      </c>
      <c r="Y15" s="21"/>
      <c r="Z15" s="21"/>
      <c r="AA15" s="22"/>
    </row>
    <row r="16" ht="15.75" spans="2:27">
      <c r="B16" s="25" t="s">
        <v>177</v>
      </c>
      <c r="C16" s="26" t="s">
        <v>208</v>
      </c>
      <c r="D16" s="20"/>
      <c r="E16" s="21"/>
      <c r="F16" s="21"/>
      <c r="G16" s="22"/>
      <c r="H16" s="20"/>
      <c r="I16" s="21"/>
      <c r="J16" s="21"/>
      <c r="K16" s="22"/>
      <c r="L16" s="20"/>
      <c r="M16" s="21"/>
      <c r="N16" s="21"/>
      <c r="O16" s="22"/>
      <c r="P16" s="20"/>
      <c r="Q16" s="21"/>
      <c r="R16" s="21"/>
      <c r="S16" s="22"/>
      <c r="T16" s="20">
        <v>2500</v>
      </c>
      <c r="U16" s="21"/>
      <c r="V16" s="21"/>
      <c r="W16" s="22"/>
      <c r="X16" s="20">
        <v>2500</v>
      </c>
      <c r="Y16" s="21"/>
      <c r="Z16" s="21"/>
      <c r="AA16" s="22"/>
    </row>
    <row r="17" s="3" customFormat="1" ht="15.75" spans="2:27">
      <c r="B17" s="25" t="s">
        <v>179</v>
      </c>
      <c r="C17" s="26" t="s">
        <v>209</v>
      </c>
      <c r="D17" s="20"/>
      <c r="E17" s="21"/>
      <c r="F17" s="21"/>
      <c r="G17" s="22"/>
      <c r="H17" s="20"/>
      <c r="I17" s="21"/>
      <c r="J17" s="21"/>
      <c r="K17" s="22"/>
      <c r="L17" s="20"/>
      <c r="M17" s="21"/>
      <c r="N17" s="21"/>
      <c r="O17" s="22"/>
      <c r="P17" s="20"/>
      <c r="Q17" s="21"/>
      <c r="R17" s="21"/>
      <c r="S17" s="22"/>
      <c r="T17" s="20"/>
      <c r="U17" s="21"/>
      <c r="V17" s="21"/>
      <c r="W17" s="22"/>
      <c r="X17" s="20">
        <v>0</v>
      </c>
      <c r="Y17" s="21"/>
      <c r="Z17" s="21"/>
      <c r="AA17" s="22"/>
    </row>
    <row r="18" s="4" customFormat="1" ht="15.75" spans="2:27">
      <c r="B18" s="25" t="s">
        <v>210</v>
      </c>
      <c r="C18" s="26" t="s">
        <v>211</v>
      </c>
      <c r="D18" s="20"/>
      <c r="E18" s="21"/>
      <c r="F18" s="21"/>
      <c r="G18" s="22"/>
      <c r="H18" s="20">
        <f>20000*35%</f>
        <v>7000</v>
      </c>
      <c r="I18" s="21"/>
      <c r="J18" s="21"/>
      <c r="K18" s="22"/>
      <c r="L18" s="20">
        <f>13000/4</f>
        <v>3250</v>
      </c>
      <c r="M18" s="21"/>
      <c r="N18" s="21"/>
      <c r="O18" s="22"/>
      <c r="P18" s="20">
        <f>13000/4</f>
        <v>3250</v>
      </c>
      <c r="Q18" s="21"/>
      <c r="R18" s="21"/>
      <c r="S18" s="22"/>
      <c r="T18" s="20">
        <f>13000/4</f>
        <v>3250</v>
      </c>
      <c r="U18" s="21"/>
      <c r="V18" s="21"/>
      <c r="W18" s="22"/>
      <c r="X18" s="20">
        <f>13000/4</f>
        <v>3250</v>
      </c>
      <c r="Y18" s="21"/>
      <c r="Z18" s="21"/>
      <c r="AA18" s="22"/>
    </row>
  </sheetData>
  <mergeCells count="73">
    <mergeCell ref="D5:X5"/>
    <mergeCell ref="D7:G7"/>
    <mergeCell ref="H7:K7"/>
    <mergeCell ref="L7:O7"/>
    <mergeCell ref="P7:S7"/>
    <mergeCell ref="T7:W7"/>
    <mergeCell ref="X7:AA7"/>
    <mergeCell ref="D8:G8"/>
    <mergeCell ref="H8:K8"/>
    <mergeCell ref="L8:O8"/>
    <mergeCell ref="P8:S8"/>
    <mergeCell ref="T8:W8"/>
    <mergeCell ref="X8:AA8"/>
    <mergeCell ref="D9:G9"/>
    <mergeCell ref="H9:K9"/>
    <mergeCell ref="L9:O9"/>
    <mergeCell ref="P9:S9"/>
    <mergeCell ref="T9:W9"/>
    <mergeCell ref="X9:AA9"/>
    <mergeCell ref="D10:G10"/>
    <mergeCell ref="H10:K10"/>
    <mergeCell ref="L10:O10"/>
    <mergeCell ref="P10:S10"/>
    <mergeCell ref="T10:W10"/>
    <mergeCell ref="X10:AA10"/>
    <mergeCell ref="D11:G11"/>
    <mergeCell ref="H11:K11"/>
    <mergeCell ref="L11:O11"/>
    <mergeCell ref="P11:S11"/>
    <mergeCell ref="T11:W11"/>
    <mergeCell ref="X11:AA11"/>
    <mergeCell ref="D12:G12"/>
    <mergeCell ref="H12:K12"/>
    <mergeCell ref="L12:O12"/>
    <mergeCell ref="P12:S12"/>
    <mergeCell ref="T12:W12"/>
    <mergeCell ref="X12:AA12"/>
    <mergeCell ref="D13:G13"/>
    <mergeCell ref="H13:K13"/>
    <mergeCell ref="L13:O13"/>
    <mergeCell ref="P13:S13"/>
    <mergeCell ref="T13:W13"/>
    <mergeCell ref="X13:AA13"/>
    <mergeCell ref="D14:G14"/>
    <mergeCell ref="H14:K14"/>
    <mergeCell ref="L14:O14"/>
    <mergeCell ref="P14:S14"/>
    <mergeCell ref="T14:W14"/>
    <mergeCell ref="X14:AA14"/>
    <mergeCell ref="D15:G15"/>
    <mergeCell ref="H15:K15"/>
    <mergeCell ref="L15:O15"/>
    <mergeCell ref="P15:S15"/>
    <mergeCell ref="T15:W15"/>
    <mergeCell ref="X15:AA15"/>
    <mergeCell ref="D16:G16"/>
    <mergeCell ref="H16:K16"/>
    <mergeCell ref="L16:O16"/>
    <mergeCell ref="P16:S16"/>
    <mergeCell ref="T16:W16"/>
    <mergeCell ref="X16:AA16"/>
    <mergeCell ref="D17:G17"/>
    <mergeCell ref="H17:K17"/>
    <mergeCell ref="L17:O17"/>
    <mergeCell ref="P17:S17"/>
    <mergeCell ref="T17:W17"/>
    <mergeCell ref="X17:AA17"/>
    <mergeCell ref="D18:G18"/>
    <mergeCell ref="H18:K18"/>
    <mergeCell ref="L18:O18"/>
    <mergeCell ref="P18:S18"/>
    <mergeCell ref="T18:W18"/>
    <mergeCell ref="X18:AA18"/>
  </mergeCells>
  <printOptions horizontalCentered="1"/>
  <pageMargins left="0.393700787401575" right="0.196850393700787" top="0.393700787401575" bottom="0.196850393700787" header="0.511811023622047" footer="0.511811023622047"/>
  <pageSetup paperSize="9" scale="61" orientation="landscape"/>
  <headerFooter alignWithMargins="0"/>
</worksheet>
</file>

<file path=docProps/app.xml><?xml version="1.0" encoding="utf-8"?>
<Properties xmlns="http://schemas.openxmlformats.org/officeDocument/2006/extended-properties" xmlns:vt="http://schemas.openxmlformats.org/officeDocument/2006/docPropsVTypes">
  <Company>FECAP</Company>
  <Application>Microsoft Excel</Application>
  <HeadingPairs>
    <vt:vector size="2" baseType="variant">
      <vt:variant>
        <vt:lpstr>工作表</vt:lpstr>
      </vt:variant>
      <vt:variant>
        <vt:i4>5</vt:i4>
      </vt:variant>
    </vt:vector>
  </HeadingPairs>
  <TitlesOfParts>
    <vt:vector size="5" baseType="lpstr">
      <vt:lpstr>WBS-MACRO-ATIVIDADE</vt:lpstr>
      <vt:lpstr>WBS_Detalhado (ordem etapas)</vt:lpstr>
      <vt:lpstr>Gráfico de Gantt</vt:lpstr>
      <vt:lpstr>PV_dependência</vt:lpstr>
      <vt:lpstr>Cronograma_de_Custos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mrsan</cp:lastModifiedBy>
  <dcterms:created xsi:type="dcterms:W3CDTF">2009-09-10T00:53:00Z</dcterms:created>
  <cp:lastPrinted>2023-11-01T00:41:00Z</cp:lastPrinted>
  <dcterms:modified xsi:type="dcterms:W3CDTF">2024-11-19T12:33:05Z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55CFE82EB62141ED99C963EF56CD771A_13</vt:lpwstr>
  </property>
  <property fmtid="{D5CDD505-2E9C-101B-9397-08002B2CF9AE}" pid="3" name="KSOProductBuildVer">
    <vt:lpwstr>1033-12.2.0.18638</vt:lpwstr>
  </property>
</Properties>
</file>