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uy-michelbreguet/VLT_RACKSTATION/GUY-MICHEL/HEIG-VD/_Enseignements/Analyse_et_Pgm/PRG/PRG1/2024_PRG1_COURS/Laboratoires/"/>
    </mc:Choice>
  </mc:AlternateContent>
  <xr:revisionPtr revIDLastSave="0" documentId="13_ncr:1_{572065E1-C1F6-4A47-9810-6AEA58BB60C9}" xr6:coauthVersionLast="47" xr6:coauthVersionMax="47" xr10:uidLastSave="{00000000-0000-0000-0000-000000000000}"/>
  <bookViews>
    <workbookView xWindow="0" yWindow="500" windowWidth="28800" windowHeight="17500" tabRatio="231" xr2:uid="{00000000-000D-0000-FFFF-FFFF00000000}"/>
  </bookViews>
  <sheets>
    <sheet name="Classe entière" sheetId="1" r:id="rId1"/>
  </sheets>
  <definedNames>
    <definedName name="_xlnm._FilterDatabase" localSheetId="0" hidden="1">'Classe entière'!$B$4:$R$32</definedName>
    <definedName name="Bareme">'Classe entière'!#REF!</definedName>
    <definedName name="Coefficients">'Classe entière'!$D$9:$D$25</definedName>
    <definedName name="Colonnes">'Classe entière'!$F$8:$P$8</definedName>
    <definedName name="Départ">'Classe entière'!$B$8</definedName>
    <definedName name="PoidLabo">'Classe entière'!#REF!</definedName>
    <definedName name="PoidRapport">'Classe entière'!#REF!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6" i="1"/>
  <c r="S34" i="1"/>
  <c r="L25" i="1"/>
  <c r="L26" i="1"/>
  <c r="L34" i="1"/>
  <c r="M25" i="1"/>
  <c r="M26" i="1"/>
  <c r="M34" i="1"/>
  <c r="N25" i="1"/>
  <c r="N26" i="1"/>
  <c r="N34" i="1"/>
  <c r="O25" i="1"/>
  <c r="O26" i="1"/>
  <c r="O34" i="1"/>
  <c r="P25" i="1"/>
  <c r="P26" i="1"/>
  <c r="P34" i="1"/>
  <c r="Q25" i="1"/>
  <c r="Q26" i="1"/>
  <c r="Q34" i="1"/>
  <c r="R25" i="1"/>
  <c r="R26" i="1"/>
  <c r="R34" i="1"/>
  <c r="D25" i="1"/>
  <c r="F25" i="1"/>
  <c r="F26" i="1"/>
  <c r="F34" i="1"/>
  <c r="G25" i="1"/>
  <c r="G26" i="1"/>
  <c r="G34" i="1"/>
  <c r="H25" i="1"/>
  <c r="H26" i="1"/>
  <c r="H34" i="1"/>
  <c r="I25" i="1"/>
  <c r="I26" i="1"/>
  <c r="I34" i="1"/>
  <c r="J25" i="1"/>
  <c r="J26" i="1"/>
  <c r="J34" i="1"/>
  <c r="K25" i="1"/>
  <c r="K26" i="1"/>
  <c r="K34" i="1"/>
  <c r="E34" i="1"/>
  <c r="E26" i="1"/>
  <c r="B9" i="1"/>
  <c r="E9" i="1"/>
  <c r="B10" i="1"/>
  <c r="E10" i="1"/>
  <c r="B11" i="1"/>
  <c r="E11" i="1"/>
  <c r="B12" i="1"/>
  <c r="E12" i="1"/>
  <c r="B13" i="1"/>
  <c r="E13" i="1"/>
  <c r="B14" i="1"/>
  <c r="E14" i="1"/>
  <c r="B15" i="1"/>
  <c r="E15" i="1"/>
  <c r="E16" i="1"/>
  <c r="B17" i="1"/>
  <c r="E17" i="1"/>
  <c r="B18" i="1"/>
  <c r="E18" i="1"/>
  <c r="E19" i="1"/>
  <c r="E21" i="1"/>
  <c r="E22" i="1"/>
  <c r="E24" i="1"/>
  <c r="E25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tc={6961293B-902F-AB4B-BB9F-FC4C0EC8ABA2}</author>
    <author>tc={138C60A1-79CB-8042-96A5-1EE0B8FBA1B6}</author>
    <author>tc={F217347F-365E-1349-BA29-F835C39B8FA6}</author>
    <author>tc={4375C910-9124-CE45-8786-EE00B05C80E4}</author>
    <author>tc={22A35CA6-DCFF-BD4D-8563-02D0A391C607}</author>
    <author>tc={7D573FAB-C09A-2D4F-8D41-7270139ED63A}</author>
    <author>tc={68EEB517-077E-0649-BB1C-6C65CB0CA758}</author>
    <author>tc={849BECFC-9F64-A54F-B3B4-07D12935DBC4}</author>
    <author>tc={B6AA7860-35F6-DD42-940C-D47A1E007E99}</author>
    <author>tc={E950D818-A9D4-8244-9EC3-4B19625DE605}</author>
    <author>tc={CD4892A8-DBDA-5243-B940-FFA4A7AA211D}</author>
  </authors>
  <commentList>
    <comment ref="F28" authorId="0" shapeId="0" xr:uid="{6961293B-902F-AB4B-BB9F-FC4C0EC8ABA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https
Réponse :
    fichier xls</t>
      </text>
    </comment>
    <comment ref="G28" authorId="1" shapeId="0" xr:uid="{138C60A1-79CB-8042-96A5-1EE0B8FBA1B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pas cloneable</t>
      </text>
    </comment>
    <comment ref="H28" authorId="2" shapeId="0" xr:uid="{F217347F-365E-1349-BA29-F835C39B8F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fichier debug</t>
      </text>
    </comment>
    <comment ref="J28" authorId="3" shapeId="0" xr:uid="{4375C910-9124-CE45-8786-EE00B05C80E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debug</t>
      </text>
    </comment>
    <comment ref="K28" authorId="4" shapeId="0" xr:uid="{22A35CA6-DCFF-BD4D-8563-02D0A391C6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debug</t>
      </text>
    </comment>
    <comment ref="M28" authorId="5" shapeId="0" xr:uid="{7D573FAB-C09A-2D4F-8D41-7270139ED63A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https
</t>
      </text>
    </comment>
    <comment ref="N28" authorId="6" shapeId="0" xr:uid="{68EEB517-077E-0649-BB1C-6C65CB0CA75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https
</t>
      </text>
    </comment>
    <comment ref="O28" authorId="7" shapeId="0" xr:uid="{849BECFC-9F64-A54F-B3B4-07D12935DBC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debug</t>
      </text>
    </comment>
    <comment ref="P28" authorId="8" shapeId="0" xr:uid="{B6AA7860-35F6-DD42-940C-D47A1E007E9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pas de cmake</t>
      </text>
    </comment>
    <comment ref="Q28" authorId="9" shapeId="0" xr:uid="{E950D818-A9D4-8244-9EC3-4B19625DE6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fichier excel
Réponse :
    cmake</t>
      </text>
    </comment>
    <comment ref="R28" authorId="10" shapeId="0" xr:uid="{CD4892A8-DBDA-5243-B940-FFA4A7AA21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cmake</t>
      </text>
    </comment>
  </commentList>
</comments>
</file>

<file path=xl/sharedStrings.xml><?xml version="1.0" encoding="utf-8"?>
<sst xmlns="http://schemas.openxmlformats.org/spreadsheetml/2006/main" count="35" uniqueCount="35">
  <si>
    <t>Labo d'analyse &amp; programmation en "C++"</t>
  </si>
  <si>
    <t>Sujet :</t>
  </si>
  <si>
    <t>Labo-03 - Calendrier</t>
  </si>
  <si>
    <t>Date :</t>
  </si>
  <si>
    <t>Classe :</t>
  </si>
  <si>
    <t>PRG1</t>
  </si>
  <si>
    <t>Moyenne :</t>
  </si>
  <si>
    <t>N°</t>
  </si>
  <si>
    <t>Description</t>
  </si>
  <si>
    <t>Pts</t>
  </si>
  <si>
    <t>Classe</t>
  </si>
  <si>
    <r>
      <t xml:space="preserve">Qualité et pertinence des </t>
    </r>
    <r>
      <rPr>
        <b/>
        <sz val="10"/>
        <rFont val="Arial"/>
        <family val="2"/>
      </rPr>
      <t>commentaires</t>
    </r>
  </si>
  <si>
    <r>
      <t>Indentation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lisibilité</t>
    </r>
    <r>
      <rPr>
        <sz val="10"/>
        <rFont val="Arial"/>
        <family val="2"/>
      </rPr>
      <t xml:space="preserve"> générale du code</t>
    </r>
  </si>
  <si>
    <r>
      <t xml:space="preserve">Utilisation correcte des </t>
    </r>
    <r>
      <rPr>
        <b/>
        <sz val="10"/>
        <rFont val="Arial"/>
        <family val="2"/>
      </rPr>
      <t>librairies</t>
    </r>
  </si>
  <si>
    <r>
      <rPr>
        <sz val="10"/>
        <color rgb="FF000000"/>
        <rFont val="Arial"/>
        <family val="2"/>
      </rPr>
      <t>Respect du</t>
    </r>
    <r>
      <rPr>
        <b/>
        <sz val="10"/>
        <color rgb="FF000000"/>
        <rFont val="Arial"/>
        <family val="2"/>
      </rPr>
      <t xml:space="preserve"> style</t>
    </r>
    <r>
      <rPr>
        <sz val="10"/>
        <color rgb="FF000000"/>
        <rFont val="Arial"/>
        <family val="2"/>
      </rPr>
      <t xml:space="preserve"> de programmation (langue, accolades, camelCase, snek_case, ...)</t>
    </r>
  </si>
  <si>
    <r>
      <t xml:space="preserve">Choix des </t>
    </r>
    <r>
      <rPr>
        <b/>
        <sz val="10"/>
        <rFont val="Arial"/>
        <family val="2"/>
      </rPr>
      <t>identificateurs</t>
    </r>
  </si>
  <si>
    <r>
      <t>Déclaration</t>
    </r>
    <r>
      <rPr>
        <sz val="10"/>
        <rFont val="Arial"/>
        <family val="2"/>
      </rPr>
      <t xml:space="preserve"> et utilisation de </t>
    </r>
    <r>
      <rPr>
        <b/>
        <sz val="10"/>
        <rFont val="Arial"/>
        <family val="2"/>
      </rPr>
      <t>constantes ou variables</t>
    </r>
  </si>
  <si>
    <r>
      <t>Structure</t>
    </r>
    <r>
      <rPr>
        <sz val="10"/>
        <rFont val="Arial"/>
        <family val="2"/>
      </rPr>
      <t xml:space="preserve"> et découpe en </t>
    </r>
    <r>
      <rPr>
        <b/>
        <sz val="10"/>
        <rFont val="Arial"/>
        <family val="2"/>
      </rPr>
      <t>sous-programmes</t>
    </r>
    <r>
      <rPr>
        <sz val="10"/>
        <rFont val="Arial"/>
        <family val="2"/>
      </rPr>
      <t xml:space="preserve"> / fichiers</t>
    </r>
  </si>
  <si>
    <r>
      <rPr>
        <sz val="10"/>
        <color rgb="FF000000"/>
        <rFont val="Arial"/>
        <family val="2"/>
      </rPr>
      <t>Qualité des</t>
    </r>
    <r>
      <rPr>
        <b/>
        <sz val="10"/>
        <color rgb="FF000000"/>
        <rFont val="Arial"/>
        <family val="2"/>
      </rPr>
      <t xml:space="preserve"> paramètres</t>
    </r>
  </si>
  <si>
    <r>
      <t>Qualité et choix des</t>
    </r>
    <r>
      <rPr>
        <b/>
        <sz val="10"/>
        <rFont val="Arial"/>
        <family val="2"/>
      </rPr>
      <t xml:space="preserve"> algorithmes</t>
    </r>
  </si>
  <si>
    <r>
      <t xml:space="preserve">Respect de la </t>
    </r>
    <r>
      <rPr>
        <b/>
        <sz val="10"/>
        <rFont val="Arial"/>
        <family val="2"/>
      </rPr>
      <t>donnée</t>
    </r>
  </si>
  <si>
    <t>Propre à ce labo :</t>
  </si>
  <si>
    <t>Points</t>
  </si>
  <si>
    <t>Note</t>
  </si>
  <si>
    <t>Pénalités diverses</t>
  </si>
  <si>
    <r>
      <t>retard</t>
    </r>
    <r>
      <rPr>
        <sz val="10"/>
        <rFont val="Arial"/>
        <family val="2"/>
      </rPr>
      <t xml:space="preserve"> (1.0 + 0.5 par jour ouvrable)</t>
    </r>
  </si>
  <si>
    <t>-</t>
  </si>
  <si>
    <t>impossibilité de compiler (fichiers sources incomplets ou différent)</t>
  </si>
  <si>
    <t>warnings du compilateur</t>
  </si>
  <si>
    <r>
      <t>travail seul</t>
    </r>
    <r>
      <rPr>
        <sz val="10"/>
        <rFont val="Arial"/>
        <family val="2"/>
      </rPr>
      <t xml:space="preserve"> (lorsque possible / demandé de travail à deux)</t>
    </r>
  </si>
  <si>
    <t>Note finale</t>
  </si>
  <si>
    <t>mise en page de l'interface</t>
  </si>
  <si>
    <t>saisies pleinement contrôlées O/N/14</t>
  </si>
  <si>
    <t>rendu git propre (.gitignore, fichier xls, droit d'accès)</t>
  </si>
  <si>
    <t>bonus (à appréciation des assistants)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</si>
</sst>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0.0"/>
  </numFmts>
  <fonts count="10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57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9" fontId="5" fillId="0" borderId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2" borderId="6" xfId="0" applyFill="1" applyBorder="1" applyAlignment="1">
      <alignment horizontal="center" vertical="center"/>
    </xf>
    <xf numFmtId="9" fontId="0" fillId="2" borderId="0" xfId="1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7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1" fontId="0" fillId="2" borderId="0" xfId="1" applyNumberFormat="1" applyFont="1" applyFill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2" borderId="10" xfId="0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5" fontId="0" fillId="2" borderId="8" xfId="0" applyNumberFormat="1" applyFill="1" applyBorder="1" applyAlignment="1">
      <alignment horizontal="center" vertical="center"/>
    </xf>
    <xf numFmtId="165" fontId="0" fillId="2" borderId="0" xfId="1" applyNumberFormat="1" applyFont="1" applyFill="1" applyBorder="1" applyAlignment="1" applyProtection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indent="1"/>
    </xf>
  </cellXfs>
  <cellStyles count="2">
    <cellStyle name="Normal" xfId="0" builtinId="0"/>
    <cellStyle name="Pourcentage" xfId="1" builtinId="5"/>
  </cellStyles>
  <dxfs count="5">
    <dxf>
      <font>
        <b val="0"/>
        <condense val="0"/>
        <extend val="0"/>
        <color indexed="22"/>
      </font>
    </dxf>
    <dxf>
      <font>
        <b val="0"/>
        <condense val="0"/>
        <extend val="0"/>
        <color indexed="22"/>
      </font>
    </dxf>
    <dxf>
      <font>
        <b val="0"/>
        <condense val="0"/>
        <extend val="0"/>
        <color indexed="22"/>
      </font>
    </dxf>
    <dxf>
      <font>
        <b val="0"/>
        <condense val="0"/>
        <extend val="0"/>
        <color indexed="22"/>
      </font>
    </dxf>
    <dxf>
      <font>
        <b val="0"/>
        <condense val="0"/>
        <extend val="0"/>
        <color indexed="22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bri Guy-Laurent" id="{675D000C-0CC6-E84E-8966-CDFA175814C8}" userId="S::guylaure.subri@hes-so.ch::25fea612-d097-4eb7-a53c-01cf653a0505" providerId="AD"/>
</personList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8" dT="2023-10-17T13:46:23.90" personId="{675D000C-0CC6-E84E-8966-CDFA175814C8}" id="{6961293B-902F-AB4B-BB9F-FC4C0EC8ABA2}">
    <text xml:space="preserve">https
</text>
  </threadedComment>
  <threadedComment ref="F28" dT="2023-10-17T14:22:06.16" personId="{675D000C-0CC6-E84E-8966-CDFA175814C8}" id="{043AEC9D-3091-3845-BDF7-0A38F03C5E3B}" parentId="{6961293B-902F-AB4B-BB9F-FC4C0EC8ABA2}">
    <text>fichier xls</text>
  </threadedComment>
  <threadedComment ref="G28" dT="2023-10-17T13:54:16.11" personId="{675D000C-0CC6-E84E-8966-CDFA175814C8}" id="{138C60A1-79CB-8042-96A5-1EE0B8FBA1B6}">
    <text>pas cloneable</text>
  </threadedComment>
  <threadedComment ref="H28" dT="2023-10-17T14:58:24.82" personId="{675D000C-0CC6-E84E-8966-CDFA175814C8}" id="{F217347F-365E-1349-BA29-F835C39B8FA6}">
    <text>fichier debug</text>
  </threadedComment>
  <threadedComment ref="J28" dT="2023-10-17T17:06:53.27" personId="{675D000C-0CC6-E84E-8966-CDFA175814C8}" id="{4375C910-9124-CE45-8786-EE00B05C80E4}">
    <text>debug</text>
  </threadedComment>
  <threadedComment ref="K28" dT="2023-10-17T17:06:59.99" personId="{675D000C-0CC6-E84E-8966-CDFA175814C8}" id="{22A35CA6-DCFF-BD4D-8563-02D0A391C607}">
    <text>debug</text>
  </threadedComment>
  <threadedComment ref="M28" dT="2023-10-17T13:46:30.66" personId="{675D000C-0CC6-E84E-8966-CDFA175814C8}" id="{7D573FAB-C09A-2D4F-8D41-7270139ED63A}">
    <text xml:space="preserve">https
</text>
  </threadedComment>
  <threadedComment ref="N28" dT="2023-10-17T13:46:36.73" personId="{675D000C-0CC6-E84E-8966-CDFA175814C8}" id="{68EEB517-077E-0649-BB1C-6C65CB0CA758}">
    <text xml:space="preserve">https
</text>
  </threadedComment>
  <threadedComment ref="O28" dT="2023-10-19T06:24:44.18" personId="{675D000C-0CC6-E84E-8966-CDFA175814C8}" id="{849BECFC-9F64-A54F-B3B4-07D12935DBC4}">
    <text>debug</text>
  </threadedComment>
  <threadedComment ref="P28" dT="2023-10-19T08:34:25.06" personId="{675D000C-0CC6-E84E-8966-CDFA175814C8}" id="{B6AA7860-35F6-DD42-940C-D47A1E007E99}">
    <text>pas de cmake</text>
  </threadedComment>
  <threadedComment ref="Q28" dT="2023-10-17T13:47:06.56" personId="{675D000C-0CC6-E84E-8966-CDFA175814C8}" id="{E950D818-A9D4-8244-9EC3-4B19625DE605}">
    <text>fichier excel</text>
  </threadedComment>
  <threadedComment ref="Q28" dT="2023-10-19T09:32:55.78" personId="{675D000C-0CC6-E84E-8966-CDFA175814C8}" id="{065662D0-F6A2-934D-8E78-7F8D3D1F8BF7}" parentId="{E950D818-A9D4-8244-9EC3-4B19625DE605}">
    <text>cmake</text>
  </threadedComment>
  <threadedComment ref="R28" dT="2023-10-17T13:47:06.56" personId="{675D000C-0CC6-E84E-8966-CDFA175814C8}" id="{CD4892A8-DBDA-5243-B940-FFA4A7AA211D}">
    <text>cmake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Z36"/>
  <sheetViews>
    <sheetView showGridLines="0" tabSelected="1" topLeftCell="B8" zoomScale="125" zoomScaleNormal="100" zoomScaleSheetLayoutView="100" workbookViewId="0">
      <pane xSplit="4" ySplit="1" topLeftCell="F9" activePane="bottomRight" state="frozen"/>
      <selection activeCell="B8" sqref="B8"/>
      <selection pane="topRight" activeCell="F8" sqref="F8"/>
      <selection pane="bottomLeft" activeCell="B9" sqref="B9"/>
      <selection pane="bottomRight" activeCell="F8" sqref="F8:J8"/>
    </sheetView>
  </sheetViews>
  <sheetFormatPr baseColWidth="10" defaultColWidth="11.5" defaultRowHeight="13" x14ac:dyDescent="0.15"/>
  <cols>
    <col min="1" max="1" width="1.5" style="1" customWidth="1"/>
    <col min="2" max="2" width="5.83203125" style="1" customWidth="1"/>
    <col min="3" max="3" width="62" style="2" customWidth="1"/>
    <col min="4" max="4" width="6.5" style="1" customWidth="1"/>
    <col min="5" max="5" width="8" style="1" customWidth="1"/>
    <col min="6" max="15" width="7.5" style="1" bestFit="1" customWidth="1"/>
    <col min="16" max="17" width="7.5" style="1" customWidth="1"/>
    <col min="18" max="19" width="7" style="1" customWidth="1"/>
    <col min="20" max="26" width="4.5" style="1" customWidth="1"/>
    <col min="27" max="16384" width="11.5" style="1"/>
  </cols>
  <sheetData>
    <row r="1" spans="2:26" ht="7.5" customHeight="1" x14ac:dyDescent="0.15"/>
    <row r="2" spans="2:26" s="2" customFormat="1" ht="16" x14ac:dyDescent="0.15">
      <c r="B2" s="3" t="s">
        <v>0</v>
      </c>
    </row>
    <row r="3" spans="2:26" s="2" customFormat="1" x14ac:dyDescent="0.15"/>
    <row r="4" spans="2:26" s="2" customFormat="1" x14ac:dyDescent="0.15">
      <c r="B4" s="4" t="s">
        <v>1</v>
      </c>
      <c r="C4" s="2" t="s">
        <v>2</v>
      </c>
    </row>
    <row r="5" spans="2:26" s="2" customFormat="1" x14ac:dyDescent="0.15">
      <c r="B5" s="4" t="s">
        <v>3</v>
      </c>
      <c r="C5" s="5">
        <v>44136</v>
      </c>
    </row>
    <row r="6" spans="2:26" s="2" customFormat="1" x14ac:dyDescent="0.15">
      <c r="B6" s="4" t="s">
        <v>4</v>
      </c>
      <c r="C6" s="2" t="s">
        <v>5</v>
      </c>
    </row>
    <row r="7" spans="2:26" s="2" customFormat="1" x14ac:dyDescent="0.15">
      <c r="B7" s="4" t="s">
        <v>6</v>
      </c>
      <c r="C7" s="6">
        <f>ROUND(AVERAGE(F34:P34),1)</f>
        <v>4.4000000000000004</v>
      </c>
    </row>
    <row r="8" spans="2:26" s="7" customFormat="1" ht="109" customHeight="1" x14ac:dyDescent="0.15">
      <c r="B8" s="8" t="s">
        <v>7</v>
      </c>
      <c r="C8" s="8" t="s">
        <v>8</v>
      </c>
      <c r="D8" s="8" t="s">
        <v>9</v>
      </c>
      <c r="E8" s="9" t="s">
        <v>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1"/>
      <c r="U8" s="11"/>
      <c r="V8" s="11"/>
      <c r="W8" s="11"/>
      <c r="X8" s="11"/>
      <c r="Y8" s="11"/>
      <c r="Z8" s="11"/>
    </row>
    <row r="9" spans="2:26" ht="13.5" customHeight="1" x14ac:dyDescent="0.15">
      <c r="B9" s="12">
        <f>ROW()-ROW(Départ)</f>
        <v>1</v>
      </c>
      <c r="C9" s="32" t="s">
        <v>11</v>
      </c>
      <c r="D9" s="14">
        <v>4</v>
      </c>
      <c r="E9" s="15">
        <f t="shared" ref="E9:E19" si="0">IF(D9=0,"",AVERAGE(F9:P9)/D9)</f>
        <v>0.61363636363636365</v>
      </c>
      <c r="F9" s="16">
        <v>0</v>
      </c>
      <c r="G9" s="16">
        <v>0</v>
      </c>
      <c r="H9" s="16">
        <v>2</v>
      </c>
      <c r="I9" s="16">
        <v>4</v>
      </c>
      <c r="J9" s="16">
        <v>3</v>
      </c>
      <c r="K9" s="16">
        <v>4</v>
      </c>
      <c r="L9" s="16">
        <v>0</v>
      </c>
      <c r="M9" s="16">
        <v>3</v>
      </c>
      <c r="N9" s="16">
        <v>3</v>
      </c>
      <c r="O9" s="16">
        <v>4</v>
      </c>
      <c r="P9" s="16">
        <v>4</v>
      </c>
      <c r="Q9" s="16">
        <v>2</v>
      </c>
      <c r="R9" s="16">
        <v>4</v>
      </c>
      <c r="S9" s="16">
        <v>2</v>
      </c>
    </row>
    <row r="10" spans="2:26" ht="13.5" customHeight="1" x14ac:dyDescent="0.15">
      <c r="B10" s="17">
        <f t="shared" ref="B10:B18" si="1">ROW()-ROW(Départ)</f>
        <v>2</v>
      </c>
      <c r="C10" s="33" t="s">
        <v>12</v>
      </c>
      <c r="D10" s="19">
        <v>4</v>
      </c>
      <c r="E10" s="15">
        <f t="shared" si="0"/>
        <v>0.68181818181818177</v>
      </c>
      <c r="F10" s="16">
        <v>3</v>
      </c>
      <c r="G10" s="16">
        <v>4</v>
      </c>
      <c r="H10" s="16">
        <v>3</v>
      </c>
      <c r="I10" s="16">
        <v>3</v>
      </c>
      <c r="J10" s="16">
        <v>4</v>
      </c>
      <c r="K10" s="16">
        <v>4</v>
      </c>
      <c r="L10" s="16">
        <v>2</v>
      </c>
      <c r="M10" s="16">
        <v>3</v>
      </c>
      <c r="N10" s="16">
        <v>1</v>
      </c>
      <c r="O10" s="16">
        <v>2</v>
      </c>
      <c r="P10" s="16">
        <v>1</v>
      </c>
      <c r="Q10" s="16">
        <v>4</v>
      </c>
      <c r="R10" s="16">
        <v>4</v>
      </c>
      <c r="S10" s="16">
        <v>4</v>
      </c>
    </row>
    <row r="11" spans="2:26" ht="13.5" customHeight="1" x14ac:dyDescent="0.15">
      <c r="B11" s="17">
        <f t="shared" si="1"/>
        <v>3</v>
      </c>
      <c r="C11" s="34" t="s">
        <v>13</v>
      </c>
      <c r="D11" s="19">
        <v>2</v>
      </c>
      <c r="E11" s="15">
        <f t="shared" si="0"/>
        <v>0.95454545454545459</v>
      </c>
      <c r="F11" s="16">
        <v>2</v>
      </c>
      <c r="G11" s="16">
        <v>2</v>
      </c>
      <c r="H11" s="16">
        <v>2</v>
      </c>
      <c r="I11" s="16">
        <v>2</v>
      </c>
      <c r="J11" s="16">
        <v>2</v>
      </c>
      <c r="K11" s="16">
        <v>2</v>
      </c>
      <c r="L11" s="16">
        <v>1</v>
      </c>
      <c r="M11" s="16">
        <v>2</v>
      </c>
      <c r="N11" s="16">
        <v>2</v>
      </c>
      <c r="O11" s="16">
        <v>2</v>
      </c>
      <c r="P11" s="16">
        <v>2</v>
      </c>
      <c r="Q11" s="16">
        <v>2</v>
      </c>
      <c r="R11" s="16">
        <v>2</v>
      </c>
      <c r="S11" s="16">
        <v>2</v>
      </c>
    </row>
    <row r="12" spans="2:26" ht="13.5" customHeight="1" x14ac:dyDescent="0.15">
      <c r="B12" s="12">
        <f>ROW()-ROW(Départ)</f>
        <v>4</v>
      </c>
      <c r="C12" s="40" t="s">
        <v>14</v>
      </c>
      <c r="D12" s="19">
        <v>2</v>
      </c>
      <c r="E12" s="15">
        <f t="shared" si="0"/>
        <v>0.81818181818181823</v>
      </c>
      <c r="F12" s="16">
        <v>0</v>
      </c>
      <c r="G12" s="16">
        <v>1</v>
      </c>
      <c r="H12" s="16">
        <v>2</v>
      </c>
      <c r="I12" s="16">
        <v>2</v>
      </c>
      <c r="J12" s="16">
        <v>2</v>
      </c>
      <c r="K12" s="16">
        <v>2</v>
      </c>
      <c r="L12" s="16">
        <v>2</v>
      </c>
      <c r="M12" s="16">
        <v>2</v>
      </c>
      <c r="N12" s="16">
        <v>2</v>
      </c>
      <c r="O12" s="16">
        <v>2</v>
      </c>
      <c r="P12" s="16">
        <v>1</v>
      </c>
      <c r="Q12" s="16">
        <v>0</v>
      </c>
      <c r="R12" s="16">
        <v>3</v>
      </c>
      <c r="S12" s="16">
        <v>3</v>
      </c>
    </row>
    <row r="13" spans="2:26" ht="13.5" customHeight="1" x14ac:dyDescent="0.15">
      <c r="B13" s="17">
        <f t="shared" si="1"/>
        <v>5</v>
      </c>
      <c r="C13" s="32" t="s">
        <v>15</v>
      </c>
      <c r="D13" s="19">
        <v>4</v>
      </c>
      <c r="E13" s="15">
        <f t="shared" si="0"/>
        <v>0.68181818181818177</v>
      </c>
      <c r="F13" s="16">
        <v>3</v>
      </c>
      <c r="G13" s="16">
        <v>3</v>
      </c>
      <c r="H13" s="16">
        <v>2</v>
      </c>
      <c r="I13" s="16">
        <v>4</v>
      </c>
      <c r="J13" s="16">
        <v>3</v>
      </c>
      <c r="K13" s="16">
        <v>1</v>
      </c>
      <c r="L13" s="16">
        <v>3</v>
      </c>
      <c r="M13" s="16">
        <v>3</v>
      </c>
      <c r="N13" s="16">
        <v>2</v>
      </c>
      <c r="O13" s="16">
        <v>4</v>
      </c>
      <c r="P13" s="16">
        <v>2</v>
      </c>
      <c r="Q13" s="16">
        <v>4</v>
      </c>
      <c r="R13" s="16">
        <v>2</v>
      </c>
      <c r="S13" s="16">
        <v>4</v>
      </c>
    </row>
    <row r="14" spans="2:26" ht="13.5" customHeight="1" x14ac:dyDescent="0.15">
      <c r="B14" s="17">
        <f t="shared" si="1"/>
        <v>6</v>
      </c>
      <c r="C14" s="33" t="s">
        <v>16</v>
      </c>
      <c r="D14" s="19">
        <v>4</v>
      </c>
      <c r="E14" s="15">
        <f t="shared" si="0"/>
        <v>0.52272727272727271</v>
      </c>
      <c r="F14" s="16">
        <v>2</v>
      </c>
      <c r="G14" s="16">
        <v>2</v>
      </c>
      <c r="H14" s="16">
        <v>2</v>
      </c>
      <c r="I14" s="16">
        <v>2</v>
      </c>
      <c r="J14" s="16">
        <v>2</v>
      </c>
      <c r="K14" s="16">
        <v>2</v>
      </c>
      <c r="L14" s="16">
        <v>2</v>
      </c>
      <c r="M14" s="16">
        <v>3</v>
      </c>
      <c r="N14" s="16">
        <v>2</v>
      </c>
      <c r="O14" s="16">
        <v>3</v>
      </c>
      <c r="P14" s="16">
        <v>1</v>
      </c>
      <c r="Q14" s="16">
        <v>2</v>
      </c>
      <c r="R14" s="16">
        <v>2</v>
      </c>
      <c r="S14" s="16">
        <v>2</v>
      </c>
    </row>
    <row r="15" spans="2:26" ht="13.5" customHeight="1" x14ac:dyDescent="0.15">
      <c r="B15" s="17">
        <f t="shared" si="1"/>
        <v>7</v>
      </c>
      <c r="C15" s="33" t="s">
        <v>17</v>
      </c>
      <c r="D15" s="19">
        <v>6</v>
      </c>
      <c r="E15" s="15">
        <f t="shared" si="0"/>
        <v>0.69696969696969691</v>
      </c>
      <c r="F15" s="16">
        <v>5</v>
      </c>
      <c r="G15" s="16">
        <v>4</v>
      </c>
      <c r="H15" s="16">
        <v>5</v>
      </c>
      <c r="I15" s="16">
        <v>0</v>
      </c>
      <c r="J15" s="16">
        <v>6</v>
      </c>
      <c r="K15" s="16">
        <v>4</v>
      </c>
      <c r="L15" s="16">
        <v>5</v>
      </c>
      <c r="M15" s="16">
        <v>5</v>
      </c>
      <c r="N15" s="16">
        <v>4</v>
      </c>
      <c r="O15" s="16">
        <v>5</v>
      </c>
      <c r="P15" s="16">
        <v>3</v>
      </c>
      <c r="Q15" s="16">
        <v>3</v>
      </c>
      <c r="R15" s="16">
        <v>4</v>
      </c>
      <c r="S15" s="16">
        <v>6</v>
      </c>
    </row>
    <row r="16" spans="2:26" ht="13.5" customHeight="1" x14ac:dyDescent="0.15">
      <c r="B16" s="17">
        <v>8</v>
      </c>
      <c r="C16" s="40" t="s">
        <v>18</v>
      </c>
      <c r="D16" s="19">
        <v>4</v>
      </c>
      <c r="E16" s="15">
        <f t="shared" si="0"/>
        <v>0.75</v>
      </c>
      <c r="F16" s="16">
        <v>4</v>
      </c>
      <c r="G16" s="16">
        <v>4</v>
      </c>
      <c r="H16" s="16">
        <v>2</v>
      </c>
      <c r="I16" s="16">
        <v>0</v>
      </c>
      <c r="J16" s="16">
        <v>4</v>
      </c>
      <c r="K16" s="16">
        <v>4</v>
      </c>
      <c r="L16" s="16">
        <v>3</v>
      </c>
      <c r="M16" s="16">
        <v>3</v>
      </c>
      <c r="N16" s="16">
        <v>4</v>
      </c>
      <c r="O16" s="16">
        <v>2</v>
      </c>
      <c r="P16" s="16">
        <v>3</v>
      </c>
      <c r="Q16" s="16">
        <v>3</v>
      </c>
      <c r="R16" s="16">
        <v>4</v>
      </c>
      <c r="S16" s="16">
        <v>4</v>
      </c>
    </row>
    <row r="17" spans="2:19" ht="13.5" customHeight="1" x14ac:dyDescent="0.15">
      <c r="B17" s="17">
        <f t="shared" si="1"/>
        <v>9</v>
      </c>
      <c r="C17" s="32" t="s">
        <v>19</v>
      </c>
      <c r="D17" s="19">
        <v>2</v>
      </c>
      <c r="E17" s="15">
        <f t="shared" si="0"/>
        <v>0.63636363636363635</v>
      </c>
      <c r="F17" s="16">
        <v>2</v>
      </c>
      <c r="G17" s="16">
        <v>0</v>
      </c>
      <c r="H17" s="16">
        <v>0</v>
      </c>
      <c r="I17" s="16">
        <v>2</v>
      </c>
      <c r="J17" s="16">
        <v>2</v>
      </c>
      <c r="K17" s="16">
        <v>1</v>
      </c>
      <c r="L17" s="16">
        <v>2</v>
      </c>
      <c r="M17" s="16">
        <v>0</v>
      </c>
      <c r="N17" s="16">
        <v>1</v>
      </c>
      <c r="O17" s="16">
        <v>2</v>
      </c>
      <c r="P17" s="16">
        <v>2</v>
      </c>
      <c r="Q17" s="16">
        <v>2</v>
      </c>
      <c r="R17" s="16">
        <v>1</v>
      </c>
      <c r="S17" s="16">
        <v>2</v>
      </c>
    </row>
    <row r="18" spans="2:19" ht="13.5" customHeight="1" x14ac:dyDescent="0.15">
      <c r="B18" s="17">
        <f t="shared" si="1"/>
        <v>10</v>
      </c>
      <c r="C18" s="32" t="s">
        <v>20</v>
      </c>
      <c r="D18" s="19">
        <v>2</v>
      </c>
      <c r="E18" s="15">
        <f t="shared" si="0"/>
        <v>0.86363636363636365</v>
      </c>
      <c r="F18" s="16">
        <v>1</v>
      </c>
      <c r="G18" s="16">
        <v>2</v>
      </c>
      <c r="H18" s="16">
        <v>2</v>
      </c>
      <c r="I18" s="16">
        <v>1</v>
      </c>
      <c r="J18" s="16">
        <v>2</v>
      </c>
      <c r="K18" s="16">
        <v>2</v>
      </c>
      <c r="L18" s="16">
        <v>2</v>
      </c>
      <c r="M18" s="16">
        <v>2</v>
      </c>
      <c r="N18" s="16">
        <v>1</v>
      </c>
      <c r="O18" s="16">
        <v>2</v>
      </c>
      <c r="P18" s="16">
        <v>2</v>
      </c>
      <c r="Q18" s="16">
        <v>2</v>
      </c>
      <c r="R18" s="16">
        <v>1</v>
      </c>
      <c r="S18" s="16">
        <v>1</v>
      </c>
    </row>
    <row r="19" spans="2:19" ht="13.5" customHeight="1" x14ac:dyDescent="0.15">
      <c r="B19" s="17"/>
      <c r="C19" s="20"/>
      <c r="D19" s="19"/>
      <c r="E19" s="15" t="str">
        <f t="shared" si="0"/>
        <v/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2:19" ht="13.5" customHeight="1" x14ac:dyDescent="0.15">
      <c r="B20" s="21" t="s">
        <v>21</v>
      </c>
      <c r="C20" s="18"/>
      <c r="D20" s="19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2:19" ht="13.5" customHeight="1" x14ac:dyDescent="0.15">
      <c r="B21" s="17">
        <v>21</v>
      </c>
      <c r="C21" s="37" t="s">
        <v>31</v>
      </c>
      <c r="D21" s="19">
        <v>4</v>
      </c>
      <c r="E21" s="15">
        <f>IF(D21=0,"",AVERAGE(F21:P21)/D21)</f>
        <v>0.61363636363636365</v>
      </c>
      <c r="F21" s="16">
        <v>1</v>
      </c>
      <c r="G21" s="16">
        <v>3</v>
      </c>
      <c r="H21" s="16">
        <v>3</v>
      </c>
      <c r="I21" s="16">
        <v>1</v>
      </c>
      <c r="J21" s="16">
        <v>3</v>
      </c>
      <c r="K21" s="16">
        <v>3</v>
      </c>
      <c r="L21" s="16">
        <v>4</v>
      </c>
      <c r="M21" s="16">
        <v>3</v>
      </c>
      <c r="N21" s="16">
        <v>2</v>
      </c>
      <c r="O21" s="16">
        <v>2</v>
      </c>
      <c r="P21" s="16">
        <v>2</v>
      </c>
      <c r="Q21" s="16">
        <v>4</v>
      </c>
      <c r="R21" s="16">
        <v>3</v>
      </c>
      <c r="S21" s="16">
        <v>4</v>
      </c>
    </row>
    <row r="22" spans="2:19" ht="13.5" customHeight="1" x14ac:dyDescent="0.15">
      <c r="B22" s="17">
        <v>22</v>
      </c>
      <c r="C22" s="37" t="s">
        <v>32</v>
      </c>
      <c r="D22" s="19">
        <v>3</v>
      </c>
      <c r="E22" s="15">
        <f>IF(D22=0,"",AVERAGE(F22:P22)/D22)</f>
        <v>0.96969696969696972</v>
      </c>
      <c r="F22" s="16">
        <v>2</v>
      </c>
      <c r="G22" s="16">
        <v>3</v>
      </c>
      <c r="H22" s="16">
        <v>3</v>
      </c>
      <c r="I22" s="16">
        <v>3</v>
      </c>
      <c r="J22" s="16">
        <v>3</v>
      </c>
      <c r="K22" s="16">
        <v>3</v>
      </c>
      <c r="L22" s="16">
        <v>3</v>
      </c>
      <c r="M22" s="16">
        <v>3</v>
      </c>
      <c r="N22" s="16">
        <v>3</v>
      </c>
      <c r="O22" s="16">
        <v>3</v>
      </c>
      <c r="P22" s="16">
        <v>3</v>
      </c>
      <c r="Q22" s="16">
        <v>3</v>
      </c>
      <c r="R22" s="16">
        <v>1</v>
      </c>
      <c r="S22" s="16">
        <v>3</v>
      </c>
    </row>
    <row r="23" spans="2:19" ht="13.5" customHeight="1" x14ac:dyDescent="0.15">
      <c r="B23" s="17">
        <v>23</v>
      </c>
      <c r="C23" s="37" t="s">
        <v>34</v>
      </c>
      <c r="D23" s="19"/>
      <c r="E23" s="15"/>
      <c r="F23" s="16"/>
      <c r="G23" s="16"/>
      <c r="H23" s="16"/>
      <c r="I23" s="16"/>
      <c r="J23" s="16">
        <v>3</v>
      </c>
      <c r="K23" s="16"/>
      <c r="L23" s="16"/>
      <c r="M23" s="16"/>
      <c r="N23" s="16"/>
      <c r="O23" s="16"/>
      <c r="P23" s="16"/>
      <c r="Q23" s="16"/>
      <c r="R23" s="16"/>
      <c r="S23" s="16"/>
    </row>
    <row r="24" spans="2:19" ht="13.5" customHeight="1" x14ac:dyDescent="0.15">
      <c r="B24" s="17"/>
      <c r="C24" s="18"/>
      <c r="D24" s="19"/>
      <c r="E24" s="15" t="str">
        <f>IF(D24=0,"",AVERAGE(F24:P24)/D24)</f>
        <v/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2:19" ht="13.5" customHeight="1" x14ac:dyDescent="0.15">
      <c r="B25" s="17"/>
      <c r="C25" s="18" t="s">
        <v>22</v>
      </c>
      <c r="D25" s="22">
        <f>SUM(D9:D24)</f>
        <v>41</v>
      </c>
      <c r="E25" s="23">
        <f>AVERAGE(F25:P25)</f>
        <v>29.363636363636363</v>
      </c>
      <c r="F25" s="24">
        <f t="shared" ref="F25:R25" si="2">SUM(F9:F24)</f>
        <v>25</v>
      </c>
      <c r="G25" s="24">
        <f t="shared" si="2"/>
        <v>28</v>
      </c>
      <c r="H25" s="24">
        <f t="shared" si="2"/>
        <v>28</v>
      </c>
      <c r="I25" s="24">
        <f t="shared" si="2"/>
        <v>24</v>
      </c>
      <c r="J25" s="24">
        <f t="shared" si="2"/>
        <v>39</v>
      </c>
      <c r="K25" s="24">
        <f t="shared" si="2"/>
        <v>32</v>
      </c>
      <c r="L25" s="24">
        <f t="shared" si="2"/>
        <v>29</v>
      </c>
      <c r="M25" s="24">
        <f t="shared" si="2"/>
        <v>32</v>
      </c>
      <c r="N25" s="24">
        <f t="shared" si="2"/>
        <v>27</v>
      </c>
      <c r="O25" s="24">
        <f t="shared" si="2"/>
        <v>33</v>
      </c>
      <c r="P25" s="24">
        <f t="shared" si="2"/>
        <v>26</v>
      </c>
      <c r="Q25" s="24">
        <f t="shared" si="2"/>
        <v>31</v>
      </c>
      <c r="R25" s="24">
        <f t="shared" si="2"/>
        <v>31</v>
      </c>
      <c r="S25" s="24">
        <f t="shared" ref="S25" si="3">SUM(S9:S24)</f>
        <v>37</v>
      </c>
    </row>
    <row r="26" spans="2:19" ht="13.5" customHeight="1" x14ac:dyDescent="0.15">
      <c r="B26" s="17"/>
      <c r="C26" s="25" t="s">
        <v>23</v>
      </c>
      <c r="D26" s="26"/>
      <c r="E26" s="27">
        <f>ROUND(AVERAGE(F26:P26),1)</f>
        <v>4.5999999999999996</v>
      </c>
      <c r="F26" s="28">
        <f t="shared" ref="F26:P26" si="4">1+(F25/$D$25*5)</f>
        <v>4.0487804878048781</v>
      </c>
      <c r="G26" s="28">
        <f t="shared" si="4"/>
        <v>4.4146341463414638</v>
      </c>
      <c r="H26" s="28">
        <f t="shared" si="4"/>
        <v>4.4146341463414638</v>
      </c>
      <c r="I26" s="28">
        <f t="shared" si="4"/>
        <v>3.9268292682926829</v>
      </c>
      <c r="J26" s="28">
        <f t="shared" si="4"/>
        <v>5.7560975609756095</v>
      </c>
      <c r="K26" s="28">
        <f t="shared" si="4"/>
        <v>4.9024390243902438</v>
      </c>
      <c r="L26" s="28">
        <f t="shared" si="4"/>
        <v>4.5365853658536581</v>
      </c>
      <c r="M26" s="28">
        <f t="shared" si="4"/>
        <v>4.9024390243902438</v>
      </c>
      <c r="N26" s="28">
        <f t="shared" si="4"/>
        <v>4.2926829268292686</v>
      </c>
      <c r="O26" s="28">
        <f t="shared" si="4"/>
        <v>5.024390243902439</v>
      </c>
      <c r="P26" s="28">
        <f t="shared" si="4"/>
        <v>4.1707317073170733</v>
      </c>
      <c r="Q26" s="28">
        <f t="shared" ref="Q26:R26" si="5">1+(Q25/$D$25*5)</f>
        <v>4.7804878048780486</v>
      </c>
      <c r="R26" s="28">
        <f t="shared" si="5"/>
        <v>4.7804878048780486</v>
      </c>
      <c r="S26" s="28">
        <f t="shared" ref="S26" si="6">1+(S25/$D$25*5)</f>
        <v>5.51219512195122</v>
      </c>
    </row>
    <row r="27" spans="2:19" ht="13.5" customHeight="1" x14ac:dyDescent="0.15">
      <c r="B27" s="21" t="s">
        <v>24</v>
      </c>
      <c r="C27" s="18"/>
      <c r="D27" s="19"/>
      <c r="E27" s="1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2:19" ht="13.5" customHeight="1" x14ac:dyDescent="0.15">
      <c r="B28" s="17">
        <v>31</v>
      </c>
      <c r="C28" s="13" t="s">
        <v>33</v>
      </c>
      <c r="D28" s="35">
        <v>1</v>
      </c>
      <c r="E28" s="15"/>
      <c r="F28" s="29">
        <v>0.6</v>
      </c>
      <c r="G28" s="29">
        <v>1</v>
      </c>
      <c r="H28" s="29"/>
      <c r="I28" s="29"/>
      <c r="J28" s="29"/>
      <c r="K28" s="29"/>
      <c r="L28" s="29"/>
      <c r="M28" s="29">
        <v>0.3</v>
      </c>
      <c r="N28" s="29">
        <v>0.3</v>
      </c>
      <c r="O28" s="29"/>
      <c r="P28" s="29">
        <v>0.2</v>
      </c>
      <c r="Q28" s="29">
        <v>0.6</v>
      </c>
      <c r="R28" s="29">
        <v>0.3</v>
      </c>
      <c r="S28" s="29"/>
    </row>
    <row r="29" spans="2:19" ht="13.5" customHeight="1" x14ac:dyDescent="0.15">
      <c r="B29" s="17">
        <v>32</v>
      </c>
      <c r="C29" s="18" t="s">
        <v>25</v>
      </c>
      <c r="D29" s="19" t="s">
        <v>26</v>
      </c>
      <c r="E29" s="19"/>
      <c r="F2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>
        <v>0.5</v>
      </c>
      <c r="S29" s="30"/>
    </row>
    <row r="30" spans="2:19" ht="13.5" customHeight="1" x14ac:dyDescent="0.15">
      <c r="B30" s="17">
        <v>33</v>
      </c>
      <c r="C30" s="18" t="s">
        <v>27</v>
      </c>
      <c r="D30" s="35">
        <v>1</v>
      </c>
      <c r="E30" s="36"/>
      <c r="F30" s="30"/>
      <c r="G30" s="30"/>
      <c r="H30" s="30"/>
      <c r="I30" s="30"/>
      <c r="J30" s="30"/>
      <c r="K30" s="7"/>
      <c r="L30" s="30"/>
      <c r="M30" s="30"/>
      <c r="N30" s="30"/>
      <c r="O30" s="30"/>
      <c r="P30" s="30"/>
      <c r="Q30" s="30"/>
      <c r="R30" s="30"/>
      <c r="S30" s="30"/>
    </row>
    <row r="31" spans="2:19" ht="13.5" customHeight="1" x14ac:dyDescent="0.15">
      <c r="B31" s="17">
        <v>34</v>
      </c>
      <c r="C31" s="41" t="s">
        <v>28</v>
      </c>
      <c r="D31" s="19">
        <v>0.5</v>
      </c>
      <c r="E31" s="1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spans="2:19" ht="13.5" customHeight="1" x14ac:dyDescent="0.15">
      <c r="B32" s="17">
        <v>35</v>
      </c>
      <c r="C32" s="18" t="s">
        <v>29</v>
      </c>
      <c r="D32" s="19">
        <v>0.5</v>
      </c>
      <c r="E32" s="1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spans="2:19" ht="13.5" customHeight="1" x14ac:dyDescent="0.15">
      <c r="B33" s="17"/>
      <c r="C33" s="20"/>
      <c r="D33" s="38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</row>
    <row r="34" spans="2:19" ht="13.5" customHeight="1" x14ac:dyDescent="0.15">
      <c r="B34" s="17"/>
      <c r="C34" s="31" t="s">
        <v>30</v>
      </c>
      <c r="D34" s="26"/>
      <c r="E34" s="27">
        <f>ROUND(AVERAGE(F34:P34),1)</f>
        <v>4.4000000000000004</v>
      </c>
      <c r="F34" s="28">
        <f t="shared" ref="F34:R34" si="7">F26-SUM(F28:F32)</f>
        <v>3.448780487804878</v>
      </c>
      <c r="G34" s="28">
        <f t="shared" si="7"/>
        <v>3.4146341463414638</v>
      </c>
      <c r="H34" s="28">
        <f t="shared" si="7"/>
        <v>4.4146341463414638</v>
      </c>
      <c r="I34" s="28">
        <f t="shared" si="7"/>
        <v>3.9268292682926829</v>
      </c>
      <c r="J34" s="28">
        <f t="shared" si="7"/>
        <v>5.7560975609756095</v>
      </c>
      <c r="K34" s="28">
        <f t="shared" si="7"/>
        <v>4.9024390243902438</v>
      </c>
      <c r="L34" s="28">
        <f t="shared" si="7"/>
        <v>4.5365853658536581</v>
      </c>
      <c r="M34" s="28">
        <f t="shared" si="7"/>
        <v>4.602439024390244</v>
      </c>
      <c r="N34" s="28">
        <f t="shared" si="7"/>
        <v>3.9926829268292687</v>
      </c>
      <c r="O34" s="28">
        <f t="shared" si="7"/>
        <v>5.024390243902439</v>
      </c>
      <c r="P34" s="28">
        <f t="shared" si="7"/>
        <v>3.9707317073170731</v>
      </c>
      <c r="Q34" s="28">
        <f t="shared" si="7"/>
        <v>4.1804878048780489</v>
      </c>
      <c r="R34" s="28">
        <f t="shared" si="7"/>
        <v>3.9804878048780488</v>
      </c>
      <c r="S34" s="28">
        <f t="shared" ref="S34" si="8">S26-SUM(S28:S32)</f>
        <v>5.51219512195122</v>
      </c>
    </row>
    <row r="35" spans="2:19" ht="13.5" customHeight="1" x14ac:dyDescent="0.15"/>
    <row r="36" spans="2:19" ht="25.5" customHeight="1" x14ac:dyDescent="0.15"/>
  </sheetData>
  <sheetProtection selectLockedCells="1" selectUnlockedCells="1"/>
  <autoFilter ref="B4:R32" xr:uid="{00000000-0001-0000-0000-000000000000}"/>
  <phoneticPr fontId="6" type="noConversion"/>
  <conditionalFormatting sqref="F25:J34 F26:P26">
    <cfRule type="cellIs" dxfId="4" priority="68" stopIfTrue="1" operator="equal">
      <formula>0</formula>
    </cfRule>
  </conditionalFormatting>
  <conditionalFormatting sqref="F9:S18 F21:S24">
    <cfRule type="cellIs" dxfId="3" priority="1" stopIfTrue="1" operator="equal">
      <formula>$D9</formula>
    </cfRule>
  </conditionalFormatting>
  <conditionalFormatting sqref="F19:S20">
    <cfRule type="cellIs" dxfId="2" priority="2" stopIfTrue="1" operator="equal">
      <formula>$D$9</formula>
    </cfRule>
  </conditionalFormatting>
  <conditionalFormatting sqref="F34:S34">
    <cfRule type="cellIs" dxfId="1" priority="26" stopIfTrue="1" operator="equal">
      <formula>0</formula>
    </cfRule>
  </conditionalFormatting>
  <conditionalFormatting sqref="K25:S33">
    <cfRule type="cellIs" dxfId="0" priority="3" stopIfTrue="1" operator="equal">
      <formula>0</formula>
    </cfRule>
  </conditionalFormatting>
  <printOptions horizontalCentered="1"/>
  <pageMargins left="0.39374999999999999" right="0.39374999999999999" top="0.50972222222222219" bottom="0.39374999999999999" header="0.51180555555555551" footer="0.51180555555555551"/>
  <pageSetup paperSize="9" scale="69" firstPageNumber="0" orientation="landscape" horizontalDpi="300" verticalDpi="300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6FD210A48494780A2E4DFBC77DB5F" ma:contentTypeVersion="2" ma:contentTypeDescription="Crée un document." ma:contentTypeScope="" ma:versionID="99fe2e4ebc03c973c3dc727ba25ef884">
  <xsd:schema xmlns:xsd="http://www.w3.org/2001/XMLSchema" xmlns:xs="http://www.w3.org/2001/XMLSchema" xmlns:p="http://schemas.microsoft.com/office/2006/metadata/properties" xmlns:ns2="b1dca4b1-e2ae-450f-9625-abb9fc8a8896" targetNamespace="http://schemas.microsoft.com/office/2006/metadata/properties" ma:root="true" ma:fieldsID="b39e9debc3d51b4d1ec225199035e7bb" ns2:_="">
    <xsd:import namespace="b1dca4b1-e2ae-450f-9625-abb9fc8a88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ca4b1-e2ae-450f-9625-abb9fc8a8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7F2A81-51C5-4FD8-8126-5D52779B68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0DA393-5392-4789-BC4E-AE149B5434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AB4016-B316-412D-99A5-FF99E1F49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dca4b1-e2ae-450f-9625-abb9fc8a8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Classe entière</vt:lpstr>
      <vt:lpstr>Coefficients</vt:lpstr>
      <vt:lpstr>Colonnes</vt:lpstr>
      <vt:lpstr>Départ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Martini Yohan</dc:creator>
  <cp:keywords/>
  <dc:description/>
  <cp:lastModifiedBy>Guy-Michel Breguet</cp:lastModifiedBy>
  <cp:revision/>
  <cp:lastPrinted>2023-11-30T14:00:07Z</cp:lastPrinted>
  <dcterms:created xsi:type="dcterms:W3CDTF">2014-01-08T12:52:12Z</dcterms:created>
  <dcterms:modified xsi:type="dcterms:W3CDTF">2024-10-17T13:02:02Z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0x0101001CC6FD210A48494780A2E4DFBC77DB5F</vt:lpwstr>
  </property>
</Properties>
</file>